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Projects\razor_clam_pop\"/>
    </mc:Choice>
  </mc:AlternateContent>
  <bookViews>
    <workbookView xWindow="0" yWindow="0" windowWidth="20130" windowHeight="7590"/>
  </bookViews>
  <sheets>
    <sheet name="Sheet1" sheetId="1" r:id="rId1"/>
  </sheets>
  <definedNames>
    <definedName name="AA">Sheet1!$C$6</definedName>
    <definedName name="AL">Sheet1!$C$12</definedName>
    <definedName name="capacity">Sheet1!$C$29</definedName>
    <definedName name="Fec">Sheet1!$C$24</definedName>
    <definedName name="hab">Sheet1!$C$29</definedName>
    <definedName name="HR.A">Sheet1!$C$34</definedName>
    <definedName name="HR.J">Sheet1!$C$33</definedName>
    <definedName name="JA">Sheet1!$C$10</definedName>
    <definedName name="JJ">Sheet1!$C$5</definedName>
    <definedName name="LL">Sheet1!$C$3</definedName>
    <definedName name="LS">Sheet1!$C$8</definedName>
    <definedName name="quality">Sheet1!$C$30</definedName>
    <definedName name="SJ">Sheet1!$C$9</definedName>
    <definedName name="SS">Sheet1!$C$4</definedName>
    <definedName name="Surv.A">Sheet1!$C$22</definedName>
    <definedName name="Surv.E">Sheet1!$C$18</definedName>
    <definedName name="Surv.J">Sheet1!$C$21</definedName>
    <definedName name="Surv.L">Sheet1!$C$19</definedName>
    <definedName name="Surv.S">Sheet1!$C$20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" i="1" l="1"/>
  <c r="W13" i="1"/>
  <c r="X14" i="1" s="1"/>
  <c r="X13" i="1"/>
  <c r="U14" i="1"/>
  <c r="V15" i="1" s="1"/>
  <c r="V14" i="1"/>
  <c r="V12" i="1"/>
  <c r="W12" i="1"/>
  <c r="X12" i="1"/>
  <c r="Q12" i="1"/>
  <c r="U12" i="1" s="1"/>
  <c r="V13" i="1" s="1"/>
  <c r="W14" i="1" s="1"/>
  <c r="X15" i="1" s="1"/>
  <c r="U16" i="1" s="1"/>
  <c r="V17" i="1" s="1"/>
  <c r="Q15" i="1"/>
  <c r="P15" i="1"/>
  <c r="O14" i="1"/>
  <c r="N13" i="1"/>
  <c r="I21" i="1"/>
  <c r="H20" i="1"/>
  <c r="H21" i="1"/>
  <c r="G20" i="1"/>
  <c r="F19" i="1"/>
  <c r="I18" i="1"/>
  <c r="C5" i="1"/>
  <c r="H6" i="1" s="1"/>
  <c r="I7" i="1"/>
  <c r="I4" i="1"/>
  <c r="H7" i="1"/>
  <c r="G6" i="1"/>
  <c r="G5" i="1"/>
  <c r="F5" i="1"/>
  <c r="F4" i="1"/>
  <c r="W15" i="1" l="1"/>
  <c r="X16" i="1" s="1"/>
  <c r="U17" i="1" s="1"/>
  <c r="V18" i="1" s="1"/>
  <c r="W16" i="1"/>
  <c r="X17" i="1" s="1"/>
  <c r="U18" i="1" s="1"/>
  <c r="V19" i="1" s="1"/>
  <c r="U15" i="1"/>
  <c r="V16" i="1" s="1"/>
  <c r="P14" i="1"/>
  <c r="W17" i="1" l="1"/>
  <c r="X18" i="1" l="1"/>
  <c r="U19" i="1" s="1"/>
  <c r="V20" i="1" s="1"/>
  <c r="W18" i="1"/>
  <c r="X19" i="1" l="1"/>
  <c r="U20" i="1" s="1"/>
  <c r="W19" i="1"/>
  <c r="X20" i="1" l="1"/>
  <c r="W20" i="1"/>
</calcChain>
</file>

<file path=xl/sharedStrings.xml><?xml version="1.0" encoding="utf-8"?>
<sst xmlns="http://schemas.openxmlformats.org/spreadsheetml/2006/main" count="51" uniqueCount="27">
  <si>
    <t>Larva</t>
  </si>
  <si>
    <t>Set</t>
  </si>
  <si>
    <t>Juvenile</t>
  </si>
  <si>
    <t>Adult</t>
  </si>
  <si>
    <t>LL</t>
  </si>
  <si>
    <t>LS</t>
  </si>
  <si>
    <t>SS</t>
  </si>
  <si>
    <t>SJ</t>
  </si>
  <si>
    <t>JJ</t>
  </si>
  <si>
    <t>JA</t>
  </si>
  <si>
    <t>AA</t>
  </si>
  <si>
    <t>AL</t>
  </si>
  <si>
    <t>Transition probabilities</t>
  </si>
  <si>
    <t>Fec</t>
  </si>
  <si>
    <t>Surv.E</t>
  </si>
  <si>
    <t>Surv.L</t>
  </si>
  <si>
    <t>Surv.S</t>
  </si>
  <si>
    <t>Surv.A</t>
  </si>
  <si>
    <t>Surv.J</t>
  </si>
  <si>
    <t>Survival</t>
  </si>
  <si>
    <t>Transition Matrix</t>
  </si>
  <si>
    <t>capacity</t>
  </si>
  <si>
    <t>quality</t>
  </si>
  <si>
    <t>density dependence?</t>
  </si>
  <si>
    <t>HR.J</t>
  </si>
  <si>
    <t>HR.A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</si>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</sst>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9"/>
  <sheetViews>
    <sheetView tabSelected="1" topLeftCell="B7" zoomScale="85" zoomScaleNormal="85" workbookViewId="0">
      <selection activeCell="C19" sqref="C19"/>
    </sheetView>
  </sheetViews>
  <sheetFormatPr defaultRowHeight="15" x14ac:dyDescent="0.25"/>
  <cols>
    <col min="1" max="1" width="18" customWidth="1"/>
  </cols>
  <sheetData>
    <row r="1" spans="2:24" ht="15.75" thickBot="1" x14ac:dyDescent="0.3"/>
    <row r="2" spans="2:24" ht="15.75" thickBot="1" x14ac:dyDescent="0.3">
      <c r="B2" s="1"/>
      <c r="C2" s="2"/>
      <c r="D2" s="2"/>
      <c r="E2" s="2" t="s">
        <v>12</v>
      </c>
      <c r="F2" s="2"/>
      <c r="G2" s="2"/>
      <c r="H2" s="2"/>
      <c r="I2" s="3"/>
    </row>
    <row r="3" spans="2:24" x14ac:dyDescent="0.25">
      <c r="B3" s="4" t="s">
        <v>4</v>
      </c>
      <c r="C3" s="5">
        <v>0</v>
      </c>
      <c r="D3" s="5"/>
      <c r="E3" s="1"/>
      <c r="F3" s="2" t="s">
        <v>0</v>
      </c>
      <c r="G3" s="2" t="s">
        <v>1</v>
      </c>
      <c r="H3" s="2" t="s">
        <v>2</v>
      </c>
      <c r="I3" s="3" t="s">
        <v>3</v>
      </c>
    </row>
    <row r="4" spans="2:24" x14ac:dyDescent="0.25">
      <c r="B4" s="4" t="s">
        <v>6</v>
      </c>
      <c r="C4" s="5">
        <v>0</v>
      </c>
      <c r="D4" s="5"/>
      <c r="E4" s="4" t="s">
        <v>0</v>
      </c>
      <c r="F4" s="5">
        <f>LL</f>
        <v>0</v>
      </c>
      <c r="G4" s="5">
        <v>0</v>
      </c>
      <c r="H4" s="5">
        <v>0</v>
      </c>
      <c r="I4" s="6">
        <f>AL</f>
        <v>1</v>
      </c>
    </row>
    <row r="5" spans="2:24" x14ac:dyDescent="0.25">
      <c r="B5" s="4" t="s">
        <v>8</v>
      </c>
      <c r="C5" s="5">
        <f>1-JA</f>
        <v>0.19999999999999996</v>
      </c>
      <c r="D5" s="5"/>
      <c r="E5" s="4" t="s">
        <v>1</v>
      </c>
      <c r="F5" s="5">
        <f>LS</f>
        <v>1</v>
      </c>
      <c r="G5" s="5">
        <f>SS</f>
        <v>0</v>
      </c>
      <c r="H5" s="5">
        <v>0</v>
      </c>
      <c r="I5" s="6">
        <v>0</v>
      </c>
    </row>
    <row r="6" spans="2:24" x14ac:dyDescent="0.25">
      <c r="B6" s="4" t="s">
        <v>10</v>
      </c>
      <c r="C6" s="5">
        <v>1</v>
      </c>
      <c r="D6" s="5"/>
      <c r="E6" s="4" t="s">
        <v>2</v>
      </c>
      <c r="F6" s="5">
        <v>0</v>
      </c>
      <c r="G6" s="5">
        <f>SJ</f>
        <v>1</v>
      </c>
      <c r="H6" s="5">
        <f>JJ</f>
        <v>0.19999999999999996</v>
      </c>
      <c r="I6" s="6">
        <v>0</v>
      </c>
    </row>
    <row r="7" spans="2:24" ht="15.75" thickBot="1" x14ac:dyDescent="0.3">
      <c r="B7" s="4"/>
      <c r="C7" s="5"/>
      <c r="D7" s="5"/>
      <c r="E7" s="7" t="s">
        <v>3</v>
      </c>
      <c r="F7" s="8">
        <v>0</v>
      </c>
      <c r="G7" s="8">
        <v>0</v>
      </c>
      <c r="H7" s="8">
        <f>JA</f>
        <v>0.8</v>
      </c>
      <c r="I7" s="9">
        <f>AA</f>
        <v>1</v>
      </c>
    </row>
    <row r="8" spans="2:24" x14ac:dyDescent="0.25">
      <c r="B8" s="4" t="s">
        <v>5</v>
      </c>
      <c r="C8" s="5">
        <v>1</v>
      </c>
      <c r="D8" s="5"/>
      <c r="E8" s="5"/>
      <c r="F8" s="5"/>
      <c r="G8" s="5"/>
      <c r="H8" s="5"/>
      <c r="I8" s="6"/>
    </row>
    <row r="9" spans="2:24" x14ac:dyDescent="0.25">
      <c r="B9" s="4" t="s">
        <v>7</v>
      </c>
      <c r="C9" s="5">
        <v>1</v>
      </c>
      <c r="D9" s="5"/>
      <c r="E9" s="5"/>
      <c r="F9" s="5"/>
      <c r="G9" s="5"/>
      <c r="H9" s="5"/>
      <c r="I9" s="6"/>
    </row>
    <row r="10" spans="2:24" x14ac:dyDescent="0.25">
      <c r="B10" s="4" t="s">
        <v>9</v>
      </c>
      <c r="C10" s="5">
        <v>0.8</v>
      </c>
      <c r="D10" s="5"/>
      <c r="E10" s="5"/>
      <c r="F10" s="5"/>
      <c r="G10" s="5"/>
      <c r="H10" s="5"/>
      <c r="I10" s="6"/>
      <c r="M10" t="s">
        <v>20</v>
      </c>
      <c r="T10" t="s">
        <v>26</v>
      </c>
      <c r="U10" t="s">
        <v>0</v>
      </c>
      <c r="V10" t="s">
        <v>1</v>
      </c>
      <c r="W10" t="s">
        <v>2</v>
      </c>
      <c r="X10" t="s">
        <v>3</v>
      </c>
    </row>
    <row r="11" spans="2:24" x14ac:dyDescent="0.25">
      <c r="B11" s="4"/>
      <c r="C11" s="5"/>
      <c r="D11" s="5"/>
      <c r="E11" s="5"/>
      <c r="F11" s="5"/>
      <c r="G11" s="5"/>
      <c r="H11" s="5"/>
      <c r="I11" s="6"/>
      <c r="N11" t="s">
        <v>0</v>
      </c>
      <c r="O11" t="s">
        <v>1</v>
      </c>
      <c r="P11" t="s">
        <v>2</v>
      </c>
      <c r="Q11" t="s">
        <v>3</v>
      </c>
      <c r="T11">
        <v>1</v>
      </c>
      <c r="U11">
        <v>100</v>
      </c>
      <c r="V11">
        <v>100</v>
      </c>
      <c r="W11">
        <v>100</v>
      </c>
      <c r="X11">
        <v>100</v>
      </c>
    </row>
    <row r="12" spans="2:24" ht="15.75" thickBot="1" x14ac:dyDescent="0.3">
      <c r="B12" s="7" t="s">
        <v>11</v>
      </c>
      <c r="C12" s="8">
        <v>1</v>
      </c>
      <c r="D12" s="8"/>
      <c r="E12" s="8"/>
      <c r="F12" s="8"/>
      <c r="G12" s="8"/>
      <c r="H12" s="8"/>
      <c r="I12" s="9"/>
      <c r="M12" t="s">
        <v>0</v>
      </c>
      <c r="Q12">
        <f>Fec*Surv.E</f>
        <v>3000</v>
      </c>
      <c r="T12">
        <v>2</v>
      </c>
      <c r="U12">
        <f>X11*$Q$12</f>
        <v>300000</v>
      </c>
      <c r="V12">
        <f>U11*$N$13</f>
        <v>50</v>
      </c>
      <c r="W12">
        <f>(V11*$O$14)+(W11*$P$14)</f>
        <v>59.5</v>
      </c>
      <c r="X12">
        <f>(W11*$P$15)+(X11*$Q$15)</f>
        <v>71.5</v>
      </c>
    </row>
    <row r="13" spans="2:24" x14ac:dyDescent="0.25">
      <c r="M13" t="s">
        <v>1</v>
      </c>
      <c r="N13">
        <f>Surv.L*capacity*quality</f>
        <v>0.5</v>
      </c>
      <c r="T13">
        <v>3</v>
      </c>
      <c r="U13">
        <f t="shared" ref="U13:U14" si="0">X12*$Q$12</f>
        <v>214500</v>
      </c>
      <c r="V13">
        <f t="shared" ref="V13:V20" si="1">U12*$N$13</f>
        <v>150000</v>
      </c>
      <c r="W13">
        <f t="shared" ref="W13:W14" si="2">(V12*$O$14)+(W12*$P$14)</f>
        <v>30.652499999999996</v>
      </c>
      <c r="X13">
        <f t="shared" ref="X13:X14" si="3">(W12*$P$15)+(X12*$Q$15)</f>
        <v>46.5625</v>
      </c>
    </row>
    <row r="14" spans="2:24" x14ac:dyDescent="0.25">
      <c r="M14" t="s">
        <v>2</v>
      </c>
      <c r="O14">
        <f>Surv.S*quality</f>
        <v>0.5</v>
      </c>
      <c r="P14">
        <f>JJ*Surv.J*quality*(1-HR.J)</f>
        <v>9.4999999999999973E-2</v>
      </c>
      <c r="T14">
        <v>4</v>
      </c>
      <c r="U14">
        <f t="shared" si="0"/>
        <v>139687.5</v>
      </c>
      <c r="V14">
        <f t="shared" si="1"/>
        <v>107250</v>
      </c>
      <c r="W14">
        <f t="shared" si="2"/>
        <v>75002.911987500003</v>
      </c>
      <c r="X14">
        <f t="shared" si="3"/>
        <v>27.246387499999997</v>
      </c>
    </row>
    <row r="15" spans="2:24" ht="15.75" thickBot="1" x14ac:dyDescent="0.3">
      <c r="M15" t="s">
        <v>3</v>
      </c>
      <c r="P15">
        <f>JA*Surv.J*quality*(1-HR.J)</f>
        <v>0.38</v>
      </c>
      <c r="Q15">
        <f>Surv.A*(1-HR.A)*quality</f>
        <v>0.33499999999999996</v>
      </c>
      <c r="T15">
        <v>5</v>
      </c>
      <c r="U15">
        <f>X14*$Q$12</f>
        <v>81739.162499999991</v>
      </c>
      <c r="V15">
        <f>U14*$N$13</f>
        <v>69843.75</v>
      </c>
      <c r="W15">
        <f>(V14*$O$14)+(W14*$P$14)</f>
        <v>60750.276638812502</v>
      </c>
      <c r="X15">
        <f>(W14*$P$15)+(X14*$Q$15)</f>
        <v>28510.2340950625</v>
      </c>
    </row>
    <row r="16" spans="2:24" ht="15.75" thickBot="1" x14ac:dyDescent="0.3">
      <c r="B16" s="1"/>
      <c r="C16" s="2"/>
      <c r="D16" s="2"/>
      <c r="E16" s="2" t="s">
        <v>19</v>
      </c>
      <c r="F16" s="2"/>
      <c r="G16" s="2"/>
      <c r="H16" s="2"/>
      <c r="I16" s="3"/>
      <c r="T16">
        <v>6</v>
      </c>
      <c r="U16">
        <f t="shared" ref="U16:U17" si="4">X15*$Q$12</f>
        <v>85530702.285187498</v>
      </c>
      <c r="V16">
        <f t="shared" si="1"/>
        <v>40869.581249999996</v>
      </c>
      <c r="W16">
        <f t="shared" ref="W16:W17" si="5">(V15*$O$14)+(W15*$P$14)</f>
        <v>40693.151280687183</v>
      </c>
      <c r="X16">
        <f t="shared" ref="X16:X17" si="6">(W15*$P$15)+(X15*$Q$15)</f>
        <v>32636.033544594688</v>
      </c>
    </row>
    <row r="17" spans="2:24" x14ac:dyDescent="0.25">
      <c r="B17" s="4"/>
      <c r="C17" s="5"/>
      <c r="D17" s="5"/>
      <c r="E17" s="1"/>
      <c r="F17" s="2" t="s">
        <v>0</v>
      </c>
      <c r="G17" s="2" t="s">
        <v>1</v>
      </c>
      <c r="H17" s="2" t="s">
        <v>2</v>
      </c>
      <c r="I17" s="3" t="s">
        <v>3</v>
      </c>
      <c r="T17">
        <v>7</v>
      </c>
      <c r="U17">
        <f t="shared" si="4"/>
        <v>97908100.633784056</v>
      </c>
      <c r="V17">
        <f t="shared" si="1"/>
        <v>42765351.142593749</v>
      </c>
      <c r="W17">
        <f t="shared" si="5"/>
        <v>24300.639996665279</v>
      </c>
      <c r="X17">
        <f t="shared" si="6"/>
        <v>26396.468724100348</v>
      </c>
    </row>
    <row r="18" spans="2:24" x14ac:dyDescent="0.25">
      <c r="B18" s="4" t="s">
        <v>14</v>
      </c>
      <c r="C18" s="5">
        <v>1E-3</v>
      </c>
      <c r="D18" s="5"/>
      <c r="E18" s="4" t="s">
        <v>0</v>
      </c>
      <c r="F18" s="5">
        <v>0</v>
      </c>
      <c r="G18" s="5">
        <v>0</v>
      </c>
      <c r="H18" s="11">
        <v>0</v>
      </c>
      <c r="I18" s="6">
        <f>Fec*Surv.E</f>
        <v>3000</v>
      </c>
      <c r="T18">
        <v>8</v>
      </c>
      <c r="U18">
        <f>X17*$Q$12</f>
        <v>79189406.172301039</v>
      </c>
      <c r="V18">
        <f>U17*$N$13</f>
        <v>48954050.316892028</v>
      </c>
      <c r="W18">
        <f>(V17*$O$14)+(W17*$P$14)</f>
        <v>21384984.132096559</v>
      </c>
      <c r="X18">
        <f>(W17*$P$15)+(X17*$Q$15)</f>
        <v>18077.060221306419</v>
      </c>
    </row>
    <row r="19" spans="2:24" x14ac:dyDescent="0.25">
      <c r="B19" s="4" t="s">
        <v>15</v>
      </c>
      <c r="C19" s="5">
        <v>0.5</v>
      </c>
      <c r="D19" s="5"/>
      <c r="E19" s="4" t="s">
        <v>1</v>
      </c>
      <c r="F19" s="5">
        <f>Surv.L</f>
        <v>0.5</v>
      </c>
      <c r="G19" s="5">
        <v>0</v>
      </c>
      <c r="H19" s="5">
        <v>0</v>
      </c>
      <c r="I19" s="6">
        <v>0</v>
      </c>
      <c r="T19">
        <v>9</v>
      </c>
      <c r="U19">
        <f t="shared" ref="U19:U20" si="7">X18*$Q$12</f>
        <v>54231180.663919255</v>
      </c>
      <c r="V19">
        <f t="shared" si="1"/>
        <v>39594703.08615052</v>
      </c>
      <c r="W19">
        <f t="shared" ref="W19:W20" si="8">(V18*$O$14)+(W18*$P$14)</f>
        <v>26508598.650995187</v>
      </c>
      <c r="X19">
        <f t="shared" ref="X19:X20" si="9">(W18*$P$15)+(X18*$Q$15)</f>
        <v>8132349.7853708295</v>
      </c>
    </row>
    <row r="20" spans="2:24" x14ac:dyDescent="0.25">
      <c r="B20" s="4" t="s">
        <v>16</v>
      </c>
      <c r="C20" s="5">
        <v>0.5</v>
      </c>
      <c r="D20" s="5"/>
      <c r="E20" s="4" t="s">
        <v>2</v>
      </c>
      <c r="F20" s="5">
        <v>0</v>
      </c>
      <c r="G20" s="5">
        <f>Surv.S</f>
        <v>0.5</v>
      </c>
      <c r="H20" s="5">
        <f>Surv.J</f>
        <v>0.5</v>
      </c>
      <c r="I20" s="6">
        <v>0</v>
      </c>
      <c r="T20">
        <v>10</v>
      </c>
      <c r="U20">
        <f t="shared" si="7"/>
        <v>24397049356.112488</v>
      </c>
      <c r="V20">
        <f t="shared" si="1"/>
        <v>27115590.331959628</v>
      </c>
      <c r="W20">
        <f t="shared" si="8"/>
        <v>22315668.414919801</v>
      </c>
      <c r="X20">
        <f t="shared" si="9"/>
        <v>12797604.665477399</v>
      </c>
    </row>
    <row r="21" spans="2:24" ht="15.75" thickBot="1" x14ac:dyDescent="0.3">
      <c r="B21" s="10" t="s">
        <v>18</v>
      </c>
      <c r="C21" s="11">
        <v>0.5</v>
      </c>
      <c r="D21" s="5"/>
      <c r="E21" s="7" t="s">
        <v>3</v>
      </c>
      <c r="F21" s="8">
        <v>0</v>
      </c>
      <c r="G21" s="8">
        <v>0</v>
      </c>
      <c r="H21" s="8">
        <f>Surv.J</f>
        <v>0.5</v>
      </c>
      <c r="I21" s="9">
        <f>Surv.A</f>
        <v>0.5</v>
      </c>
      <c r="T21">
        <v>11</v>
      </c>
    </row>
    <row r="22" spans="2:24" x14ac:dyDescent="0.25">
      <c r="B22" s="4" t="s">
        <v>17</v>
      </c>
      <c r="C22" s="11">
        <v>0.5</v>
      </c>
      <c r="D22" s="5"/>
      <c r="E22" s="5"/>
      <c r="F22" s="5"/>
      <c r="G22" s="5"/>
      <c r="H22" s="5"/>
      <c r="I22" s="6"/>
      <c r="T22">
        <v>12</v>
      </c>
    </row>
    <row r="23" spans="2:24" x14ac:dyDescent="0.25">
      <c r="B23" s="4"/>
      <c r="C23" s="5"/>
      <c r="D23" s="5"/>
      <c r="E23" s="5"/>
      <c r="F23" s="5"/>
      <c r="G23" s="5"/>
      <c r="H23" s="5"/>
      <c r="I23" s="6"/>
      <c r="T23">
        <v>13</v>
      </c>
    </row>
    <row r="24" spans="2:24" x14ac:dyDescent="0.25">
      <c r="B24" s="4" t="s">
        <v>13</v>
      </c>
      <c r="C24" s="5">
        <v>3000000</v>
      </c>
      <c r="D24" s="5"/>
      <c r="E24" s="5"/>
      <c r="F24" s="5"/>
      <c r="G24" s="5"/>
      <c r="H24" s="5"/>
      <c r="I24" s="6"/>
      <c r="T24">
        <v>14</v>
      </c>
    </row>
    <row r="25" spans="2:24" x14ac:dyDescent="0.25">
      <c r="B25" s="4"/>
      <c r="C25" s="5"/>
      <c r="D25" s="5"/>
      <c r="E25" s="5"/>
      <c r="F25" s="5"/>
      <c r="G25" s="5"/>
      <c r="H25" s="5"/>
      <c r="I25" s="6"/>
      <c r="T25">
        <v>15</v>
      </c>
    </row>
    <row r="26" spans="2:24" ht="15.75" thickBot="1" x14ac:dyDescent="0.3">
      <c r="B26" s="7"/>
      <c r="C26" s="8"/>
      <c r="D26" s="8"/>
      <c r="E26" s="8"/>
      <c r="F26" s="8"/>
      <c r="G26" s="8"/>
      <c r="H26" s="8"/>
      <c r="I26" s="9"/>
      <c r="T26">
        <v>16</v>
      </c>
    </row>
    <row r="27" spans="2:24" x14ac:dyDescent="0.25">
      <c r="T27">
        <v>17</v>
      </c>
    </row>
    <row r="28" spans="2:24" x14ac:dyDescent="0.25">
      <c r="T28">
        <v>18</v>
      </c>
    </row>
    <row r="29" spans="2:24" x14ac:dyDescent="0.25">
      <c r="B29" t="s">
        <v>21</v>
      </c>
      <c r="C29">
        <v>1</v>
      </c>
      <c r="T29">
        <v>19</v>
      </c>
    </row>
    <row r="30" spans="2:24" x14ac:dyDescent="0.25">
      <c r="B30" t="s">
        <v>22</v>
      </c>
      <c r="C30">
        <v>1</v>
      </c>
      <c r="T30">
        <v>20</v>
      </c>
    </row>
    <row r="31" spans="2:24" x14ac:dyDescent="0.25">
      <c r="B31" t="s">
        <v>23</v>
      </c>
      <c r="T31">
        <v>21</v>
      </c>
    </row>
    <row r="32" spans="2:24" x14ac:dyDescent="0.25">
      <c r="T32">
        <v>22</v>
      </c>
    </row>
    <row r="33" spans="2:20" x14ac:dyDescent="0.25">
      <c r="B33" t="s">
        <v>24</v>
      </c>
      <c r="C33">
        <v>0.05</v>
      </c>
      <c r="T33">
        <v>23</v>
      </c>
    </row>
    <row r="34" spans="2:20" x14ac:dyDescent="0.25">
      <c r="B34" t="s">
        <v>25</v>
      </c>
      <c r="C34">
        <v>0.33</v>
      </c>
      <c r="T34">
        <v>24</v>
      </c>
    </row>
    <row r="35" spans="2:20" x14ac:dyDescent="0.25">
      <c r="T35">
        <v>25</v>
      </c>
    </row>
    <row r="36" spans="2:20" x14ac:dyDescent="0.25">
      <c r="T36">
        <v>26</v>
      </c>
    </row>
    <row r="37" spans="2:20" x14ac:dyDescent="0.25">
      <c r="T37">
        <v>27</v>
      </c>
    </row>
    <row r="38" spans="2:20" x14ac:dyDescent="0.25">
      <c r="T38">
        <v>28</v>
      </c>
    </row>
    <row r="39" spans="2:20" x14ac:dyDescent="0.25">
      <c r="T39">
        <v>29</v>
      </c>
    </row>
    <row r="40" spans="2:20" x14ac:dyDescent="0.25">
      <c r="T40">
        <v>30</v>
      </c>
    </row>
    <row r="41" spans="2:20" x14ac:dyDescent="0.25">
      <c r="T41">
        <v>31</v>
      </c>
    </row>
    <row r="42" spans="2:20" x14ac:dyDescent="0.25">
      <c r="T42">
        <v>32</v>
      </c>
    </row>
    <row r="43" spans="2:20" x14ac:dyDescent="0.25">
      <c r="T43">
        <v>33</v>
      </c>
    </row>
    <row r="44" spans="2:20" x14ac:dyDescent="0.25">
      <c r="T44">
        <v>34</v>
      </c>
    </row>
    <row r="45" spans="2:20" x14ac:dyDescent="0.25">
      <c r="T45">
        <v>35</v>
      </c>
    </row>
    <row r="46" spans="2:20" x14ac:dyDescent="0.25">
      <c r="T46">
        <v>36</v>
      </c>
    </row>
    <row r="47" spans="2:20" x14ac:dyDescent="0.25">
      <c r="T47">
        <v>37</v>
      </c>
    </row>
    <row r="48" spans="2:20" x14ac:dyDescent="0.25">
      <c r="T48">
        <v>38</v>
      </c>
    </row>
    <row r="49" spans="20:20" x14ac:dyDescent="0.25">
      <c r="T49">
        <v>39</v>
      </c>
    </row>
    <row r="50" spans="20:20" x14ac:dyDescent="0.25">
      <c r="T50">
        <v>40</v>
      </c>
    </row>
    <row r="51" spans="20:20" x14ac:dyDescent="0.25">
      <c r="T51">
        <v>41</v>
      </c>
    </row>
    <row r="52" spans="20:20" x14ac:dyDescent="0.25">
      <c r="T52">
        <v>42</v>
      </c>
    </row>
    <row r="53" spans="20:20" x14ac:dyDescent="0.25">
      <c r="T53">
        <v>43</v>
      </c>
    </row>
    <row r="54" spans="20:20" x14ac:dyDescent="0.25">
      <c r="T54">
        <v>44</v>
      </c>
    </row>
    <row r="55" spans="20:20" x14ac:dyDescent="0.25">
      <c r="T55">
        <v>45</v>
      </c>
    </row>
    <row r="56" spans="20:20" x14ac:dyDescent="0.25">
      <c r="T56">
        <v>46</v>
      </c>
    </row>
    <row r="57" spans="20:20" x14ac:dyDescent="0.25">
      <c r="T57">
        <v>47</v>
      </c>
    </row>
    <row r="58" spans="20:20" x14ac:dyDescent="0.25">
      <c r="T58">
        <v>48</v>
      </c>
    </row>
    <row r="59" spans="20:20" x14ac:dyDescent="0.25">
      <c r="T59">
        <v>49</v>
      </c>
    </row>
    <row r="60" spans="20:20" x14ac:dyDescent="0.25">
      <c r="T60">
        <v>50</v>
      </c>
    </row>
    <row r="61" spans="20:20" x14ac:dyDescent="0.25">
      <c r="T61">
        <v>51</v>
      </c>
    </row>
    <row r="62" spans="20:20" x14ac:dyDescent="0.25">
      <c r="T62">
        <v>52</v>
      </c>
    </row>
    <row r="63" spans="20:20" x14ac:dyDescent="0.25">
      <c r="T63">
        <v>53</v>
      </c>
    </row>
    <row r="64" spans="20:20" x14ac:dyDescent="0.25">
      <c r="T64">
        <v>54</v>
      </c>
    </row>
    <row r="65" spans="20:20" x14ac:dyDescent="0.25">
      <c r="T65">
        <v>55</v>
      </c>
    </row>
    <row r="66" spans="20:20" x14ac:dyDescent="0.25">
      <c r="T66">
        <v>56</v>
      </c>
    </row>
    <row r="67" spans="20:20" x14ac:dyDescent="0.25">
      <c r="T67">
        <v>57</v>
      </c>
    </row>
    <row r="68" spans="20:20" x14ac:dyDescent="0.25">
      <c r="T68">
        <v>58</v>
      </c>
    </row>
    <row r="69" spans="20:20" x14ac:dyDescent="0.25">
      <c r="T69">
        <v>59</v>
      </c>
    </row>
    <row r="70" spans="20:20" x14ac:dyDescent="0.25">
      <c r="T70">
        <v>60</v>
      </c>
    </row>
    <row r="71" spans="20:20" x14ac:dyDescent="0.25">
      <c r="T71">
        <v>61</v>
      </c>
    </row>
    <row r="72" spans="20:20" x14ac:dyDescent="0.25">
      <c r="T72">
        <v>62</v>
      </c>
    </row>
    <row r="73" spans="20:20" x14ac:dyDescent="0.25">
      <c r="T73">
        <v>63</v>
      </c>
    </row>
    <row r="74" spans="20:20" x14ac:dyDescent="0.25">
      <c r="T74">
        <v>64</v>
      </c>
    </row>
    <row r="75" spans="20:20" x14ac:dyDescent="0.25">
      <c r="T75">
        <v>65</v>
      </c>
    </row>
    <row r="76" spans="20:20" x14ac:dyDescent="0.25">
      <c r="T76">
        <v>66</v>
      </c>
    </row>
    <row r="77" spans="20:20" x14ac:dyDescent="0.25">
      <c r="T77">
        <v>67</v>
      </c>
    </row>
    <row r="78" spans="20:20" x14ac:dyDescent="0.25">
      <c r="T78">
        <v>68</v>
      </c>
    </row>
    <row r="79" spans="20:20" x14ac:dyDescent="0.25">
      <c r="T79">
        <v>69</v>
      </c>
    </row>
    <row r="80" spans="20:20" x14ac:dyDescent="0.25">
      <c r="T80">
        <v>70</v>
      </c>
    </row>
    <row r="81" spans="20:20" x14ac:dyDescent="0.25">
      <c r="T81">
        <v>71</v>
      </c>
    </row>
    <row r="82" spans="20:20" x14ac:dyDescent="0.25">
      <c r="T82">
        <v>72</v>
      </c>
    </row>
    <row r="83" spans="20:20" x14ac:dyDescent="0.25">
      <c r="T83">
        <v>73</v>
      </c>
    </row>
    <row r="84" spans="20:20" x14ac:dyDescent="0.25">
      <c r="T84">
        <v>74</v>
      </c>
    </row>
    <row r="85" spans="20:20" x14ac:dyDescent="0.25">
      <c r="T85">
        <v>75</v>
      </c>
    </row>
    <row r="86" spans="20:20" x14ac:dyDescent="0.25">
      <c r="T86">
        <v>76</v>
      </c>
    </row>
    <row r="87" spans="20:20" x14ac:dyDescent="0.25">
      <c r="T87">
        <v>77</v>
      </c>
    </row>
    <row r="88" spans="20:20" x14ac:dyDescent="0.25">
      <c r="T88">
        <v>78</v>
      </c>
    </row>
    <row r="89" spans="20:20" x14ac:dyDescent="0.25">
      <c r="T89">
        <v>79</v>
      </c>
    </row>
    <row r="90" spans="20:20" x14ac:dyDescent="0.25">
      <c r="T90">
        <v>80</v>
      </c>
    </row>
    <row r="91" spans="20:20" x14ac:dyDescent="0.25">
      <c r="T91">
        <v>81</v>
      </c>
    </row>
    <row r="92" spans="20:20" x14ac:dyDescent="0.25">
      <c r="T92">
        <v>82</v>
      </c>
    </row>
    <row r="93" spans="20:20" x14ac:dyDescent="0.25">
      <c r="T93">
        <v>83</v>
      </c>
    </row>
    <row r="94" spans="20:20" x14ac:dyDescent="0.25">
      <c r="T94">
        <v>84</v>
      </c>
    </row>
    <row r="95" spans="20:20" x14ac:dyDescent="0.25">
      <c r="T95">
        <v>85</v>
      </c>
    </row>
    <row r="96" spans="20:20" x14ac:dyDescent="0.25">
      <c r="T96">
        <v>86</v>
      </c>
    </row>
    <row r="97" spans="20:20" x14ac:dyDescent="0.25">
      <c r="T97">
        <v>87</v>
      </c>
    </row>
    <row r="98" spans="20:20" x14ac:dyDescent="0.25">
      <c r="T98">
        <v>88</v>
      </c>
    </row>
    <row r="99" spans="20:20" x14ac:dyDescent="0.25">
      <c r="T99">
        <v>89</v>
      </c>
    </row>
    <row r="100" spans="20:20" x14ac:dyDescent="0.25">
      <c r="T100">
        <v>90</v>
      </c>
    </row>
    <row r="101" spans="20:20" x14ac:dyDescent="0.25">
      <c r="T101">
        <v>91</v>
      </c>
    </row>
    <row r="102" spans="20:20" x14ac:dyDescent="0.25">
      <c r="T102">
        <v>92</v>
      </c>
    </row>
    <row r="103" spans="20:20" x14ac:dyDescent="0.25">
      <c r="T103">
        <v>93</v>
      </c>
    </row>
    <row r="104" spans="20:20" x14ac:dyDescent="0.25">
      <c r="T104">
        <v>94</v>
      </c>
    </row>
    <row r="105" spans="20:20" x14ac:dyDescent="0.25">
      <c r="T105">
        <v>95</v>
      </c>
    </row>
    <row r="106" spans="20:20" x14ac:dyDescent="0.25">
      <c r="T106">
        <v>96</v>
      </c>
    </row>
    <row r="107" spans="20:20" x14ac:dyDescent="0.25">
      <c r="T107">
        <v>97</v>
      </c>
    </row>
    <row r="108" spans="20:20" x14ac:dyDescent="0.25">
      <c r="T108">
        <v>98</v>
      </c>
    </row>
    <row r="109" spans="20:20" x14ac:dyDescent="0.25">
      <c r="T109">
        <v>99</v>
      </c>
    </row>
    <row r="110" spans="20:20" x14ac:dyDescent="0.25">
      <c r="T110">
        <v>100</v>
      </c>
    </row>
    <row r="111" spans="20:20" x14ac:dyDescent="0.25">
      <c r="T111">
        <v>101</v>
      </c>
    </row>
    <row r="112" spans="20:20" x14ac:dyDescent="0.25">
      <c r="T112">
        <v>102</v>
      </c>
    </row>
    <row r="113" spans="20:20" x14ac:dyDescent="0.25">
      <c r="T113">
        <v>103</v>
      </c>
    </row>
    <row r="114" spans="20:20" x14ac:dyDescent="0.25">
      <c r="T114">
        <v>104</v>
      </c>
    </row>
    <row r="115" spans="20:20" x14ac:dyDescent="0.25">
      <c r="T115">
        <v>105</v>
      </c>
    </row>
    <row r="116" spans="20:20" x14ac:dyDescent="0.25">
      <c r="T116">
        <v>106</v>
      </c>
    </row>
    <row r="117" spans="20:20" x14ac:dyDescent="0.25">
      <c r="T117">
        <v>107</v>
      </c>
    </row>
    <row r="118" spans="20:20" x14ac:dyDescent="0.25">
      <c r="T118">
        <v>108</v>
      </c>
    </row>
    <row r="119" spans="20:20" x14ac:dyDescent="0.25">
      <c r="T119">
        <v>109</v>
      </c>
    </row>
    <row r="120" spans="20:20" x14ac:dyDescent="0.25">
      <c r="T120">
        <v>110</v>
      </c>
    </row>
    <row r="121" spans="20:20" x14ac:dyDescent="0.25">
      <c r="T121">
        <v>111</v>
      </c>
    </row>
    <row r="122" spans="20:20" x14ac:dyDescent="0.25">
      <c r="T122">
        <v>112</v>
      </c>
    </row>
    <row r="123" spans="20:20" x14ac:dyDescent="0.25">
      <c r="T123">
        <v>113</v>
      </c>
    </row>
    <row r="124" spans="20:20" x14ac:dyDescent="0.25">
      <c r="T124">
        <v>114</v>
      </c>
    </row>
    <row r="125" spans="20:20" x14ac:dyDescent="0.25">
      <c r="T125">
        <v>115</v>
      </c>
    </row>
    <row r="126" spans="20:20" x14ac:dyDescent="0.25">
      <c r="T126">
        <v>116</v>
      </c>
    </row>
    <row r="127" spans="20:20" x14ac:dyDescent="0.25">
      <c r="T127">
        <v>117</v>
      </c>
    </row>
    <row r="128" spans="20:20" x14ac:dyDescent="0.25">
      <c r="T128">
        <v>118</v>
      </c>
    </row>
    <row r="129" spans="20:20" x14ac:dyDescent="0.25">
      <c r="T129">
        <v>119</v>
      </c>
    </row>
    <row r="130" spans="20:20" x14ac:dyDescent="0.25">
      <c r="T130">
        <v>120</v>
      </c>
    </row>
    <row r="131" spans="20:20" x14ac:dyDescent="0.25">
      <c r="T131">
        <v>121</v>
      </c>
    </row>
    <row r="132" spans="20:20" x14ac:dyDescent="0.25">
      <c r="T132">
        <v>122</v>
      </c>
    </row>
    <row r="133" spans="20:20" x14ac:dyDescent="0.25">
      <c r="T133">
        <v>123</v>
      </c>
    </row>
    <row r="134" spans="20:20" x14ac:dyDescent="0.25">
      <c r="T134">
        <v>124</v>
      </c>
    </row>
    <row r="135" spans="20:20" x14ac:dyDescent="0.25">
      <c r="T135">
        <v>125</v>
      </c>
    </row>
    <row r="136" spans="20:20" x14ac:dyDescent="0.25">
      <c r="T136">
        <v>126</v>
      </c>
    </row>
    <row r="137" spans="20:20" x14ac:dyDescent="0.25">
      <c r="T137">
        <v>127</v>
      </c>
    </row>
    <row r="138" spans="20:20" x14ac:dyDescent="0.25">
      <c r="T138">
        <v>128</v>
      </c>
    </row>
    <row r="139" spans="20:20" x14ac:dyDescent="0.25">
      <c r="T139">
        <v>129</v>
      </c>
    </row>
    <row r="140" spans="20:20" x14ac:dyDescent="0.25">
      <c r="T140">
        <v>130</v>
      </c>
    </row>
    <row r="141" spans="20:20" x14ac:dyDescent="0.25">
      <c r="T141">
        <v>131</v>
      </c>
    </row>
    <row r="142" spans="20:20" x14ac:dyDescent="0.25">
      <c r="T142">
        <v>132</v>
      </c>
    </row>
    <row r="143" spans="20:20" x14ac:dyDescent="0.25">
      <c r="T143">
        <v>133</v>
      </c>
    </row>
    <row r="144" spans="20:20" x14ac:dyDescent="0.25">
      <c r="T144">
        <v>134</v>
      </c>
    </row>
    <row r="145" spans="20:20" x14ac:dyDescent="0.25">
      <c r="T145">
        <v>135</v>
      </c>
    </row>
    <row r="146" spans="20:20" x14ac:dyDescent="0.25">
      <c r="T146">
        <v>136</v>
      </c>
    </row>
    <row r="147" spans="20:20" x14ac:dyDescent="0.25">
      <c r="T147">
        <v>137</v>
      </c>
    </row>
    <row r="148" spans="20:20" x14ac:dyDescent="0.25">
      <c r="T148">
        <v>138</v>
      </c>
    </row>
    <row r="149" spans="20:20" x14ac:dyDescent="0.25">
      <c r="T149">
        <v>139</v>
      </c>
    </row>
    <row r="150" spans="20:20" x14ac:dyDescent="0.25">
      <c r="T150">
        <v>140</v>
      </c>
    </row>
    <row r="151" spans="20:20" x14ac:dyDescent="0.25">
      <c r="T151">
        <v>141</v>
      </c>
    </row>
    <row r="152" spans="20:20" x14ac:dyDescent="0.25">
      <c r="T152">
        <v>142</v>
      </c>
    </row>
    <row r="153" spans="20:20" x14ac:dyDescent="0.25">
      <c r="T153">
        <v>143</v>
      </c>
    </row>
    <row r="154" spans="20:20" x14ac:dyDescent="0.25">
      <c r="T154">
        <v>144</v>
      </c>
    </row>
    <row r="155" spans="20:20" x14ac:dyDescent="0.25">
      <c r="T155">
        <v>145</v>
      </c>
    </row>
    <row r="156" spans="20:20" x14ac:dyDescent="0.25">
      <c r="T156">
        <v>146</v>
      </c>
    </row>
    <row r="157" spans="20:20" x14ac:dyDescent="0.25">
      <c r="T157">
        <v>147</v>
      </c>
    </row>
    <row r="158" spans="20:20" x14ac:dyDescent="0.25">
      <c r="T158">
        <v>148</v>
      </c>
    </row>
    <row r="159" spans="20:20" x14ac:dyDescent="0.25">
      <c r="T159">
        <v>149</v>
      </c>
    </row>
    <row r="160" spans="20:20" x14ac:dyDescent="0.25">
      <c r="T160">
        <v>150</v>
      </c>
    </row>
    <row r="161" spans="20:20" x14ac:dyDescent="0.25">
      <c r="T161">
        <v>151</v>
      </c>
    </row>
    <row r="162" spans="20:20" x14ac:dyDescent="0.25">
      <c r="T162">
        <v>152</v>
      </c>
    </row>
    <row r="163" spans="20:20" x14ac:dyDescent="0.25">
      <c r="T163">
        <v>153</v>
      </c>
    </row>
    <row r="164" spans="20:20" x14ac:dyDescent="0.25">
      <c r="T164">
        <v>154</v>
      </c>
    </row>
    <row r="165" spans="20:20" x14ac:dyDescent="0.25">
      <c r="T165">
        <v>155</v>
      </c>
    </row>
    <row r="166" spans="20:20" x14ac:dyDescent="0.25">
      <c r="T166">
        <v>156</v>
      </c>
    </row>
    <row r="167" spans="20:20" x14ac:dyDescent="0.25">
      <c r="T167">
        <v>157</v>
      </c>
    </row>
    <row r="168" spans="20:20" x14ac:dyDescent="0.25">
      <c r="T168">
        <v>158</v>
      </c>
    </row>
    <row r="169" spans="20:20" x14ac:dyDescent="0.25">
      <c r="T169">
        <v>159</v>
      </c>
    </row>
    <row r="170" spans="20:20" x14ac:dyDescent="0.25">
      <c r="T170">
        <v>160</v>
      </c>
    </row>
    <row r="171" spans="20:20" x14ac:dyDescent="0.25">
      <c r="T171">
        <v>161</v>
      </c>
    </row>
    <row r="172" spans="20:20" x14ac:dyDescent="0.25">
      <c r="T172">
        <v>162</v>
      </c>
    </row>
    <row r="173" spans="20:20" x14ac:dyDescent="0.25">
      <c r="T173">
        <v>163</v>
      </c>
    </row>
    <row r="174" spans="20:20" x14ac:dyDescent="0.25">
      <c r="T174">
        <v>164</v>
      </c>
    </row>
    <row r="175" spans="20:20" x14ac:dyDescent="0.25">
      <c r="T175">
        <v>165</v>
      </c>
    </row>
    <row r="176" spans="20:20" x14ac:dyDescent="0.25">
      <c r="T176">
        <v>166</v>
      </c>
    </row>
    <row r="177" spans="20:20" x14ac:dyDescent="0.25">
      <c r="T177">
        <v>167</v>
      </c>
    </row>
    <row r="178" spans="20:20" x14ac:dyDescent="0.25">
      <c r="T178">
        <v>168</v>
      </c>
    </row>
    <row r="179" spans="20:20" x14ac:dyDescent="0.25">
      <c r="T179">
        <v>169</v>
      </c>
    </row>
    <row r="180" spans="20:20" x14ac:dyDescent="0.25">
      <c r="T180">
        <v>170</v>
      </c>
    </row>
    <row r="181" spans="20:20" x14ac:dyDescent="0.25">
      <c r="T181">
        <v>171</v>
      </c>
    </row>
    <row r="182" spans="20:20" x14ac:dyDescent="0.25">
      <c r="T182">
        <v>172</v>
      </c>
    </row>
    <row r="183" spans="20:20" x14ac:dyDescent="0.25">
      <c r="T183">
        <v>173</v>
      </c>
    </row>
    <row r="184" spans="20:20" x14ac:dyDescent="0.25">
      <c r="T184">
        <v>174</v>
      </c>
    </row>
    <row r="185" spans="20:20" x14ac:dyDescent="0.25">
      <c r="T185">
        <v>175</v>
      </c>
    </row>
    <row r="186" spans="20:20" x14ac:dyDescent="0.25">
      <c r="T186">
        <v>176</v>
      </c>
    </row>
    <row r="187" spans="20:20" x14ac:dyDescent="0.25">
      <c r="T187">
        <v>177</v>
      </c>
    </row>
    <row r="188" spans="20:20" x14ac:dyDescent="0.25">
      <c r="T188">
        <v>178</v>
      </c>
    </row>
    <row r="189" spans="20:20" x14ac:dyDescent="0.25">
      <c r="T189">
        <v>179</v>
      </c>
    </row>
    <row r="190" spans="20:20" x14ac:dyDescent="0.25">
      <c r="T190">
        <v>180</v>
      </c>
    </row>
    <row r="191" spans="20:20" x14ac:dyDescent="0.25">
      <c r="T191">
        <v>181</v>
      </c>
    </row>
    <row r="192" spans="20:20" x14ac:dyDescent="0.25">
      <c r="T192">
        <v>182</v>
      </c>
    </row>
    <row r="193" spans="20:20" x14ac:dyDescent="0.25">
      <c r="T193">
        <v>183</v>
      </c>
    </row>
    <row r="194" spans="20:20" x14ac:dyDescent="0.25">
      <c r="T194">
        <v>184</v>
      </c>
    </row>
    <row r="195" spans="20:20" x14ac:dyDescent="0.25">
      <c r="T195">
        <v>185</v>
      </c>
    </row>
    <row r="196" spans="20:20" x14ac:dyDescent="0.25">
      <c r="T196">
        <v>186</v>
      </c>
    </row>
    <row r="197" spans="20:20" x14ac:dyDescent="0.25">
      <c r="T197">
        <v>187</v>
      </c>
    </row>
    <row r="198" spans="20:20" x14ac:dyDescent="0.25">
      <c r="T198">
        <v>188</v>
      </c>
    </row>
    <row r="199" spans="20:20" x14ac:dyDescent="0.25">
      <c r="T199">
        <v>189</v>
      </c>
    </row>
    <row r="200" spans="20:20" x14ac:dyDescent="0.25">
      <c r="T200">
        <v>190</v>
      </c>
    </row>
    <row r="201" spans="20:20" x14ac:dyDescent="0.25">
      <c r="T201">
        <v>191</v>
      </c>
    </row>
    <row r="202" spans="20:20" x14ac:dyDescent="0.25">
      <c r="T202">
        <v>192</v>
      </c>
    </row>
    <row r="203" spans="20:20" x14ac:dyDescent="0.25">
      <c r="T203">
        <v>193</v>
      </c>
    </row>
    <row r="204" spans="20:20" x14ac:dyDescent="0.25">
      <c r="T204">
        <v>194</v>
      </c>
    </row>
    <row r="205" spans="20:20" x14ac:dyDescent="0.25">
      <c r="T205">
        <v>195</v>
      </c>
    </row>
    <row r="206" spans="20:20" x14ac:dyDescent="0.25">
      <c r="T206">
        <v>196</v>
      </c>
    </row>
    <row r="207" spans="20:20" x14ac:dyDescent="0.25">
      <c r="T207">
        <v>197</v>
      </c>
    </row>
    <row r="208" spans="20:20" x14ac:dyDescent="0.25">
      <c r="T208">
        <v>198</v>
      </c>
    </row>
    <row r="209" spans="20:20" x14ac:dyDescent="0.25">
      <c r="T209">
        <v>199</v>
      </c>
    </row>
    <row r="210" spans="20:20" x14ac:dyDescent="0.25">
      <c r="T210">
        <v>200</v>
      </c>
    </row>
    <row r="211" spans="20:20" x14ac:dyDescent="0.25">
      <c r="T211">
        <v>201</v>
      </c>
    </row>
    <row r="212" spans="20:20" x14ac:dyDescent="0.25">
      <c r="T212">
        <v>202</v>
      </c>
    </row>
    <row r="213" spans="20:20" x14ac:dyDescent="0.25">
      <c r="T213">
        <v>203</v>
      </c>
    </row>
    <row r="214" spans="20:20" x14ac:dyDescent="0.25">
      <c r="T214">
        <v>204</v>
      </c>
    </row>
    <row r="215" spans="20:20" x14ac:dyDescent="0.25">
      <c r="T215">
        <v>205</v>
      </c>
    </row>
    <row r="216" spans="20:20" x14ac:dyDescent="0.25">
      <c r="T216">
        <v>206</v>
      </c>
    </row>
    <row r="217" spans="20:20" x14ac:dyDescent="0.25">
      <c r="T217">
        <v>207</v>
      </c>
    </row>
    <row r="218" spans="20:20" x14ac:dyDescent="0.25">
      <c r="T218">
        <v>208</v>
      </c>
    </row>
    <row r="219" spans="20:20" x14ac:dyDescent="0.25">
      <c r="T219">
        <v>209</v>
      </c>
    </row>
    <row r="220" spans="20:20" x14ac:dyDescent="0.25">
      <c r="T220">
        <v>210</v>
      </c>
    </row>
    <row r="221" spans="20:20" x14ac:dyDescent="0.25">
      <c r="T221">
        <v>211</v>
      </c>
    </row>
    <row r="222" spans="20:20" x14ac:dyDescent="0.25">
      <c r="T222">
        <v>212</v>
      </c>
    </row>
    <row r="223" spans="20:20" x14ac:dyDescent="0.25">
      <c r="T223">
        <v>213</v>
      </c>
    </row>
    <row r="224" spans="20:20" x14ac:dyDescent="0.25">
      <c r="T224">
        <v>214</v>
      </c>
    </row>
    <row r="225" spans="20:20" x14ac:dyDescent="0.25">
      <c r="T225">
        <v>215</v>
      </c>
    </row>
    <row r="226" spans="20:20" x14ac:dyDescent="0.25">
      <c r="T226">
        <v>216</v>
      </c>
    </row>
    <row r="227" spans="20:20" x14ac:dyDescent="0.25">
      <c r="T227">
        <v>217</v>
      </c>
    </row>
    <row r="228" spans="20:20" x14ac:dyDescent="0.25">
      <c r="T228">
        <v>218</v>
      </c>
    </row>
    <row r="229" spans="20:20" x14ac:dyDescent="0.25">
      <c r="T229">
        <v>219</v>
      </c>
    </row>
    <row r="230" spans="20:20" x14ac:dyDescent="0.25">
      <c r="T230">
        <v>220</v>
      </c>
    </row>
    <row r="231" spans="20:20" x14ac:dyDescent="0.25">
      <c r="T231">
        <v>221</v>
      </c>
    </row>
    <row r="232" spans="20:20" x14ac:dyDescent="0.25">
      <c r="T232">
        <v>222</v>
      </c>
    </row>
    <row r="233" spans="20:20" x14ac:dyDescent="0.25">
      <c r="T233">
        <v>223</v>
      </c>
    </row>
    <row r="234" spans="20:20" x14ac:dyDescent="0.25">
      <c r="T234">
        <v>224</v>
      </c>
    </row>
    <row r="235" spans="20:20" x14ac:dyDescent="0.25">
      <c r="T235">
        <v>225</v>
      </c>
    </row>
    <row r="236" spans="20:20" x14ac:dyDescent="0.25">
      <c r="T236">
        <v>226</v>
      </c>
    </row>
    <row r="237" spans="20:20" x14ac:dyDescent="0.25">
      <c r="T237">
        <v>227</v>
      </c>
    </row>
    <row r="238" spans="20:20" x14ac:dyDescent="0.25">
      <c r="T238">
        <v>228</v>
      </c>
    </row>
    <row r="239" spans="20:20" x14ac:dyDescent="0.25">
      <c r="T239">
        <v>229</v>
      </c>
    </row>
    <row r="240" spans="20:20" x14ac:dyDescent="0.25">
      <c r="T240">
        <v>230</v>
      </c>
    </row>
    <row r="241" spans="20:20" x14ac:dyDescent="0.25">
      <c r="T241">
        <v>231</v>
      </c>
    </row>
    <row r="242" spans="20:20" x14ac:dyDescent="0.25">
      <c r="T242">
        <v>232</v>
      </c>
    </row>
    <row r="243" spans="20:20" x14ac:dyDescent="0.25">
      <c r="T243">
        <v>233</v>
      </c>
    </row>
    <row r="244" spans="20:20" x14ac:dyDescent="0.25">
      <c r="T244">
        <v>234</v>
      </c>
    </row>
    <row r="245" spans="20:20" x14ac:dyDescent="0.25">
      <c r="T245">
        <v>235</v>
      </c>
    </row>
    <row r="246" spans="20:20" x14ac:dyDescent="0.25">
      <c r="T246">
        <v>236</v>
      </c>
    </row>
    <row r="247" spans="20:20" x14ac:dyDescent="0.25">
      <c r="T247">
        <v>237</v>
      </c>
    </row>
    <row r="248" spans="20:20" x14ac:dyDescent="0.25">
      <c r="T248">
        <v>238</v>
      </c>
    </row>
    <row r="249" spans="20:20" x14ac:dyDescent="0.25">
      <c r="T249">
        <v>239</v>
      </c>
    </row>
    <row r="250" spans="20:20" x14ac:dyDescent="0.25">
      <c r="T250">
        <v>240</v>
      </c>
    </row>
    <row r="251" spans="20:20" x14ac:dyDescent="0.25">
      <c r="T251">
        <v>241</v>
      </c>
    </row>
    <row r="252" spans="20:20" x14ac:dyDescent="0.25">
      <c r="T252">
        <v>242</v>
      </c>
    </row>
    <row r="253" spans="20:20" x14ac:dyDescent="0.25">
      <c r="T253">
        <v>243</v>
      </c>
    </row>
    <row r="254" spans="20:20" x14ac:dyDescent="0.25">
      <c r="T254">
        <v>244</v>
      </c>
    </row>
    <row r="255" spans="20:20" x14ac:dyDescent="0.25">
      <c r="T255">
        <v>245</v>
      </c>
    </row>
    <row r="256" spans="20:20" x14ac:dyDescent="0.25">
      <c r="T256">
        <v>246</v>
      </c>
    </row>
    <row r="257" spans="20:20" x14ac:dyDescent="0.25">
      <c r="T257">
        <v>247</v>
      </c>
    </row>
    <row r="258" spans="20:20" x14ac:dyDescent="0.25">
      <c r="T258">
        <v>248</v>
      </c>
    </row>
    <row r="259" spans="20:20" x14ac:dyDescent="0.25">
      <c r="T259">
        <v>249</v>
      </c>
    </row>
    <row r="260" spans="20:20" x14ac:dyDescent="0.25">
      <c r="T260">
        <v>250</v>
      </c>
    </row>
    <row r="261" spans="20:20" x14ac:dyDescent="0.25">
      <c r="T261">
        <v>251</v>
      </c>
    </row>
    <row r="262" spans="20:20" x14ac:dyDescent="0.25">
      <c r="T262">
        <v>252</v>
      </c>
    </row>
    <row r="263" spans="20:20" x14ac:dyDescent="0.25">
      <c r="T263">
        <v>253</v>
      </c>
    </row>
    <row r="264" spans="20:20" x14ac:dyDescent="0.25">
      <c r="T264">
        <v>254</v>
      </c>
    </row>
    <row r="265" spans="20:20" x14ac:dyDescent="0.25">
      <c r="T265">
        <v>255</v>
      </c>
    </row>
    <row r="266" spans="20:20" x14ac:dyDescent="0.25">
      <c r="T266">
        <v>256</v>
      </c>
    </row>
    <row r="267" spans="20:20" x14ac:dyDescent="0.25">
      <c r="T267">
        <v>257</v>
      </c>
    </row>
    <row r="268" spans="20:20" x14ac:dyDescent="0.25">
      <c r="T268">
        <v>258</v>
      </c>
    </row>
    <row r="269" spans="20:20" x14ac:dyDescent="0.25">
      <c r="T269">
        <v>259</v>
      </c>
    </row>
    <row r="270" spans="20:20" x14ac:dyDescent="0.25">
      <c r="T270">
        <v>260</v>
      </c>
    </row>
    <row r="271" spans="20:20" x14ac:dyDescent="0.25">
      <c r="T271">
        <v>261</v>
      </c>
    </row>
    <row r="272" spans="20:20" x14ac:dyDescent="0.25">
      <c r="T272">
        <v>262</v>
      </c>
    </row>
    <row r="273" spans="20:20" x14ac:dyDescent="0.25">
      <c r="T273">
        <v>263</v>
      </c>
    </row>
    <row r="274" spans="20:20" x14ac:dyDescent="0.25">
      <c r="T274">
        <v>264</v>
      </c>
    </row>
    <row r="275" spans="20:20" x14ac:dyDescent="0.25">
      <c r="T275">
        <v>265</v>
      </c>
    </row>
    <row r="276" spans="20:20" x14ac:dyDescent="0.25">
      <c r="T276">
        <v>266</v>
      </c>
    </row>
    <row r="277" spans="20:20" x14ac:dyDescent="0.25">
      <c r="T277">
        <v>267</v>
      </c>
    </row>
    <row r="278" spans="20:20" x14ac:dyDescent="0.25">
      <c r="T278">
        <v>268</v>
      </c>
    </row>
    <row r="279" spans="20:20" x14ac:dyDescent="0.25">
      <c r="T279">
        <v>269</v>
      </c>
    </row>
    <row r="280" spans="20:20" x14ac:dyDescent="0.25">
      <c r="T280">
        <v>270</v>
      </c>
    </row>
    <row r="281" spans="20:20" x14ac:dyDescent="0.25">
      <c r="T281">
        <v>271</v>
      </c>
    </row>
    <row r="282" spans="20:20" x14ac:dyDescent="0.25">
      <c r="T282">
        <v>272</v>
      </c>
    </row>
    <row r="283" spans="20:20" x14ac:dyDescent="0.25">
      <c r="T283">
        <v>273</v>
      </c>
    </row>
    <row r="284" spans="20:20" x14ac:dyDescent="0.25">
      <c r="T284">
        <v>274</v>
      </c>
    </row>
    <row r="285" spans="20:20" x14ac:dyDescent="0.25">
      <c r="T285">
        <v>275</v>
      </c>
    </row>
    <row r="286" spans="20:20" x14ac:dyDescent="0.25">
      <c r="T286">
        <v>276</v>
      </c>
    </row>
    <row r="287" spans="20:20" x14ac:dyDescent="0.25">
      <c r="T287">
        <v>277</v>
      </c>
    </row>
    <row r="288" spans="20:20" x14ac:dyDescent="0.25">
      <c r="T288">
        <v>278</v>
      </c>
    </row>
    <row r="289" spans="20:20" x14ac:dyDescent="0.25">
      <c r="T28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AA</vt:lpstr>
      <vt:lpstr>AL</vt:lpstr>
      <vt:lpstr>capacity</vt:lpstr>
      <vt:lpstr>Fec</vt:lpstr>
      <vt:lpstr>hab</vt:lpstr>
      <vt:lpstr>HR.A</vt:lpstr>
      <vt:lpstr>HR.J</vt:lpstr>
      <vt:lpstr>JA</vt:lpstr>
      <vt:lpstr>JJ</vt:lpstr>
      <vt:lpstr>LL</vt:lpstr>
      <vt:lpstr>LS</vt:lpstr>
      <vt:lpstr>quality</vt:lpstr>
      <vt:lpstr>SJ</vt:lpstr>
      <vt:lpstr>SS</vt:lpstr>
      <vt:lpstr>Surv.A</vt:lpstr>
      <vt:lpstr>Surv.E</vt:lpstr>
      <vt:lpstr>Surv.J</vt:lpstr>
      <vt:lpstr>Surv.L</vt:lpstr>
      <vt:lpstr>Surv.S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Merrill Rudd</cp:lastModifiedBy>
  <dcterms:created xsi:type="dcterms:W3CDTF">2016-04-11T21:53:50Z</dcterms:created>
  <dcterms:modified xsi:type="dcterms:W3CDTF">2016-04-11T23:21:50Z</dcterms:modified>
</cp:coreProperties>
</file>