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요약" sheetId="1" r:id="rId4"/>
    <sheet state="visible" name="WBS" sheetId="2" r:id="rId5"/>
    <sheet state="visible" name="이슈관리" sheetId="3" r:id="rId6"/>
    <sheet state="visible" name="IA" sheetId="4" r:id="rId7"/>
    <sheet state="visible" name="요구사항" sheetId="5" r:id="rId8"/>
    <sheet state="visible" name="일정관리" sheetId="6" r:id="rId9"/>
    <sheet state="visible" name="개발비용" sheetId="7" r:id="rId10"/>
    <sheet state="visible" name="컨펌사항" sheetId="8" r:id="rId11"/>
    <sheet state="visible" name="개정이력" sheetId="9" r:id="rId12"/>
  </sheets>
  <definedNames>
    <definedName hidden="1" localSheetId="0" name="_xlnm._FilterDatabase">'요약'!$B$8:$H$30</definedName>
    <definedName hidden="1" localSheetId="1" name="_xlnm._FilterDatabase">WBS!$A$8:$L$222</definedName>
    <definedName hidden="1" localSheetId="2" name="_xlnm._FilterDatabase">'이슈관리'!$A$7:$K$18</definedName>
    <definedName hidden="1" localSheetId="5" name="_xlnm._FilterDatabase">'일정관리'!$A$7:$I$121</definedName>
    <definedName hidden="1" localSheetId="6" name="_xlnm._FilterDatabase">'개발비용'!$A$7:$G$17</definedName>
    <definedName hidden="1" localSheetId="1" name="Z_18F82D31_2912_49E1_B45D_EBA0882EF2E9_.wvu.FilterData">WBS!$A$8:$L$222</definedName>
    <definedName hidden="1" localSheetId="1" name="Z_401033D1_EF88_4BE2_B457_6E544EF79077_.wvu.FilterData">WBS!$A$8:$L$222</definedName>
    <definedName hidden="1" localSheetId="1" name="Z_9CF7EBA9_C458_4DB8_A1AB_CE374CF7A604_.wvu.FilterData">WBS!$A$8:$L$222</definedName>
  </definedNames>
  <calcPr/>
  <customWorkbookViews>
    <customWorkbookView activeSheetId="0" maximized="1" windowHeight="0" windowWidth="0" guid="{9CF7EBA9-C458-4DB8-A1AB-CE374CF7A604}" name="필터 3"/>
    <customWorkbookView activeSheetId="0" maximized="1" windowHeight="0" windowWidth="0" guid="{401033D1-EF88-4BE2-B457-6E544EF79077}" name="필터 2"/>
    <customWorkbookView activeSheetId="0" maximized="1" windowHeight="0" windowWidth="0" guid="{18F82D31-2912-49E1-B45D-EBA0882EF2E9}" name="필터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4">
      <text>
        <t xml:space="preserve">품목별, 작성자별, 이벤트별로 빠르게 조회 할 수 있도록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19">
      <text>
        <t xml:space="preserve">지정되어 있으나 3층 고문님이 총괄하시는 맥락으로 운영되기는 합니다. 예를 들면 생산계획은 보고 받을때는 두분께 물어보지만 변동사항은 대부분 3층 고문님이 알려주시고, 하루 생산 마감시 총 생산량 또한 3층 고문님께서 알려주세요
======</t>
      </text>
    </comment>
    <comment authorId="0" ref="B20">
      <text>
        <t xml:space="preserve">생산량이 나오면 역으로 배합횟수 자동 계산해주는 게 좋을지 확인 필요
======</t>
      </text>
    </comment>
    <comment authorId="0" ref="E21">
      <text>
        <t xml:space="preserve">원료수율의 (기대치) 미달
======</t>
      </text>
    </comment>
    <comment authorId="0" ref="E22">
      <text>
        <t xml:space="preserve">샘플 출고
======</t>
      </text>
    </comment>
    <comment authorId="0" ref="E23">
      <text>
        <t xml:space="preserve">재고조회 시 원료/제품 모두 유통기한 추적이 가능해야 합니다. 그러므로 재고입력 시 유통기한 입력칸 필요합니다.
======</t>
      </text>
    </comment>
    <comment authorId="0" ref="E24">
      <text>
        <t xml:space="preserve">생산실적 → 실제생산량
======</t>
      </text>
    </comment>
    <comment authorId="0" ref="D30">
      <text>
        <t xml:space="preserve">[1] 입고
입고량, 현재재고, 입고로트, 입고일, 입고처, 창고명, 작성자
[2] 불출
불출량, 현재재고, 불출로트, 불출일, 창고명, 작성자
[3] 조정
조정량, 현재재고, 재고로트, 조사일, 창고명, 변경사유, 작성자
======</t>
      </text>
    </comment>
    <comment authorId="0" ref="D31">
      <text>
        <t xml:space="preserve">1) 재고불일치 2) 샘플 출고 3) 유통기한 경과 폐기 4) 기타사유
======</t>
      </text>
    </comment>
    <comment authorId="0" ref="D33">
      <text>
        <t xml:space="preserve">월별상세 데이터 = 입고 히스토리
입고량, 입고일, 입고로트, 입고처, 단가, 공급가액, 부가세, 합계, 작성자
======</t>
      </text>
    </comment>
    <comment authorId="0" ref="D36">
      <text>
        <t xml:space="preserve">월별상세 데이터 = 불출 히스토리
불출량, 불출일, 불출로트, 불출처, 작업목록, 창고명, 작성자
======</t>
      </text>
    </comment>
    <comment authorId="0" ref="B46">
      <text>
        <t xml:space="preserve">생산량이 나오면 역으로 배합횟수 자동 계산해주는 게 좋을지 확인 필요
======</t>
      </text>
    </comment>
    <comment authorId="0" ref="E47">
      <text>
        <t xml:space="preserve">원료수율의 (기대치) 미달
======</t>
      </text>
    </comment>
    <comment authorId="0" ref="E48">
      <text>
        <t xml:space="preserve">IFERROR(VLOOKUP(HI100,'불출현황'!$L:$N,3,0),HD100). HI100 부분이 '불출로트수식 부분이고' HD100은 '하루 전 일자의 재고로트' 입니다.
======</t>
      </text>
    </comment>
    <comment authorId="0" ref="E49">
      <text>
        <t xml:space="preserve">네. 실제 투입량이 곧 배치계산으로 이루어지는 경우도 있지만, 예를 들어 우엉같은 경우 배치는 75~76배치로 설정되어 있지만 1차공정(우엉데침과정)이 끝난 후 수율이 빠지기에 1배치 설정량을 45kg로 하고있습니다. 이런 부분에 대해서 조율이 필요할 것 같습니다.
======</t>
      </text>
    </comment>
    <comment authorId="0" ref="E50">
      <text>
        <t xml:space="preserve">생산실적 → 실제생산량
======</t>
      </text>
    </comment>
    <comment authorId="0" ref="D54">
      <text>
        <t xml:space="preserve">[1] 생산
생산량, 현재재고, 생산로트, 생산일, 납품처, 창고명, 작성자
[2] 출고
출고량, 현재재고, 출고로트, 출고일, 납품처, 창고명, 작성자
[3] 조정
조정량, 현재재고, 재고로트, 조사일, 창고명, 변경사유, 작성자
======</t>
      </text>
    </comment>
    <comment authorId="0" ref="D55">
      <text>
        <t xml:space="preserve">1) 재고불일치 2) 샘플 출고 3) 유통기한 경과 폐기 4) 기타사유
======</t>
      </text>
    </comment>
    <comment authorId="0" ref="D57">
      <text>
        <t xml:space="preserve">월별상세 데이터 = 생산 히스토리
생산량, 생산일, 생산로트, 창고명, 투입량(kg), 로스(kg)
======</t>
      </text>
    </comment>
    <comment authorId="0" ref="D60">
      <text>
        <t xml:space="preserve">월별상세 데이터 = 출고 히스토리
출고량, 출고일, 출고로트, 출고처, 창고명, 작성자
======</t>
      </text>
    </comment>
    <comment authorId="0" ref="E72">
      <text>
        <t xml:space="preserve">아닙니다. 모두 유통기한입니다. 생산일에 관계없이 로트=유통기한 이라고 생각하시면 됩니다. 제품수불부 가장 상단에 있는 회색부분만 그날 생산임을 알려주는 것이고, 해당날짜 생산로트에 적혀있는 날짜는 유통기한이라고 보시면 됩니다.
======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12">
      <text>
        <t xml:space="preserve">모바일에서 주문서를 바탕으로 작업지시를 바로 등록하는 기능
======</t>
      </text>
    </comment>
    <comment authorId="0" ref="F119">
      <text>
        <t xml:space="preserve">1) 주문일정
2) 작업목록(칸반)
3) 월별추이 (구매, 생산, 출고, 재고, 로스)
4) 일별 생산계획/실적 화면
5) 재고상태
======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5">
      <text>
        <t xml:space="preserve">지정되어 있으나 3층 고문님이 총괄하시는 맥락으로 운영되기는 합니다. 예를 들면 생산계획은 보고 받을때는 두분께 물어보지만 변동사항은 대부분 3층 고문님이 알려주시고, 하루 생산 마감시 총 생산량 또한 3층 고문님께서 알려주세요
======</t>
      </text>
    </comment>
    <comment authorId="0" ref="B26">
      <text>
        <t xml:space="preserve">생산량이 나오면 역으로 배합횟수 자동 계산해주는 게 좋을지 확인 필요
======</t>
      </text>
    </comment>
    <comment authorId="0" ref="E27">
      <text>
        <t xml:space="preserve">원료수율의 (기대치) 미달
======</t>
      </text>
    </comment>
    <comment authorId="0" ref="E28">
      <text>
        <t xml:space="preserve">샘플 출고
======</t>
      </text>
    </comment>
    <comment authorId="0" ref="E29">
      <text>
        <t xml:space="preserve">재고조회 시 원료/제품 모두 유통기한 추적이 가능해야 합니다. 그러므로 재고입력 시 유통기한 입력칸 필요합니다.
======</t>
      </text>
    </comment>
    <comment authorId="0" ref="E30">
      <text>
        <t xml:space="preserve">생산실적 → 실제생산량
======</t>
      </text>
    </comment>
    <comment authorId="0" ref="D36">
      <text>
        <t xml:space="preserve">[1] 입고
입고량, 현재재고, 입고로트, 입고일, 입고처, 창고명, 작성자
[2] 불출
불출량, 현재재고, 불출로트, 불출일, 창고명, 작성자
[3] 조정
조정량, 현재재고, 재고로트, 조사일, 창고명, 변경사유, 작성자
======</t>
      </text>
    </comment>
    <comment authorId="0" ref="D37">
      <text>
        <t xml:space="preserve">1) 재고불일치 2) 샘플 출고 3) 유통기한 경과 폐기 4) 기타사유
======</t>
      </text>
    </comment>
    <comment authorId="0" ref="D39">
      <text>
        <t xml:space="preserve">월별상세 데이터 = 입고 히스토리
입고량, 입고일, 입고로트, 입고처, 단가, 공급가액, 부가세, 합계, 작성자
======</t>
      </text>
    </comment>
    <comment authorId="0" ref="D42">
      <text>
        <t xml:space="preserve">월별상세 데이터 = 불출 히스토리
불출량, 불출일, 불출로트, 불출처, 작업목록, 창고명, 작성자
======</t>
      </text>
    </comment>
    <comment authorId="0" ref="B52">
      <text>
        <t xml:space="preserve">생산량이 나오면 역으로 배합횟수 자동 계산해주는 게 좋을지 확인 필요
======</t>
      </text>
    </comment>
    <comment authorId="0" ref="E53">
      <text>
        <t xml:space="preserve">원료수율의 (기대치) 미달
======</t>
      </text>
    </comment>
    <comment authorId="0" ref="E54">
      <text>
        <t xml:space="preserve">IFERROR(VLOOKUP(HI100,'불출현황'!$L:$N,3,0),HD100). HI100 부분이 '불출로트수식 부분이고' HD100은 '하루 전 일자의 재고로트' 입니다.
======</t>
      </text>
    </comment>
    <comment authorId="0" ref="E55">
      <text>
        <t xml:space="preserve">네. 실제 투입량이 곧 배치계산으로 이루어지는 경우도 있지만, 예를 들어 우엉같은 경우 배치는 75~76배치로 설정되어 있지만 1차공정(우엉데침과정)이 끝난 후 수율이 빠지기에 1배치 설정량을 45kg로 하고있습니다. 이런 부분에 대해서 조율이 필요할 것 같습니다.
======</t>
      </text>
    </comment>
    <comment authorId="0" ref="E56">
      <text>
        <t xml:space="preserve">생산실적 → 실제생산량
======</t>
      </text>
    </comment>
    <comment authorId="0" ref="D60">
      <text>
        <t xml:space="preserve">[1] 생산
생산량, 현재재고, 생산로트, 생산일, 납품처, 창고명, 작성자
[2] 출고
출고량, 현재재고, 출고로트, 출고일, 납품처, 창고명, 작성자
[3] 조정
조정량, 현재재고, 재고로트, 조사일, 창고명, 변경사유, 작성자
======</t>
      </text>
    </comment>
    <comment authorId="0" ref="D61">
      <text>
        <t xml:space="preserve">1) 재고불일치 2) 샘플 출고 3) 유통기한 경과 폐기 4) 기타사유
======</t>
      </text>
    </comment>
    <comment authorId="0" ref="D63">
      <text>
        <t xml:space="preserve">월별상세 데이터 = 생산 히스토리
생산량, 생산일, 생산로트, 창고명, 투입량(kg), 로스(kg)
======</t>
      </text>
    </comment>
    <comment authorId="0" ref="D66">
      <text>
        <t xml:space="preserve">월별상세 데이터 = 출고 히스토리
출고량, 출고일, 출고로트, 출고처, 창고명, 작성자
======</t>
      </text>
    </comment>
    <comment authorId="0" ref="E78">
      <text>
        <t xml:space="preserve">아닙니다. 모두 유통기한입니다. 생산일에 관계없이 로트=유통기한 이라고 생각하시면 됩니다. 제품수불부 가장 상단에 있는 회색부분만 그날 생산임을 알려주는 것이고, 해당날짜 생산로트에 적혀있는 날짜는 유통기한이라고 보시면 됩니다.
======</t>
      </text>
    </comment>
  </commentList>
</comments>
</file>

<file path=xl/sharedStrings.xml><?xml version="1.0" encoding="utf-8"?>
<sst xmlns="http://schemas.openxmlformats.org/spreadsheetml/2006/main" count="3043" uniqueCount="1126">
  <si>
    <t>2024 Food4Chain SaaS WBS</t>
  </si>
  <si>
    <r>
      <rPr>
        <rFont val="Calibri"/>
        <b/>
        <color rgb="FF000000"/>
        <sz val="9.0"/>
      </rPr>
      <t>🌟🌟🌟 주의</t>
    </r>
    <r>
      <rPr>
        <rFont val="Calibri"/>
        <color rgb="FF000000"/>
        <sz val="9.0"/>
      </rPr>
      <t xml:space="preserve"> 아래 내용은 [1] ~ [5] 탭과 연결되어 있으니 아래 표에 직접적인 수정은 하지 말아주세요! 🌟🌟🌟 </t>
    </r>
  </si>
  <si>
    <t xml:space="preserve">  [1] WBS 현황</t>
  </si>
  <si>
    <t xml:space="preserve">  [2] 이슈현황</t>
  </si>
  <si>
    <t>분류</t>
  </si>
  <si>
    <t>상태</t>
  </si>
  <si>
    <t>담당파트</t>
  </si>
  <si>
    <t>시작일</t>
  </si>
  <si>
    <t>종료일</t>
  </si>
  <si>
    <t>위험도</t>
  </si>
  <si>
    <t xml:space="preserve">  구분</t>
  </si>
  <si>
    <t>발생</t>
  </si>
  <si>
    <t>해결</t>
  </si>
  <si>
    <t>과제</t>
  </si>
  <si>
    <t>1.0.0</t>
  </si>
  <si>
    <t>사업관리</t>
  </si>
  <si>
    <t>내부이슈</t>
  </si>
  <si>
    <t>1.1.0</t>
  </si>
  <si>
    <t>제안/수주</t>
  </si>
  <si>
    <t>경영진</t>
  </si>
  <si>
    <t>고객이슈</t>
  </si>
  <si>
    <t>1.2.0</t>
  </si>
  <si>
    <t>이슈관리</t>
  </si>
  <si>
    <t>사업팀</t>
  </si>
  <si>
    <t>소계</t>
  </si>
  <si>
    <t>1.3.0</t>
  </si>
  <si>
    <t>내부회의</t>
  </si>
  <si>
    <t>전사</t>
  </si>
  <si>
    <t>2.0.0</t>
  </si>
  <si>
    <t>기획 및 설계</t>
  </si>
  <si>
    <t xml:space="preserve">  [3] 기획현황</t>
  </si>
  <si>
    <t>2.1.0</t>
  </si>
  <si>
    <t>고객사 인터뷰</t>
  </si>
  <si>
    <t>기획</t>
  </si>
  <si>
    <t>구분</t>
  </si>
  <si>
    <t>1차</t>
  </si>
  <si>
    <t>2차</t>
  </si>
  <si>
    <t>도합</t>
  </si>
  <si>
    <t>2.2.0</t>
  </si>
  <si>
    <t>도메인 리서치</t>
  </si>
  <si>
    <t>완료</t>
  </si>
  <si>
    <t>2.3.0</t>
  </si>
  <si>
    <t>기획/설계</t>
  </si>
  <si>
    <t>진행</t>
  </si>
  <si>
    <t>2.4.0</t>
  </si>
  <si>
    <t>고객사 시연</t>
  </si>
  <si>
    <t>예정</t>
  </si>
  <si>
    <t>2.5.0</t>
  </si>
  <si>
    <t>스프린트 세팅</t>
  </si>
  <si>
    <t>3.0.0</t>
  </si>
  <si>
    <t>UX/UI</t>
  </si>
  <si>
    <t xml:space="preserve">  [4] 화면현황</t>
  </si>
  <si>
    <t>3.1.0</t>
  </si>
  <si>
    <t>경쟁사 리서치</t>
  </si>
  <si>
    <t>디자인</t>
  </si>
  <si>
    <t>3.2.0</t>
  </si>
  <si>
    <t>브랜딩</t>
  </si>
  <si>
    <t>3.3.0</t>
  </si>
  <si>
    <t>UI 설계 및 고도화</t>
  </si>
  <si>
    <t>4.0.0</t>
  </si>
  <si>
    <t>개발</t>
  </si>
  <si>
    <t>4.1.0</t>
  </si>
  <si>
    <t>팀빌딩</t>
  </si>
  <si>
    <t>개발팀</t>
  </si>
  <si>
    <t>4.2.0</t>
  </si>
  <si>
    <t>API 개발</t>
  </si>
  <si>
    <t xml:space="preserve">  [5] 개발현황</t>
  </si>
  <si>
    <t>4.3.0</t>
  </si>
  <si>
    <t>스프린트</t>
  </si>
  <si>
    <t>정상</t>
  </si>
  <si>
    <t>4.4.0</t>
  </si>
  <si>
    <t>테스트 (준비 포함)</t>
  </si>
  <si>
    <t>제품팀</t>
  </si>
  <si>
    <t>5.0.0</t>
  </si>
  <si>
    <t>종료</t>
  </si>
  <si>
    <t>5.1.0</t>
  </si>
  <si>
    <t>5.2.0</t>
  </si>
  <si>
    <t>중앙F&amp;B WBS (Work Breakdown Structure)</t>
  </si>
  <si>
    <t xml:space="preserve">    탭정보</t>
  </si>
  <si>
    <t>탭목표</t>
  </si>
  <si>
    <t>담당자별, 팀별 일정 계획 및 확인</t>
  </si>
  <si>
    <t>관리자</t>
  </si>
  <si>
    <t xml:space="preserve"> PM 및 제품팀</t>
  </si>
  <si>
    <t>작성일</t>
  </si>
  <si>
    <t xml:space="preserve"> 24.09.02 ~</t>
  </si>
  <si>
    <t>참고</t>
  </si>
  <si>
    <t>1.0.0 사업관리 / 2.0.0 기획 및 설계 / 3.0.0 UX/UI / 4.0.0 개발 / 5.0.0 종료</t>
  </si>
  <si>
    <t>연번</t>
  </si>
  <si>
    <t>대분류</t>
  </si>
  <si>
    <t>중분류</t>
  </si>
  <si>
    <t>소분류</t>
  </si>
  <si>
    <t>비고</t>
  </si>
  <si>
    <t>끝 🎉</t>
  </si>
  <si>
    <t>1.1.1</t>
  </si>
  <si>
    <t>제안서 발표</t>
  </si>
  <si>
    <t>1.1.2</t>
  </si>
  <si>
    <t>계약 체결</t>
  </si>
  <si>
    <t>진행중 🏃🏻‍♀️</t>
  </si>
  <si>
    <t>진행중</t>
  </si>
  <si>
    <t>위험</t>
  </si>
  <si>
    <t>1.2.1</t>
  </si>
  <si>
    <t>F4C 방향성 변경공지</t>
  </si>
  <si>
    <t>https://futuresensedev.atlassian.net/wiki/spaces/2FS/pages/316997647/2024-02-14</t>
  </si>
  <si>
    <t>1.2.2</t>
  </si>
  <si>
    <t>중앙에프엔비 로트번호 &amp; 개발범위 미팅</t>
  </si>
  <si>
    <t>https://futuresensedev.atlassian.net/wiki/spaces/2FS/pages/355401772/2024-04-09</t>
  </si>
  <si>
    <t>1.2.3</t>
  </si>
  <si>
    <t>이슈사항 리스트업</t>
  </si>
  <si>
    <t>본 EXCEL 내 '이슈관리' 탭</t>
  </si>
  <si>
    <t>1.2.4</t>
  </si>
  <si>
    <t>이슈사항 중 '내부이슈' 해소</t>
  </si>
  <si>
    <t>본 EXCEL 내 '이슈관리' 탭 참고 필요</t>
  </si>
  <si>
    <t>1.2.5</t>
  </si>
  <si>
    <t>이슈사항 중 '고객이슈' 해소</t>
  </si>
  <si>
    <t>주의</t>
  </si>
  <si>
    <t>1.3.1</t>
  </si>
  <si>
    <t>제품개발회의 7차 (실사 준비)</t>
  </si>
  <si>
    <t>https://futuresensedev.atlassian.net/wiki/spaces/2FS/pages/319356933/2024-02-16_+_7+_</t>
  </si>
  <si>
    <t>1.3.2</t>
  </si>
  <si>
    <t>제품개발회의 8차 (실사 준비 + 채용 논의)</t>
  </si>
  <si>
    <t>https://futuresensedev.atlassian.net/wiki/spaces/2FS/pages/321814570/2024-02-20_+_8+_+F4C</t>
  </si>
  <si>
    <t>1.3.3</t>
  </si>
  <si>
    <t>제품개발회의 9차 (실사 리뷰 + 실사 준비)</t>
  </si>
  <si>
    <t>https://futuresensedev.atlassian.net/wiki/spaces/2FS/pages/323485758/2024-02-22_+_9+_</t>
  </si>
  <si>
    <t>1.3.4</t>
  </si>
  <si>
    <t>제품개발회의 10차 (중앙 로직 공유 및 논의)</t>
  </si>
  <si>
    <t>https://futuresensedev.atlassian.net/wiki/spaces/2FS/pages/326664299/2024-02-27_+_10+_Product+Spec+1</t>
  </si>
  <si>
    <t>1.3.5</t>
  </si>
  <si>
    <t>제품개발회의 11차 (실사 리뷰 + 채용 논의)</t>
  </si>
  <si>
    <t>https://futuresensedev.atlassian.net/wiki/spaces/2FS/pages/329023521/2024-02-29_+_11+_+FE+1+PM+1</t>
  </si>
  <si>
    <t>1.3.6</t>
  </si>
  <si>
    <t>제품개발회의 12차 (개발순서 논의)</t>
  </si>
  <si>
    <t>https://futuresensedev.atlassian.net/wiki/spaces/2FS/pages/331743258/2024-03-05_+_12+_+1</t>
  </si>
  <si>
    <t>1.3.7</t>
  </si>
  <si>
    <t>스크럼 (개발범위 및 개발일정 공유)</t>
  </si>
  <si>
    <t>https://futuresensedev.atlassian.net/wiki/spaces/2FS/pages/335740936/2024-03-08_+_2+_</t>
  </si>
  <si>
    <t>❓</t>
  </si>
  <si>
    <t>1.3.8</t>
  </si>
  <si>
    <t>제품개발회의 13차 (앱 논의, F4C vs 이카운트)</t>
  </si>
  <si>
    <t>https://futuresensedev.atlassian.net/wiki/spaces/2FS/pages/340656130/2024-03-14_+_13+_+1+FE+2+F4C+vs+ECount+1</t>
  </si>
  <si>
    <t>1.3.9</t>
  </si>
  <si>
    <t>스크럼 (F4C &amp; 이카운트 연계방안)</t>
  </si>
  <si>
    <t>https://futuresensedev.atlassian.net/wiki/spaces/2FS/pages/341377025/2024-03-15_</t>
  </si>
  <si>
    <t>📱</t>
  </si>
  <si>
    <t>1.3.10</t>
  </si>
  <si>
    <t>제품개발회의 14차 (모바일 화면 공유)</t>
  </si>
  <si>
    <t>https://futuresensedev.atlassian.net/wiki/spaces/2FS/pages/339476517/2024-03-19_+_14+_+1</t>
  </si>
  <si>
    <t>🥲</t>
  </si>
  <si>
    <t>1.3.11</t>
  </si>
  <si>
    <t>제품개발회의 15차 (우려사항 얘기)</t>
  </si>
  <si>
    <t>https://futuresensedev.atlassian.net/wiki/spaces/2FS/pages/346816528/2024-03-26_+_15+_+2+PC+1</t>
  </si>
  <si>
    <t>1.3.12</t>
  </si>
  <si>
    <t>제품개발회의 16차 (중앙 시연 피드백)</t>
  </si>
  <si>
    <t>https://futuresensedev.atlassian.net/wiki/spaces/2FS/pages/349372447/2024-04-01_+_16+_+2</t>
  </si>
  <si>
    <t>1.3.13</t>
  </si>
  <si>
    <t>제품개발회의 17차 (로트번호 논의)</t>
  </si>
  <si>
    <t>https://futuresensedev.atlassian.net/wiki/spaces/2FS/pages/356352002/2024-04-16_+_17+_</t>
  </si>
  <si>
    <t>1.3.14</t>
  </si>
  <si>
    <t>제품개발회의 18차 (비즈니스 로직 공유)</t>
  </si>
  <si>
    <t>https://futuresensedev.atlassian.net/wiki/spaces/2FS/pages/361529345/2024-04-24_+_18+_+ERD</t>
  </si>
  <si>
    <t>1.3.15</t>
  </si>
  <si>
    <t>제품개발회의 19차 (UX/UI 내부결정)</t>
  </si>
  <si>
    <t>https://futuresensedev.atlassian.net/wiki/spaces/2FS/pages/364937303/2024-04-30_+_19+_+UX+UI</t>
  </si>
  <si>
    <t>1.3.16</t>
  </si>
  <si>
    <t>제품개발회의 20차 (방향성 이슈 논의)</t>
  </si>
  <si>
    <t>https://futuresensedev.atlassian.net/wiki/spaces/2FS/pages/367788040/2024-05-07_+_20+_</t>
  </si>
  <si>
    <t>1.3.17</t>
  </si>
  <si>
    <t>회고회의</t>
  </si>
  <si>
    <t>https://futuresensedev.atlassian.net/wiki/spaces/2FS/pages/372572189/2024-05-13_F4C+IM+_1</t>
  </si>
  <si>
    <t>1.3.18</t>
  </si>
  <si>
    <t>제품개발회의 21차 (채용 논의 + 템플릿 논의)</t>
  </si>
  <si>
    <t>https://futuresensedev.atlassian.net/wiki/spaces/2FS/pages/374407214/2024-05-14_+_21+_</t>
  </si>
  <si>
    <t>1.3.19</t>
  </si>
  <si>
    <t>제품개발회의 22차 (기초등록 스토리 논의)</t>
  </si>
  <si>
    <t>https://futuresensedev.atlassian.net/wiki/spaces/2FS/pages/378732545/2024-05-21_+_22+_+EPIC+Sage+Mas+ERP+UI+vs</t>
  </si>
  <si>
    <t>(6월말) 📅</t>
  </si>
  <si>
    <t>1.3.20</t>
  </si>
  <si>
    <t>제품개발회의 23차 (업무보고, 6월일정)</t>
  </si>
  <si>
    <t>https://futuresensedev.atlassian.net/wiki/spaces/2FS/pages/383647754/2024-05-28_+_23+_+6</t>
  </si>
  <si>
    <t>1.3.21</t>
  </si>
  <si>
    <t>제품개발회의 24차 (업무보고, 개발비용)</t>
  </si>
  <si>
    <t>https://futuresensedev.atlassian.net/wiki/spaces/2FS/pages/388988966/2024-06-04_+_24+_</t>
  </si>
  <si>
    <t>🎯</t>
  </si>
  <si>
    <t>1.3.22</t>
  </si>
  <si>
    <t>사업팀 X 제품팀 (로트번호 반영여부 결정)</t>
  </si>
  <si>
    <t>https://futuresensedev.atlassian.net/wiki/spaces/2FS/pages/394952710/2024-06-11_+X+_+5</t>
  </si>
  <si>
    <t>1.3.23</t>
  </si>
  <si>
    <t>제품개발회의 25차 (업무보고, 그리드툴)</t>
  </si>
  <si>
    <t>https://futuresensedev.atlassian.net/wiki/spaces/2FS/pages/400359425/2024-06-18_+_25+_</t>
  </si>
  <si>
    <t>(8월 중순) 📅</t>
  </si>
  <si>
    <t>1.3.24</t>
  </si>
  <si>
    <t>제품개발회의 26차 (하반기 일정, 개발기간)</t>
  </si>
  <si>
    <t>https://futuresensedev.atlassian.net/wiki/spaces/2FS/pages/406093835/2024-06-25_+_26+_</t>
  </si>
  <si>
    <t>1.3.25</t>
  </si>
  <si>
    <t>제품개발회의 27차 (구매관리 공유)</t>
  </si>
  <si>
    <t>https://futuresensedev.atlassian.net/wiki/spaces/2FS/pages/412483585/2024-07-02_+_27+_</t>
  </si>
  <si>
    <t>1.3.26</t>
  </si>
  <si>
    <t>제품개발회의 28차 (업무보고, 컬러논의)</t>
  </si>
  <si>
    <t>https://futuresensedev.atlassian.net/wiki/spaces/2FS/pages/422739972/2024-07-16_+_28+_</t>
  </si>
  <si>
    <t>🥲 💻</t>
  </si>
  <si>
    <t>1.3.27</t>
  </si>
  <si>
    <t>제품개발회의 29차 (PC 시연, 우려사항)</t>
  </si>
  <si>
    <t>https://futuresensedev.atlassian.net/wiki/spaces/2FS/pages/438927361/2024-08-02_+_29+_+PC+QA+ISMS</t>
  </si>
  <si>
    <t>1.3.28</t>
  </si>
  <si>
    <t>제품개발회의 30차</t>
  </si>
  <si>
    <t>https://futuresensedev.atlassian.net/wiki/spaces/2FS/pages/441417730/2024-08-06_+_30+_+ISMS+QA</t>
  </si>
  <si>
    <t>1.3.29</t>
  </si>
  <si>
    <t>제품개발회의 31차 (불출변경 공유, 우려사항)</t>
  </si>
  <si>
    <t>https://futuresensedev.atlassian.net/wiki/spaces/2FS/pages/444891138/2024-08-13_+_31+_+BOM</t>
  </si>
  <si>
    <t>1.3.30</t>
  </si>
  <si>
    <t>제품개발회의 32차</t>
  </si>
  <si>
    <t>@회의록 없음</t>
  </si>
  <si>
    <t>1.3.31</t>
  </si>
  <si>
    <t>제품개발회의 33차</t>
  </si>
  <si>
    <t>https://futuresensedev.atlassian.net/wiki/spaces/2FS/pages/455999490/2024-08-27_+_33+_</t>
  </si>
  <si>
    <t>(10월 말) 📅</t>
  </si>
  <si>
    <t>1.3.32</t>
  </si>
  <si>
    <t>제품개발회의 34차 (재고관리 개발일정 공유)</t>
  </si>
  <si>
    <t>https://futuresensedev.atlassian.net/wiki/spaces/2FS/pages/460652568/2024-09-03_+_34+_+WBS</t>
  </si>
  <si>
    <t>1.3.33</t>
  </si>
  <si>
    <t>제품개발회의 35차</t>
  </si>
  <si>
    <t>https://futuresensedev.atlassian.net/wiki/spaces/2FS/pages/467730433/2024-09-13_+_35+_</t>
  </si>
  <si>
    <t>1.3.34</t>
  </si>
  <si>
    <t>제품개발회의 36차</t>
  </si>
  <si>
    <t>1.3.35</t>
  </si>
  <si>
    <t>1.3.36</t>
  </si>
  <si>
    <t>1.3.37</t>
  </si>
  <si>
    <t>2.1.1</t>
  </si>
  <si>
    <t>중앙에프엔비 실사 (2차)</t>
  </si>
  <si>
    <t>https://futuresensedev.atlassian.net/wiki/spaces/2FS/pages/317947966/2024-02-20+22+2</t>
  </si>
  <si>
    <t>2.1.2</t>
  </si>
  <si>
    <t>중앙에프엔비 실사 (3차)</t>
  </si>
  <si>
    <t>https://futuresensedev.atlassian.net/wiki/spaces/2FS/pages/323911681/2024-02-23+3</t>
  </si>
  <si>
    <t>2.1.3</t>
  </si>
  <si>
    <t>중앙에프엔비 결과보고 (1차)</t>
  </si>
  <si>
    <t>https://drive.google.com/file/d/10aZep2u1RuJQMKNrGi7CluXyXExJP6kr/view?usp=drive_link</t>
  </si>
  <si>
    <t>2.1.4</t>
  </si>
  <si>
    <t>중앙에프엔비 Work Process Chart</t>
  </si>
  <si>
    <t>https://app.diagrams.net/#G1LiiIbXN5UKY_yOpdFclgnCLid83I21Xe#%7B%22pageId%22%3A%22C5RBs43oDa-KdzZeNtuy%22%7D</t>
  </si>
  <si>
    <t>2.1.5</t>
  </si>
  <si>
    <t>중앙에프엔비 실사 (4차)</t>
  </si>
  <si>
    <t>https://futuresensedev.atlassian.net/wiki/spaces/2FS/pages/326500353/2024-02-28+4</t>
  </si>
  <si>
    <t>2.1.6</t>
  </si>
  <si>
    <t>중앙에프엔비 실사 (5차)</t>
  </si>
  <si>
    <t>https://futuresensedev.atlassian.net/wiki/spaces/2FS/pages/333086727/2024-03-06+5</t>
  </si>
  <si>
    <t>2.1.7</t>
  </si>
  <si>
    <t>중앙에프엔비 설계보고 (1차)</t>
  </si>
  <si>
    <t>https://futuresensedev.atlassian.net/wiki/spaces/2FS/pages/334561281/2024-03-08+6</t>
  </si>
  <si>
    <t>2.1.8</t>
  </si>
  <si>
    <t>중앙에프엔비 설계보고 (2차)</t>
  </si>
  <si>
    <t>https://futuresensedev.atlassian.net/wiki/spaces/2FS/pages/335642625/2024-03-11+2</t>
  </si>
  <si>
    <t>2.2.1</t>
  </si>
  <si>
    <t>식품제조업 필수서식</t>
  </si>
  <si>
    <t>https://futuresensedev.atlassian.net/wiki/spaces/2FS/pages/381288449</t>
  </si>
  <si>
    <t>2.2.2</t>
  </si>
  <si>
    <t>원가회계상 재고자산</t>
  </si>
  <si>
    <t>https://futuresensedev.atlassian.net/wiki/spaces/2FS/pages/391774209</t>
  </si>
  <si>
    <t>2.2.3</t>
  </si>
  <si>
    <t>SAP, Oracle 솔루션의 재고자산 유형</t>
  </si>
  <si>
    <t>https://futuresensedev.atlassian.net/wiki/spaces/2FS/pages/391839773/SAP+Oracle</t>
  </si>
  <si>
    <t>2.2.4</t>
  </si>
  <si>
    <t>이카운트 재고관리 초급교육 (오프라인)</t>
  </si>
  <si>
    <t>@병수 @선파 @라현 참여</t>
  </si>
  <si>
    <t>2.2.5</t>
  </si>
  <si>
    <t>식품제조업체 입장에서의 로스란?</t>
  </si>
  <si>
    <t>https://futuresensedev.atlassian.net/wiki/spaces/2FS/pages/414941193</t>
  </si>
  <si>
    <t>2.2.6</t>
  </si>
  <si>
    <t>식품제조업 실무자들의 필수서식 Q&amp;A</t>
  </si>
  <si>
    <t>https://futuresensedev.atlassian.net/wiki/spaces/2FS/pages/414973991/Q+A</t>
  </si>
  <si>
    <t>2.2.7</t>
  </si>
  <si>
    <t>원료에 대한 입고과정과 입출고유형</t>
  </si>
  <si>
    <t>https://futuresensedev.atlassian.net/wiki/spaces/2FS/pages/444989445</t>
  </si>
  <si>
    <t>2.2.8</t>
  </si>
  <si>
    <t>제품에 대한 입출고과정과 출고유형</t>
  </si>
  <si>
    <t>https://futuresensedev.atlassian.net/wiki/spaces/2FS/pages/445480961</t>
  </si>
  <si>
    <t>2.3.1</t>
  </si>
  <si>
    <t>F4C Product Spec 작성</t>
  </si>
  <si>
    <t>https://futuresensedev.atlassian.net/wiki/spaces/2FS/pages/326860819/F4C+Product+Spec+Beta+1.0</t>
  </si>
  <si>
    <t>Mobile IA</t>
  </si>
  <si>
    <t>2.3.2</t>
  </si>
  <si>
    <t>Mobile IA 작성</t>
  </si>
  <si>
    <t>본 EXCEL 내 '개발일정' 시트</t>
  </si>
  <si>
    <t>화면설계</t>
  </si>
  <si>
    <t>2.3.3</t>
  </si>
  <si>
    <t>Mobile 화면설계</t>
  </si>
  <si>
    <t>https://www.figma.com/file/tGA2PqtHljBKSjioDW6sDn/%EC%95%84%EC%9D%B4%EB%8D%B0%EC%9D%B4%EC%85%98_%EB%86%80%EC%9D%B4%ED%84%B0?type=whiteboard&amp;node-id=0-1&amp;t=Co1TnHPHeYlWMv5x-0</t>
  </si>
  <si>
    <t>2.3.4</t>
  </si>
  <si>
    <t>PC 수불부 화면설계 제작 (피그잼)</t>
  </si>
  <si>
    <t>홀딩</t>
  </si>
  <si>
    <t>https://futuresensedev.atlassian.net/wiki/spaces/2FS/pages/454492165/PC+_V1_</t>
  </si>
  <si>
    <t>메뉴구조도</t>
  </si>
  <si>
    <t>2.3.5</t>
  </si>
  <si>
    <t>PC 메뉴구조도 작성 (1차)</t>
  </si>
  <si>
    <t>https://www.figma.com/file/tGA2PqtHljBKSjioDW6sDn/%EC%95%84%EC%9D%B4%EB%8D%B0%EC%9D%B4%EC%85%98_%EB%86%80%EC%9D%B4%ED%84%B0?type=whiteboard&amp;node-id=229-1327&amp;t=R9fPsPF96rS1ODsL-4</t>
  </si>
  <si>
    <t>PC IA</t>
  </si>
  <si>
    <t>2.3.6</t>
  </si>
  <si>
    <t>PC IA 작성 (1차)</t>
  </si>
  <si>
    <t>로직</t>
  </si>
  <si>
    <t>2.3.7</t>
  </si>
  <si>
    <t>비즈니스 로직 제작 &amp; 공유</t>
  </si>
  <si>
    <t>https://futuresensedev.atlassian.net/wiki/spaces/2FS/pages/365985872/01+Business+Logic</t>
  </si>
  <si>
    <t>2.3.8</t>
  </si>
  <si>
    <t>PC 메뉴구조도 작성 (2차)</t>
  </si>
  <si>
    <t>https://www.figma.com/file/tGA2PqtHljBKSjioDW6sDn/%EC%95%84%EC%9D%B4%EB%8D%B0%EC%9D%B4%EC%85%98_%EB%86%80%EC%9D%B4%ED%84%B0?type=whiteboard&amp;node-id=570-1500&amp;t=R9fPsPF96rS1ODsL-4</t>
  </si>
  <si>
    <t>2.3.9</t>
  </si>
  <si>
    <t>Mobile Flowchart 작성 (1차)</t>
  </si>
  <si>
    <t>https://futuresensedev.atlassian.net/wiki/spaces/2FS/pages/367853569/02+MOBILE+Flowchart</t>
  </si>
  <si>
    <t>2.3.10</t>
  </si>
  <si>
    <t>Mobile Flowchart 작성 (2차)</t>
  </si>
  <si>
    <t>Q&amp;A</t>
  </si>
  <si>
    <t>2.3.11</t>
  </si>
  <si>
    <t>내부 질문사항 정리</t>
  </si>
  <si>
    <t>https://futuresensedev.atlassian.net/wiki/spaces/2FS/pages/359890949/IM+02+PC+EPIC#3%EF%B8%8F%E2%83%A3-%EC%9D%B4%EC%8A%88%EC%A0%95%EB%A6%AC</t>
  </si>
  <si>
    <t>2.3.12</t>
  </si>
  <si>
    <t>PC IA 정리 (2차)</t>
  </si>
  <si>
    <t>https://futuresensedev.atlassian.net/wiki/spaces/2FS/pages/359890949/IM+02+PC+EPIC#2%EF%B8%8F%E2%83%A3-IA</t>
  </si>
  <si>
    <t>2.3.13</t>
  </si>
  <si>
    <t xml:space="preserve">PC 구매관리 화면설계 제작 (피그잼) </t>
  </si>
  <si>
    <t>https://futuresensedev.atlassian.net/wiki/spaces/2FS/pages/454361214/PC+_V2_</t>
  </si>
  <si>
    <t>2.3.14</t>
  </si>
  <si>
    <t>재고관리 프로세스 픽스 &amp; 내부 공유</t>
  </si>
  <si>
    <t>https://futuresensedev.atlassian.net/wiki/spaces/2FS/pages/405569537/03+Inventory+Management+Process</t>
  </si>
  <si>
    <t>용어정의</t>
  </si>
  <si>
    <t>2.3.15</t>
  </si>
  <si>
    <t>PC 및 Mobile 용어정의</t>
  </si>
  <si>
    <t>https://futuresensedev.atlassian.net/wiki/spaces/2FS/pages/364150816</t>
  </si>
  <si>
    <t>2.3.16</t>
  </si>
  <si>
    <t>PC 원료/제품수불부 화면설계 제작 (피그마)</t>
  </si>
  <si>
    <t>https://futuresensedev.atlassian.net/wiki/spaces/2FS/pages/454492189/PC+_V3_</t>
  </si>
  <si>
    <t>2.3.17</t>
  </si>
  <si>
    <t>2차 스프린트 이슈 해결 (수정 vs 삭제 로직)</t>
  </si>
  <si>
    <t>https://futuresensedev.atlassian.net/wiki/spaces/2FS/pages/424443910/04+vs</t>
  </si>
  <si>
    <t>2.3.18</t>
  </si>
  <si>
    <t>스프린트 이슈 해결 (수정 vs 덮어쓰기)</t>
  </si>
  <si>
    <t>https://futuresensedev.atlassian.net/wiki/spaces/2FS/pages/433422338/05+vs</t>
  </si>
  <si>
    <t>2.3.19</t>
  </si>
  <si>
    <t xml:space="preserve">8차 스프린트 이슈 해결 (주문 vs 출고 vs 판매) </t>
  </si>
  <si>
    <t>https://futuresensedev.atlassian.net/wiki/spaces/2FS/pages/403701761/06+vs+vs</t>
  </si>
  <si>
    <t>2.3.20</t>
  </si>
  <si>
    <t>불출마감 플로우 결정</t>
  </si>
  <si>
    <t>https://futuresensedev.atlassian.net/wiki/spaces/2FS/pages/405569537/03</t>
  </si>
  <si>
    <t>2.3.21</t>
  </si>
  <si>
    <t>재고관리 온오프에 따른 영향범위 결정</t>
  </si>
  <si>
    <t>https://futuresensedev.atlassian.net/wiki/spaces/2FS/pages/471597058/09</t>
  </si>
  <si>
    <t>2.4.1</t>
  </si>
  <si>
    <t>Mobile 1차 시연 (MO_60%)</t>
  </si>
  <si>
    <t>https://futuresensedev.atlassian.net/wiki/spaces/2FS/pages/344653825/2024-03-20+3</t>
  </si>
  <si>
    <t>2.4.2</t>
  </si>
  <si>
    <t>Mobile 2차 시연 (MO_80%)</t>
  </si>
  <si>
    <t>https://futuresensedev.atlassian.net/wiki/spaces/2FS/pages/348487687/2024-03-29+2+PC</t>
  </si>
  <si>
    <t>2.4.3</t>
  </si>
  <si>
    <t>PC 및 Mobile 확인사항 픽스</t>
  </si>
  <si>
    <t>본 EXCEL 내 '컨펌사항' 시트</t>
  </si>
  <si>
    <t>2.4.4</t>
  </si>
  <si>
    <t>PC 1차 시연 (PC 60%)</t>
  </si>
  <si>
    <t>https://drive.google.com/file/d/1Luel-XWNRA8jylsHMgyR8El-8iyCt-rb/view?usp=sharing</t>
  </si>
  <si>
    <t>2.5.1</t>
  </si>
  <si>
    <t>Mobile API 티켓 세팅</t>
  </si>
  <si>
    <t>https://futuresensedev.atlassian.net/jira/software/projects/F4C/boards/25/timeline</t>
  </si>
  <si>
    <t>2.5.2</t>
  </si>
  <si>
    <t>1차 스프린트 세팅 (PC 기초등록)</t>
  </si>
  <si>
    <t>@정라현 / 워킹데이 00일</t>
  </si>
  <si>
    <t>2.5.3</t>
  </si>
  <si>
    <t>1차 스프린트 그루밍 (PC 기초등록)</t>
  </si>
  <si>
    <t>https://futuresensedev.atlassian.net/wiki/spaces/2FS/pages/372637717/2024-05-13</t>
  </si>
  <si>
    <t>2.5.4</t>
  </si>
  <si>
    <t>PC 원료수불부 EPIC 페이지 세팅</t>
  </si>
  <si>
    <t>https://futuresensedev.atlassian.net/wiki/spaces/2FS/pages/384008193/PC+EPIC</t>
  </si>
  <si>
    <t>2.5.5</t>
  </si>
  <si>
    <t>PC 원료수불부 EPIC 리뷰</t>
  </si>
  <si>
    <t>https://futuresensedev.atlassian.net/wiki/spaces/2FS/pages/397869058/2024-06-14_+_</t>
  </si>
  <si>
    <t>2.5.6</t>
  </si>
  <si>
    <t>2차 스프린트 1차 그루밍 (PC 구매관리)</t>
  </si>
  <si>
    <t>https://futuresensedev.atlassian.net/wiki/spaces/2FS/pages/409370625/2024-06-27+1</t>
  </si>
  <si>
    <t>2.5.7</t>
  </si>
  <si>
    <t>2차 스프린트 2차 그루밍 (PC 구매관리)</t>
  </si>
  <si>
    <t>https://futuresensedev.atlassian.net/wiki/spaces/2FS/pages/411664386/2024-07-02_+_+2</t>
  </si>
  <si>
    <t>2.5.8</t>
  </si>
  <si>
    <t>2차 스프린트 세팅 (PC 구매관리)</t>
  </si>
  <si>
    <t>2.5.9</t>
  </si>
  <si>
    <t>3차 스프린트 세팅 (PC 기초재고등록)</t>
  </si>
  <si>
    <t>2.5.10</t>
  </si>
  <si>
    <t>3차 스프린트 1차 그루밍 (PC 기초재고등록)</t>
  </si>
  <si>
    <t>https://futuresensedev.atlassian.net/wiki/spaces/2FS/pages/415137838/2024-07-04_+_+1+3</t>
  </si>
  <si>
    <t>2.5.11</t>
  </si>
  <si>
    <t>3차 스프린트 2차 그루밍 (PC 기초재고등록)</t>
  </si>
  <si>
    <t>2.5.12</t>
  </si>
  <si>
    <t>4차 스프린트 세팅 (MO 오늘)</t>
  </si>
  <si>
    <t>2.5.13</t>
  </si>
  <si>
    <t>5차 스프린트 세팅 (불출일체 &amp; 로그인)</t>
  </si>
  <si>
    <t>2.5.14</t>
  </si>
  <si>
    <t>6차 스프린트 세팅 (MO 원료, 제품)</t>
  </si>
  <si>
    <t>2.5.15</t>
  </si>
  <si>
    <t>6차 스프린트 그루밍 (MO 원료, 제품)</t>
  </si>
  <si>
    <t>2.5.16</t>
  </si>
  <si>
    <t>7차 스프린트 세팅 (PC 생산관리)</t>
  </si>
  <si>
    <t>2.5.17</t>
  </si>
  <si>
    <t>7차 스프린트 그루밍 (PC 생산관리)</t>
  </si>
  <si>
    <t>2.5.18</t>
  </si>
  <si>
    <t>8차 스프린트 세팅 (PC 출고관리)</t>
  </si>
  <si>
    <t>2.5.19</t>
  </si>
  <si>
    <t>8차 스프린트 1차 그루밍 (PC 출고관리)</t>
  </si>
  <si>
    <t>2.5.20</t>
  </si>
  <si>
    <t>8차 스프린트 2차 그루밍 (PC 출고관리)</t>
  </si>
  <si>
    <t>2.5.21</t>
  </si>
  <si>
    <t>8차 스프린트 3차 그루밍 (PC 출고관리)</t>
  </si>
  <si>
    <t>2.5.22</t>
  </si>
  <si>
    <t>9차 스프린트 세팅 (PC 수불부)</t>
  </si>
  <si>
    <t>2.5.23</t>
  </si>
  <si>
    <t>9차 스프린트 그루밍 (PC 수불부)</t>
  </si>
  <si>
    <t>3.1.1</t>
  </si>
  <si>
    <t>경쟁사 UI 벤치 (이카운트/박스히어로)</t>
  </si>
  <si>
    <t>이카운트 기반의 UI구조 분석</t>
  </si>
  <si>
    <t>3.1.2</t>
  </si>
  <si>
    <t>박스히어로 구매 및 판매 리서치</t>
  </si>
  <si>
    <t>3.2.1</t>
  </si>
  <si>
    <t>브랜딩 (로고 디자인)</t>
  </si>
  <si>
    <t>브랜딩 컨셉 논의 후 진행 예정</t>
  </si>
  <si>
    <t>3.2.2</t>
  </si>
  <si>
    <t>브랜딩 작업 (BI / Manual)</t>
  </si>
  <si>
    <t>manual 작업은 업데이트 될 수 있음.</t>
  </si>
  <si>
    <t>3.3.1</t>
  </si>
  <si>
    <t>Mobile UI설계 및 Wireframe 작업</t>
  </si>
  <si>
    <t>draft 디자인 반영</t>
  </si>
  <si>
    <t>3.3.2</t>
  </si>
  <si>
    <t>Mobile Wirefame Intreraction 작업</t>
  </si>
  <si>
    <t>3.3.3</t>
  </si>
  <si>
    <t>Mobile UI Design &amp; Interaction 작업</t>
  </si>
  <si>
    <t>3.3.4</t>
  </si>
  <si>
    <t>PC UI 설계 및 Wireframe / 수정 작업</t>
  </si>
  <si>
    <t>3.3.5</t>
  </si>
  <si>
    <t>Mobile UI 화면 추가 및 수정작업</t>
  </si>
  <si>
    <t>누락된화면 추가 및 세부화면 고도화</t>
  </si>
  <si>
    <t>3.3.6</t>
  </si>
  <si>
    <t xml:space="preserve">PC 기초등록 화면 수정 작업 </t>
  </si>
  <si>
    <t>PC버젼은 세부기획 및 템플릿 사용 논의 후 추가 진행</t>
  </si>
  <si>
    <t>3.3.7</t>
  </si>
  <si>
    <t>Mobile 작업지시 UI/UX 고도화</t>
  </si>
  <si>
    <t>3.3.8</t>
  </si>
  <si>
    <t>PC 기초등록 화면설계 및 상세 기능정의 작업</t>
  </si>
  <si>
    <t>3.3.9</t>
  </si>
  <si>
    <t>PC 구매관리 화면설계 및 상세 기능정의 작업</t>
  </si>
  <si>
    <t>3.3.10</t>
  </si>
  <si>
    <t>PC 원료수불부 UI Design 작업</t>
  </si>
  <si>
    <t>3.3.11</t>
  </si>
  <si>
    <t>컬러 컨셉 수정 및 PC/Mobile 화면 수정</t>
  </si>
  <si>
    <t>3.3.12</t>
  </si>
  <si>
    <t>PC 및 Mobile 로그인 화면 작업</t>
  </si>
  <si>
    <t>3.3.13</t>
  </si>
  <si>
    <t>PC 회원가입 화면 작업</t>
  </si>
  <si>
    <t>3.4.0</t>
  </si>
  <si>
    <t>퍼블리싱</t>
  </si>
  <si>
    <t>3.4.1</t>
  </si>
  <si>
    <t>Mobile 퍼블리싱 framwork 셋팅</t>
  </si>
  <si>
    <t>4.1.1</t>
  </si>
  <si>
    <t>프론트엔드 1차 공고 업로드</t>
  </si>
  <si>
    <t>@이남경 / 크로스개발자 채용 / 사람인, 잡코리아, 그룹바이 업로드</t>
  </si>
  <si>
    <t>4.1.2</t>
  </si>
  <si>
    <t>프론트엔드 면접 (1차)</t>
  </si>
  <si>
    <t>@이남경 @김병수 @정라현 참석</t>
  </si>
  <si>
    <t>4.1.3</t>
  </si>
  <si>
    <t>프론트엔드 2차 공고 업로드</t>
  </si>
  <si>
    <t>@이남경 / 크로스개발자 채용 / 원티드 업로드</t>
  </si>
  <si>
    <t>4.1.4</t>
  </si>
  <si>
    <t>프론트엔드 면접 (2차)</t>
  </si>
  <si>
    <t>4.1.6</t>
  </si>
  <si>
    <t>프론트엔드 3차 공고 업로드</t>
  </si>
  <si>
    <t>@이남경 / 앱 개발자 채용</t>
  </si>
  <si>
    <t>4.1.7</t>
  </si>
  <si>
    <t>프론트엔드 4차 공고 업로드</t>
  </si>
  <si>
    <t>@이남경 / 웹 개발자 채용</t>
  </si>
  <si>
    <t>4.1.8</t>
  </si>
  <si>
    <t>프론트엔드 면접 (4차)</t>
  </si>
  <si>
    <t>4.1.9</t>
  </si>
  <si>
    <t>프론트엔드 최종 채용 결정</t>
  </si>
  <si>
    <t>6월 10일 합류 예정</t>
  </si>
  <si>
    <t>(팀빌딩 전)</t>
  </si>
  <si>
    <t>4.2.1</t>
  </si>
  <si>
    <t>기초등록 API 개발</t>
  </si>
  <si>
    <t>@이남경</t>
  </si>
  <si>
    <t>4.2.2</t>
  </si>
  <si>
    <t>MOBILE API 개발</t>
  </si>
  <si>
    <t>4.2.3</t>
  </si>
  <si>
    <t>MOBILE API QA &amp; 리뷰</t>
  </si>
  <si>
    <t>@이남경 / 개발 조기종료되어 중간점검 &amp; 리뷰 시간을 가짐</t>
  </si>
  <si>
    <t>4.2.4</t>
  </si>
  <si>
    <t>PC 기초등록 API 개발</t>
  </si>
  <si>
    <t>4.2.5</t>
  </si>
  <si>
    <t>PC 기초등록 및 사용중단 API 개발</t>
  </si>
  <si>
    <t>4.2.6</t>
  </si>
  <si>
    <t>MOBILE API 수정</t>
  </si>
  <si>
    <t>(팀빌딩 후)</t>
  </si>
  <si>
    <t>4.3.1</t>
  </si>
  <si>
    <t>1차 스프린트 (PC 기초등록)</t>
  </si>
  <si>
    <t>@이남경 @최선파 / 워킹데이 12일 소요</t>
  </si>
  <si>
    <t>4.3.2</t>
  </si>
  <si>
    <t>2차 스프린트 (PC 구매관리)</t>
  </si>
  <si>
    <t>@이남경 @최선파 / 워킹데이 11일 소요</t>
  </si>
  <si>
    <t>4.3.3</t>
  </si>
  <si>
    <t>3차 스프린트 (PC 기초재고등록)</t>
  </si>
  <si>
    <t>@이남경 @최선파 / 워킹데이 4일 소요</t>
  </si>
  <si>
    <t>4.3.4</t>
  </si>
  <si>
    <t>4차 스프린트 (MO 오늘)</t>
  </si>
  <si>
    <t>@이남경 @최선파 / 워킹데이 16일 소요</t>
  </si>
  <si>
    <t>4.3.5</t>
  </si>
  <si>
    <t>5차 스프린트 (MO/PC 불출관리 &amp; 로그인)</t>
  </si>
  <si>
    <t>@이남경 @최선파 / 워킹데이 13일 소요</t>
  </si>
  <si>
    <t>4.3.6</t>
  </si>
  <si>
    <t>6차 스프린트 (MO 원료, 제품)</t>
  </si>
  <si>
    <t>4.3.7</t>
  </si>
  <si>
    <t>7차 스프린트 (PC 생산관리)</t>
  </si>
  <si>
    <t>4.3.8</t>
  </si>
  <si>
    <t>8차 스프린트 (PC 출고관리)</t>
  </si>
  <si>
    <t>4.3.9</t>
  </si>
  <si>
    <t>9차 스프린트 (PC 수불부)</t>
  </si>
  <si>
    <t>4.4.1</t>
  </si>
  <si>
    <t>Mobile API QA</t>
  </si>
  <si>
    <t>https://futuresensedev.atlassian.net/wiki/spaces/2FS/pages/370212874/2024-05-09_F4C+IM+1</t>
  </si>
  <si>
    <t>4.4.2</t>
  </si>
  <si>
    <t>PC 기초등록 API QA</t>
  </si>
  <si>
    <t>https://futuresensedev.atlassian.net/wiki/spaces/2FS/pages/383516696/2024-05-28_F4C+IM+2</t>
  </si>
  <si>
    <t>4.4.3</t>
  </si>
  <si>
    <t>1차 스프린트 TC 작성 (PC 기초등록)</t>
  </si>
  <si>
    <t>미진행</t>
  </si>
  <si>
    <t>TC(Test Case) 미작성</t>
  </si>
  <si>
    <t>4.4.4</t>
  </si>
  <si>
    <t>1차 스프린트 QA (PC 기초등록)</t>
  </si>
  <si>
    <t>https://futuresensedev.atlassian.net/wiki/spaces/2FS/pages/413401137/2024-07-04_+_+QA</t>
  </si>
  <si>
    <t>4.4.5</t>
  </si>
  <si>
    <t>2차 스프린트 TC 작성  (PC 구매관리)</t>
  </si>
  <si>
    <t>https://futuresensedev.atlassian.net/wiki/spaces/2FS/pages/427098125/2024-07-22_+_+QA</t>
  </si>
  <si>
    <t>4.4.6</t>
  </si>
  <si>
    <t>2차 스프린트 QA (PC 구매관리)</t>
  </si>
  <si>
    <t>https://futuresensedev.atlassian.net/wiki/spaces/2FS/pages/428245046/Beta+1.0+QA</t>
  </si>
  <si>
    <t>4.4.7</t>
  </si>
  <si>
    <t>3차 스프린트 TC 작성 (PC 기초재고등록)</t>
  </si>
  <si>
    <t>4.4.8</t>
  </si>
  <si>
    <t>3차 스프린트 QA (PC 기초재고등록)</t>
  </si>
  <si>
    <t>https://futuresensedev.atlassian.net/wiki/spaces/2FS/pages/431652866/Beta+1.0+QA</t>
  </si>
  <si>
    <t>4.4.9</t>
  </si>
  <si>
    <t>4차 스프린트 TC 작성 (MO 오늘)</t>
  </si>
  <si>
    <t>https://futuresensedev.atlassian.net/wiki/spaces/2FS/pages/446070785/2024-08-14_+_MO+QA</t>
  </si>
  <si>
    <t>4.4.10</t>
  </si>
  <si>
    <t>4차 스프린트 QA (MO 오늘)</t>
  </si>
  <si>
    <t>https://futuresensedev.atlassian.net/wiki/spaces/2FS/pages/447250433/Beta+1.0+MO+QA</t>
  </si>
  <si>
    <t>4.4.11</t>
  </si>
  <si>
    <t>5차 스프린트 TC 작성  (불출관리 &amp; 로그인)</t>
  </si>
  <si>
    <t>https://futuresensedev.atlassian.net/wiki/spaces/2FS/pages/471171073/2024-09-19_+_+QA</t>
  </si>
  <si>
    <t>4.4.12</t>
  </si>
  <si>
    <t>5차 스프린트 QA (불출관리 &amp; 로그인)</t>
  </si>
  <si>
    <t>https://futuresensedev.atlassian.net/wiki/spaces/2FS/pages/471171092/Beta+1.0+QA</t>
  </si>
  <si>
    <t>4.4.13</t>
  </si>
  <si>
    <t>모바일 앱 세팅 (안드로이드)</t>
  </si>
  <si>
    <t>4.4.14</t>
  </si>
  <si>
    <t>6차 스프린트 TC 작성 (MO 원료, 제품)</t>
  </si>
  <si>
    <t>4.4.15</t>
  </si>
  <si>
    <t>6차 스프린트 QA (MO 원료, 제품)</t>
  </si>
  <si>
    <t>https://futuresensedev.atlassian.net/wiki/spaces/2FS/pages/478543947/6+MO+QA</t>
  </si>
  <si>
    <t>4.4.17</t>
  </si>
  <si>
    <t>모바일 앱 세팅 (아이폰)</t>
  </si>
  <si>
    <t>4.4.18</t>
  </si>
  <si>
    <t>7차 스프린트 TC 작성 (PC 생산관리)</t>
  </si>
  <si>
    <t>7차 스프린트 QA (PC 생산관리)</t>
  </si>
  <si>
    <t>4.4.19</t>
  </si>
  <si>
    <t>8차 스프린트 TC 작성 (PC 출고관리)</t>
  </si>
  <si>
    <t>4.4.20</t>
  </si>
  <si>
    <t>8차 스프린트 QA (PC 출고관리)</t>
  </si>
  <si>
    <t>4.4.21</t>
  </si>
  <si>
    <t>9차 스프린트 TC 작성 (PC 수불부)</t>
  </si>
  <si>
    <t>4.4.22</t>
  </si>
  <si>
    <t>9차 스프린트 QA (PC 수불부)</t>
  </si>
  <si>
    <t>4.4.23</t>
  </si>
  <si>
    <t>기초등록 자료 요청</t>
  </si>
  <si>
    <t>4.4.24</t>
  </si>
  <si>
    <t>기초등록 DB 세팅</t>
  </si>
  <si>
    <t>4.4.25</t>
  </si>
  <si>
    <t>취약성 검사 진행</t>
  </si>
  <si>
    <t>4.4.26</t>
  </si>
  <si>
    <t>오픈소스 점검</t>
  </si>
  <si>
    <t>4.4.27</t>
  </si>
  <si>
    <t>통합 테스트 TC 작성</t>
  </si>
  <si>
    <t>4.4.28</t>
  </si>
  <si>
    <t>통합 테스트</t>
  </si>
  <si>
    <t>오픈 준비</t>
  </si>
  <si>
    <t>예정 👏</t>
  </si>
  <si>
    <t>5.1.1</t>
  </si>
  <si>
    <t>사용자메뉴얼 작성</t>
  </si>
  <si>
    <t>5.1.2</t>
  </si>
  <si>
    <t>고객사 교육</t>
  </si>
  <si>
    <t>5.2.1</t>
  </si>
  <si>
    <t>Beta 1.0 오류 모니터링</t>
  </si>
  <si>
    <t>5.2.2</t>
  </si>
  <si>
    <t>Beta 1.0 안정화 지원</t>
  </si>
  <si>
    <t>5.2.3</t>
  </si>
  <si>
    <t>검수확인서 작성</t>
  </si>
  <si>
    <t>2차 딜리버리 이후 해야 되는가?</t>
  </si>
  <si>
    <t>5.2.4</t>
  </si>
  <si>
    <t>프로젝트 내부 리뷰</t>
  </si>
  <si>
    <t>5.2.5</t>
  </si>
  <si>
    <t>고객만족도 조사</t>
  </si>
  <si>
    <t>중앙F&amp;B 이슈관리</t>
  </si>
  <si>
    <t>이슈현황</t>
  </si>
  <si>
    <r>
      <rPr>
        <rFont val="Calibri"/>
        <color theme="1"/>
        <sz val="10.0"/>
      </rPr>
      <t>오류를 두려워하지 마세요 🫧</t>
    </r>
    <r>
      <rPr>
        <rFont val="Calibri"/>
        <i/>
        <color theme="1"/>
        <sz val="10.0"/>
      </rPr>
      <t xml:space="preserve"> </t>
    </r>
    <r>
      <rPr>
        <rFont val="Calibri"/>
        <color theme="1"/>
        <sz val="10.0"/>
      </rPr>
      <t xml:space="preserve"> 
</t>
    </r>
    <r>
      <rPr>
        <rFont val="Calibri"/>
        <color theme="1"/>
        <sz val="10.0"/>
        <u/>
      </rPr>
      <t xml:space="preserve">인생은 문제투성이일 수 밖에 없어요. 그런데 이 세상은 어차피 망했다거나 노력해봤자 결국 안 될 거라고 믿는다면, </t>
    </r>
    <r>
      <rPr>
        <rFont val="Calibri"/>
        <color theme="1"/>
        <sz val="10.0"/>
      </rPr>
      <t xml:space="preserve"> 
</t>
    </r>
    <r>
      <rPr>
        <rFont val="Calibri"/>
        <color theme="1"/>
        <sz val="10.0"/>
        <u/>
      </rPr>
      <t>삶에 대한 문제를 회피할 뿐만 아니라 문제 자체를 인식하지 못하게 되죠.</t>
    </r>
    <r>
      <rPr>
        <rFont val="Calibri"/>
        <color theme="1"/>
        <sz val="10.0"/>
      </rPr>
      <t xml:space="preserve"> 
</t>
    </r>
    <r>
      <rPr>
        <rFont val="Calibri"/>
        <color rgb="FF434343"/>
        <sz val="10.0"/>
      </rPr>
      <t xml:space="preserve">우리는 오직 실수를 통해서만, 오류를 포착하고 그 오류를 해결하고 제거하는 과정을 통해서만 삶을 배웁니다. 
</t>
    </r>
    <r>
      <rPr>
        <rFont val="Calibri"/>
        <color rgb="FF434343"/>
        <sz val="10.0"/>
        <u/>
      </rPr>
      <t>‘세상에 문제가 많다’라고 비난만 하는 태도는 결국 아무것도 해결하지 못합니다.</t>
    </r>
    <r>
      <rPr>
        <rFont val="Calibri"/>
        <color rgb="FF434343"/>
        <sz val="10.0"/>
      </rPr>
      <t xml:space="preserve"> 
</t>
    </r>
    <r>
      <rPr>
        <rFont val="Calibri"/>
        <color rgb="FF434343"/>
        <sz val="10.0"/>
        <u/>
      </rPr>
      <t>그러니 오류를 두려워하지 마세요. 삶은 문제해결의 연속입니다. 그리고 이러한 오류의 수정은 아주 천천히 이루어집니다.</t>
    </r>
  </si>
  <si>
    <t xml:space="preserve"> 이슈를 중심으로 관리하되, 리스크도 리스트업 해둡니다.</t>
  </si>
  <si>
    <t xml:space="preserve"> 메인 = PM / 써포트 = 제품팀</t>
  </si>
  <si>
    <t xml:space="preserve"> 24.09.09 ~</t>
  </si>
  <si>
    <t>이슈분류</t>
  </si>
  <si>
    <t>내부/외부</t>
  </si>
  <si>
    <t>이슈사항</t>
  </si>
  <si>
    <t>우선순위</t>
  </si>
  <si>
    <t>이슈발생일</t>
  </si>
  <si>
    <t>결정마감일</t>
  </si>
  <si>
    <t>실제대처일</t>
  </si>
  <si>
    <t>담당부서</t>
  </si>
  <si>
    <t>담당자</t>
  </si>
  <si>
    <t>대처방안</t>
  </si>
  <si>
    <t>인력관리</t>
  </si>
  <si>
    <t>PM 부재로 인한 전반적인 프로젝트 관리 부재</t>
  </si>
  <si>
    <t>해결완료</t>
  </si>
  <si>
    <t>사업팀, 기획</t>
  </si>
  <si>
    <t>Eunyoung Lee</t>
  </si>
  <si>
    <t>Eunyoung Lee Lahyun Jeong 가 같이 프로젝트를 관리한다.</t>
  </si>
  <si>
    <t>일정관리</t>
  </si>
  <si>
    <t>고객이 인지한 납품일보다 지연되고 있음</t>
  </si>
  <si>
    <t>2순위</t>
  </si>
  <si>
    <t>Dami An</t>
  </si>
  <si>
    <t>1, 2차 개발기간 바탕으로 고객사에게 정정 필요</t>
  </si>
  <si>
    <t>계약관리</t>
  </si>
  <si>
    <t>2024년 프로젝트별 R&amp;R 및 데드라인 부재</t>
  </si>
  <si>
    <t>1순위</t>
  </si>
  <si>
    <t>경영진, 사업팀, 기획, 개발팀</t>
  </si>
  <si>
    <t>2024년 프로젝트 일정수립 및 내부 align 필요</t>
  </si>
  <si>
    <t>중앙 1차 종료를 위한 테스트 및 안정화 R&amp;R 부재</t>
  </si>
  <si>
    <t>사업팀, 기획, 개발팀</t>
  </si>
  <si>
    <t>Lahyun Jeong WBS 5.0.0 종료 부분 Task 세팅, Eunyoung Lee Namkyung Lee 컨펌 필요</t>
  </si>
  <si>
    <t>요구사항</t>
  </si>
  <si>
    <t>고객의 기존 방식과 다른 로트번호 부여체계</t>
  </si>
  <si>
    <t>9월 중 고객사에게 현재 설계된 로트번호 소통 필요</t>
  </si>
  <si>
    <t>새로운 요구사항 발생 (출고명세서, 템플릿 등)</t>
  </si>
  <si>
    <t>3순위</t>
  </si>
  <si>
    <t>고객이 승인한 불출마감 플로우를 변경함</t>
  </si>
  <si>
    <t>9월 중 고객사에게 변경된 플로우 소통 필요</t>
  </si>
  <si>
    <t>고객이 인지한 생산작업일지 수정기능 미개발</t>
  </si>
  <si>
    <t>9월 중 고객사에게 1차 범위는 아니나 2차 때 우선순위를 높여 전달하겠다고 소통 필요</t>
  </si>
  <si>
    <t>재고량 &lt; 불출량인 경우, 불출마감이 불가한 이슈</t>
  </si>
  <si>
    <t>재고량이 부족할 경우, 작업지시를 불가하게 한다.</t>
  </si>
  <si>
    <t>리스크분류</t>
  </si>
  <si>
    <t>리스크사항</t>
  </si>
  <si>
    <t>리스크파급력</t>
  </si>
  <si>
    <t>미결사항</t>
  </si>
  <si>
    <t>내부리스크</t>
  </si>
  <si>
    <t>PC 반응형 미개발로 인한 추가 작업 발생 가능성</t>
  </si>
  <si>
    <t>보통</t>
  </si>
  <si>
    <t>2차 범위로 넘긴다.</t>
  </si>
  <si>
    <t>품질관리</t>
  </si>
  <si>
    <t>테스트 시, 속도가 다소 느리게 느껴짐 (성능 이슈)</t>
  </si>
  <si>
    <t>치명</t>
  </si>
  <si>
    <t>기업정보가 잘 보호될지에 대한 우려</t>
  </si>
  <si>
    <t>기업정보 보호를 위한 실질적인 조치 필요</t>
  </si>
  <si>
    <t xml:space="preserve"> Mobile과 PC의 IA 구조 관리</t>
  </si>
  <si>
    <t xml:space="preserve"> 기획자, 디자이너</t>
  </si>
  <si>
    <t>Mobile</t>
  </si>
  <si>
    <t>NO</t>
  </si>
  <si>
    <t>상위메뉴</t>
  </si>
  <si>
    <t>하위메뉴</t>
  </si>
  <si>
    <t>화면번호</t>
  </si>
  <si>
    <t>화면이름</t>
  </si>
  <si>
    <t>개발차수</t>
  </si>
  <si>
    <t>기획필요</t>
  </si>
  <si>
    <t>오늘</t>
  </si>
  <si>
    <t>조회부</t>
  </si>
  <si>
    <t>MO_01</t>
  </si>
  <si>
    <t>오늘 (간소화)</t>
  </si>
  <si>
    <t>MO_02</t>
  </si>
  <si>
    <t>오늘 (펼친버전)</t>
  </si>
  <si>
    <t>입력부</t>
  </si>
  <si>
    <t>MO_03</t>
  </si>
  <si>
    <t>작업지시</t>
  </si>
  <si>
    <t>MO_14</t>
  </si>
  <si>
    <t>재고조사 (원료)</t>
  </si>
  <si>
    <t>MO_15</t>
  </si>
  <si>
    <t>재고조사 (제품)</t>
  </si>
  <si>
    <t>세팅</t>
  </si>
  <si>
    <t>알림</t>
  </si>
  <si>
    <t>MO_13</t>
  </si>
  <si>
    <t>전체</t>
  </si>
  <si>
    <t>MO_16</t>
  </si>
  <si>
    <t>프로필</t>
  </si>
  <si>
    <t>MO_17</t>
  </si>
  <si>
    <t>프로필 상세</t>
  </si>
  <si>
    <t>MO_18</t>
  </si>
  <si>
    <t>Splash</t>
  </si>
  <si>
    <t>MO_19</t>
  </si>
  <si>
    <t>로그인</t>
  </si>
  <si>
    <t>기록</t>
  </si>
  <si>
    <t>작업목록</t>
  </si>
  <si>
    <t>MO_04</t>
  </si>
  <si>
    <t>일자별 작업조회</t>
  </si>
  <si>
    <t>MO_05</t>
  </si>
  <si>
    <t>작업지시 상세조회</t>
  </si>
  <si>
    <t>MO_06</t>
  </si>
  <si>
    <t>작업마감</t>
  </si>
  <si>
    <t>MO_07</t>
  </si>
  <si>
    <t>작업마감 변경사유</t>
  </si>
  <si>
    <t>MO_08</t>
  </si>
  <si>
    <t>불출마감</t>
  </si>
  <si>
    <t>히스토리</t>
  </si>
  <si>
    <t>MO_11</t>
  </si>
  <si>
    <t>MO_12</t>
  </si>
  <si>
    <t>히스토리 상세</t>
  </si>
  <si>
    <t>원료</t>
  </si>
  <si>
    <t>-</t>
  </si>
  <si>
    <t>MO_09</t>
  </si>
  <si>
    <t>원료재고 리스트</t>
  </si>
  <si>
    <t>제품</t>
  </si>
  <si>
    <t>MO_10</t>
  </si>
  <si>
    <t>제품재고 리스트</t>
  </si>
  <si>
    <t>PC</t>
  </si>
  <si>
    <t>대시보드</t>
  </si>
  <si>
    <t>PC_49</t>
  </si>
  <si>
    <t>원료수불부</t>
  </si>
  <si>
    <t>재고요약</t>
  </si>
  <si>
    <t>PC_01</t>
  </si>
  <si>
    <t>원료수불부 리스트</t>
  </si>
  <si>
    <t>PC_02</t>
  </si>
  <si>
    <t>원료수불부 상세</t>
  </si>
  <si>
    <t>구매관리</t>
  </si>
  <si>
    <t>PC_03</t>
  </si>
  <si>
    <t>구매요약 리스트</t>
  </si>
  <si>
    <t>PC_04</t>
  </si>
  <si>
    <t>구매요약 상세</t>
  </si>
  <si>
    <t>PC_05</t>
  </si>
  <si>
    <t>구매전표 리스트</t>
  </si>
  <si>
    <t>PC_06</t>
  </si>
  <si>
    <t>구매전표 등록</t>
  </si>
  <si>
    <t>PC_07</t>
  </si>
  <si>
    <t>구매전표 상세</t>
  </si>
  <si>
    <t>불출관리</t>
  </si>
  <si>
    <t>PC_08</t>
  </si>
  <si>
    <t>불출요약 리스트</t>
  </si>
  <si>
    <t>PC_09</t>
  </si>
  <si>
    <t>불출요약 상세</t>
  </si>
  <si>
    <t>PC_10</t>
  </si>
  <si>
    <t>불출일지 리스트</t>
  </si>
  <si>
    <t>PC_11</t>
  </si>
  <si>
    <t>불출일지 상세</t>
  </si>
  <si>
    <t>조정관리</t>
  </si>
  <si>
    <t>PC_12</t>
  </si>
  <si>
    <t>조정요약 리스트 (원료)</t>
  </si>
  <si>
    <t>PC_13</t>
  </si>
  <si>
    <t>조정요약 상세 (원료)</t>
  </si>
  <si>
    <t>PC_14</t>
  </si>
  <si>
    <t>조사일지 리스트 (원료)</t>
  </si>
  <si>
    <t>PC_15</t>
  </si>
  <si>
    <t>조사일지 상세 (원료)</t>
  </si>
  <si>
    <t>제품수불부</t>
  </si>
  <si>
    <t>PC_16</t>
  </si>
  <si>
    <t>제품수불부 리스트</t>
  </si>
  <si>
    <t>PC_17</t>
  </si>
  <si>
    <t>제품수불부 상세</t>
  </si>
  <si>
    <t>생산관리</t>
  </si>
  <si>
    <t>PC_18</t>
  </si>
  <si>
    <t>생산요약 리스트</t>
  </si>
  <si>
    <t>PC_19</t>
  </si>
  <si>
    <t>생산요약 상세</t>
  </si>
  <si>
    <t>PC_20</t>
  </si>
  <si>
    <t>생산작업일지 리스트</t>
  </si>
  <si>
    <t>PC_21</t>
  </si>
  <si>
    <t>생산작업일지 상세</t>
  </si>
  <si>
    <t>출고관리</t>
  </si>
  <si>
    <t>PC_22</t>
  </si>
  <si>
    <t>매출요약 리스트</t>
  </si>
  <si>
    <t>PC_23</t>
  </si>
  <si>
    <t>매출요약 상세</t>
  </si>
  <si>
    <t>PC_50</t>
  </si>
  <si>
    <t>주문서 리스트</t>
  </si>
  <si>
    <t>PC_52</t>
  </si>
  <si>
    <t>주문서 상세</t>
  </si>
  <si>
    <t>PC_51</t>
  </si>
  <si>
    <t>주문서 등록</t>
  </si>
  <si>
    <t>PC_24</t>
  </si>
  <si>
    <t>출고전표 리스트</t>
  </si>
  <si>
    <t>PC_25</t>
  </si>
  <si>
    <t>출고전표 등록</t>
  </si>
  <si>
    <t>PC_26</t>
  </si>
  <si>
    <t>출고전표 상세</t>
  </si>
  <si>
    <t>PC_27</t>
  </si>
  <si>
    <t>조정요약 리스트 (제품)</t>
  </si>
  <si>
    <t>PC_28</t>
  </si>
  <si>
    <t>조정요약 상세 (제품)</t>
  </si>
  <si>
    <t>PC_29</t>
  </si>
  <si>
    <t>조사일지 리스트 (제품)</t>
  </si>
  <si>
    <t>PC_30</t>
  </si>
  <si>
    <t>조사일지 상세 (제품)</t>
  </si>
  <si>
    <t>기초등록</t>
  </si>
  <si>
    <t>품목</t>
  </si>
  <si>
    <t>PC_31</t>
  </si>
  <si>
    <t>품목등록 리스트</t>
  </si>
  <si>
    <t>PC_32</t>
  </si>
  <si>
    <t>품목등록</t>
  </si>
  <si>
    <t>PC_33</t>
  </si>
  <si>
    <t>품목등록 상세</t>
  </si>
  <si>
    <t>BOM</t>
  </si>
  <si>
    <t>PC_34</t>
  </si>
  <si>
    <t>BOM등록 리스트</t>
  </si>
  <si>
    <t>PC_35</t>
  </si>
  <si>
    <t>BOM등록</t>
  </si>
  <si>
    <t>PC_36</t>
  </si>
  <si>
    <t>BOM 상세</t>
  </si>
  <si>
    <t>창고</t>
  </si>
  <si>
    <t>PC_37</t>
  </si>
  <si>
    <t>창고등록 리스트</t>
  </si>
  <si>
    <t>PC_38</t>
  </si>
  <si>
    <t>창고등록</t>
  </si>
  <si>
    <t>PC_39</t>
  </si>
  <si>
    <t>창고등록 상세</t>
  </si>
  <si>
    <t>거래처</t>
  </si>
  <si>
    <t>PC_40</t>
  </si>
  <si>
    <t>거래처등록 리스트</t>
  </si>
  <si>
    <t>PC_41</t>
  </si>
  <si>
    <t>거래처등록</t>
  </si>
  <si>
    <t>PC_42</t>
  </si>
  <si>
    <t>거래처등록 상세</t>
  </si>
  <si>
    <t>GNB</t>
  </si>
  <si>
    <t>PC_43</t>
  </si>
  <si>
    <t>PC_44</t>
  </si>
  <si>
    <t>PC_45</t>
  </si>
  <si>
    <t>비밀번호 재설정</t>
  </si>
  <si>
    <t>PC_47</t>
  </si>
  <si>
    <t>회원가입</t>
  </si>
  <si>
    <t>PC_48</t>
  </si>
  <si>
    <t>모바일 확인사항</t>
  </si>
  <si>
    <t>모바일 소개</t>
  </si>
  <si>
    <t>메뉴명</t>
  </si>
  <si>
    <t>목적</t>
  </si>
  <si>
    <t>데이터</t>
  </si>
  <si>
    <t>오늘의 생산품목/실제생산량/달성율 공유 + 다가오는 출고일정 공유</t>
  </si>
  <si>
    <t>생산계획(포장량), 실제생산량(포장량), 달성율(%)</t>
  </si>
  <si>
    <t>원료상태(과잉, 부족, 전체) 공유 + 원료의 잔여재고 공유</t>
  </si>
  <si>
    <t>원료상태 (전체원료, 과잉원료, 부족원료), 잔여재고(kg)</t>
  </si>
  <si>
    <t>제품상태(과잉, 부족, 전체) 공유 + 제품의 잔여재고 공유</t>
  </si>
  <si>
    <t>제품상태 (전체제품, 과잉제품, 부족제품), 잔여재고(개수)</t>
  </si>
  <si>
    <t>초대멤버 + 오늘의 생산계획/생산실적 + 안전재고 임박 시 알림</t>
  </si>
  <si>
    <t>모바일 입력양식</t>
  </si>
  <si>
    <t>버튼명</t>
  </si>
  <si>
    <t>원료불출</t>
  </si>
  <si>
    <t>생산에 실제 투입된 원료의 양 공유</t>
  </si>
  <si>
    <t>불출일(날짜), 원료(선택), 중량 입력(kg)</t>
  </si>
  <si>
    <t>생산계획</t>
  </si>
  <si>
    <t>(오전) 오늘의 생산계획 (오후) 오늘의 실제생산량 &amp; 투입인력 공유</t>
  </si>
  <si>
    <r>
      <rPr>
        <rFont val="Arial"/>
        <color theme="1"/>
        <sz val="9.0"/>
      </rPr>
      <t xml:space="preserve">생산일(날짜), 생산공장(3층, 4층), 규격(kg), 포장량(개수), </t>
    </r>
    <r>
      <rPr>
        <rFont val="Arial"/>
        <color theme="1"/>
        <sz val="9.0"/>
      </rPr>
      <t>생산량(자동계산),</t>
    </r>
    <r>
      <rPr>
        <rFont val="Arial"/>
        <color theme="1"/>
        <sz val="9.0"/>
      </rPr>
      <t xml:space="preserve"> 작업자(명), 변경사유(선택)</t>
    </r>
  </si>
  <si>
    <t>생산량 = 규격 * 포장량</t>
  </si>
  <si>
    <t>출고일정</t>
  </si>
  <si>
    <t>다가오는 출고일정 공유</t>
  </si>
  <si>
    <t>작성일(날짜), 거래처(선택), 출고일(날짜), 제품명(선택), 규격(kg), 수량(개수)</t>
  </si>
  <si>
    <t>재고조사</t>
  </si>
  <si>
    <t xml:space="preserve">원료 및 제품에 대한 주기적인 실 재고조사 </t>
  </si>
  <si>
    <t>(원료) 조사일(날짜), 원재료(선택), 중량(kg), 변경사유(선택), 유통기한(날짜) (제품) 제품(선택)</t>
  </si>
  <si>
    <t>답변일 4/4일</t>
  </si>
  <si>
    <t>1차 질문</t>
  </si>
  <si>
    <t>답변을 선택해주세요</t>
  </si>
  <si>
    <t>원료와 제품의 상세페이지를 제외한 9개의 화면으로 개발하는 것에 대해 동의하시는지</t>
  </si>
  <si>
    <t>동의합니다.</t>
  </si>
  <si>
    <t>고문님 2분이라고 들었는데, 1분은 3층 담당, 1분은 4층 담당인건지요? (→ 그렇다면 생산계획 입력 시, 생산공장 필드를 선택하지 않으셔도 되게끔 자동 지정하려고 합니다.)</t>
  </si>
  <si>
    <t>네, 지정되어 있어요</t>
  </si>
  <si>
    <t>메모 참고</t>
  </si>
  <si>
    <t>배합횟수는 PC에서 사원님이 입력하시는 게 좋을까요? 아님 모바일에서 생산마감 후 배합횟수도 같이 입력 받는 게 좋을까요?</t>
  </si>
  <si>
    <t>PC에서 사원님이 입력</t>
  </si>
  <si>
    <t>생산 마감 후, 포장량이 변경되었을 경우 뜨는 변경사유에 1) 포장기기 고장 2) 원료 부족 3) 조리실수 4) 기타사유 외에 추가하고 싶은 선택지가 있나요?</t>
  </si>
  <si>
    <t>네 있어요 (메모에 사유를 써주세요)</t>
  </si>
  <si>
    <t>재고조사 시 나오는 변경사유에 1) 재고불일치 2) 유통기한 경과 폐기 3) 기타사유 외에 추가하고 싶은 선택지가 있는지 여부</t>
  </si>
  <si>
    <t>모바일 입력양식에 추가로 모바일에서 기입해야 하는 데이터는 없을까요?</t>
  </si>
  <si>
    <t>네 있어요 (메모에 추가 데이터를 써주세요)</t>
  </si>
  <si>
    <t>(예시1) 입력양식의 생산계획(버튼)을 생산지시 or 작업지시라고 바꿔주세요 (예시2) 생산실적을 생산입고라고 바꿔주세요 등 수정하고 싶은 워딩이 있는지</t>
  </si>
  <si>
    <t>네 있어요 (메모에 수정사항을 적어주세요)</t>
  </si>
  <si>
    <t>PC 확인사항</t>
  </si>
  <si>
    <t>원료수불부 소개</t>
  </si>
  <si>
    <t>재고</t>
  </si>
  <si>
    <t>원료별 재고현황</t>
  </si>
  <si>
    <t>원료별 입고, 불출, 조정, 재고현황을 단시간 내 파악하기 위함</t>
  </si>
  <si>
    <t>재고상태, 원료명, 원료코드, 단위중량, 유통기한, 입고(kg), 불출(kg), 조정(kg), 재고(kg)</t>
  </si>
  <si>
    <t>(유통기한 예시) 5일, 30일, 1년</t>
  </si>
  <si>
    <t>원료별 재고내역</t>
  </si>
  <si>
    <t>원료의 월별 재고 히스토리를 상세히 확인하기 위함</t>
  </si>
  <si>
    <t xml:space="preserve">원료요약(원료명, 원료코드, 재고상태, 잔여재고 등), 월별요약(입고량, 불출량, 조정량), 월별상세(메모 참고) </t>
  </si>
  <si>
    <t>일자별 조정내역</t>
  </si>
  <si>
    <t>일자별 재고조사내역을 확인하기 위함</t>
  </si>
  <si>
    <t>조사일, 원료코드, 원료명, 단위중량, 유통기한(날짜), 조정량(kg), 현재재고(kg), 변경사유(메모 참고), 작성자</t>
  </si>
  <si>
    <t>입고</t>
  </si>
  <si>
    <t>원료별 입고현황</t>
  </si>
  <si>
    <t>원료별 구매총량, 공급가액, 부가세, 합계를 단시간 내 파악하기 위함</t>
  </si>
  <si>
    <t>재고상태, 원료명, 원료코드, 단위중량, 구매총량(kg), 공급가액(원), 부가세(원), 합계(원)</t>
  </si>
  <si>
    <t>원료별 입고내역</t>
  </si>
  <si>
    <t>원료의 월별 입고 히스토리를 상세히 확인하기 위함</t>
  </si>
  <si>
    <t xml:space="preserve">원료요약(원료명, 원료코드, 재고상태, 잔여재고 등), 월별요약(구매합계, 구매건수), 월별상세(메모 참고) </t>
  </si>
  <si>
    <t>일자별 입고내역</t>
  </si>
  <si>
    <t>일자별 입고내역을 확인하기 위함</t>
  </si>
  <si>
    <t>입고일, 원료코드, 원료명, 단위중량, 입고처, 입고량, 입고로트, 공급가액(원), 부가세(원), 합계(원), 작성자</t>
  </si>
  <si>
    <t>월별로트수식 빼도 되는지 확인</t>
  </si>
  <si>
    <t>불출</t>
  </si>
  <si>
    <t>원료별 불출현황</t>
  </si>
  <si>
    <t>원료별 월별 불출량을 단시간 내 파악하기 위함</t>
  </si>
  <si>
    <t>원료명, 원료코드, 불출총합(kg), 1월(kg), 2월(kg), 3월(kg), ..., 12월(kg)</t>
  </si>
  <si>
    <t>원료별 불출내역</t>
  </si>
  <si>
    <t>원료의 월별 불출 히스토리를 상세히 확인하기 위함</t>
  </si>
  <si>
    <t xml:space="preserve">원료요약(원료명, 원료코드, 재고상태, 잔여재고 등), 월별요약(불출합계, 불출건수), 월별상세(메모 참고) </t>
  </si>
  <si>
    <t>일자별 생산불출</t>
  </si>
  <si>
    <t>일자별 작업목록 및 생산불출을 확인하기 위함</t>
  </si>
  <si>
    <r>
      <rPr>
        <rFont val="Arial"/>
        <color theme="1"/>
        <sz val="9.0"/>
      </rPr>
      <t xml:space="preserve">원료수불부 로트번호 부여체계 </t>
    </r>
    <r>
      <rPr>
        <rFont val="Arial"/>
        <i/>
        <color theme="1"/>
        <sz val="9.0"/>
      </rPr>
      <t>(참고사항) 원료 재고 = 입고 - 불출 -/+ 조정</t>
    </r>
  </si>
  <si>
    <t>로트번호</t>
  </si>
  <si>
    <t>부여체계</t>
  </si>
  <si>
    <t>입고로트</t>
  </si>
  <si>
    <t>(1안) 로트번호 자동설정 (2안) 원료코드(영숫자_4자리) + 유통기한(날짜_6자리) (3안) 원료코드(영숫자_4자리) + 입고량(숫자_4자리) + 유통기한(날짜_6자리)</t>
  </si>
  <si>
    <t>단, 농산물의 경우 유통기한이 아닌 입고일자임</t>
  </si>
  <si>
    <t>불출로트</t>
  </si>
  <si>
    <t>(1안) 원료코드(영숫자_4자리) + 불출일자(날짜_6자리) (2안) 원료코드(영숫자_4자리) + 불출량(숫자_4자리) + 불출일자(날짜_6자리)</t>
  </si>
  <si>
    <t>재고로트</t>
  </si>
  <si>
    <t>(1안) 원료코드(영숫자_4자리) + 조사일자(날짜_6자리) (2안) 원료코드(영숫자_4자리) + 재고량(숫자_4자리) + 조사일자(날짜_6자리)</t>
  </si>
  <si>
    <t>원료수불부 확인사항</t>
  </si>
  <si>
    <t>원료재고 = 입고 - 불출 -/+ 조정 임에 동의하시나요? (조정은 모바일에서 재고조사 기능을 말합니다.)</t>
  </si>
  <si>
    <t>네 동의해요</t>
  </si>
  <si>
    <t>월별 원료수불부에서 로트에 대한 정의가 궁금합니다. 입고로트 = 품목코드*날짜, 불출로트 = 품목코드*날짜, 재고로트는 어떻게 나오게 되나요?</t>
  </si>
  <si>
    <t>메모에 기재했어요</t>
  </si>
  <si>
    <t>배합횟수는 현장에서 일일이 세기가 어렵다면 1batch 기준량/총 투입량으로 역으로 계산해도 될까요? 다만, 1batch 기준량/(수율을 반영한) 실제 투입량으로 계산됩니다.</t>
  </si>
  <si>
    <t>네</t>
  </si>
  <si>
    <t>제품수불부 소개</t>
  </si>
  <si>
    <t>코멘트</t>
  </si>
  <si>
    <t>제품별 재고현황</t>
  </si>
  <si>
    <t>제품별 생산, 출고, 조정, 재고현황을 단시간 내 파악하기 위함</t>
  </si>
  <si>
    <t>재고상태, 제품명, 제품코드, 단위중량, 소비기한, 입고(개), 출고(개), 조정(개), 재고(개)</t>
  </si>
  <si>
    <t>(소비기한 예시) 5일, 30일, 1년</t>
  </si>
  <si>
    <t>제품별 재고내역</t>
  </si>
  <si>
    <t>제품의 월별 재고 히스토리를 상세히 확인하기 위함</t>
  </si>
  <si>
    <t xml:space="preserve">제품요약(제품명, 제품코드, 재고상태, 잔여재고 등), 월별요약(생산량, 출고량, 조정량), 월별상세(메모 참고) </t>
  </si>
  <si>
    <t>조사일, 제품코드, 제품명, 단위중량, 유통기한(날짜), 조정량(개), 현재재고(개), 변경사유(메모 참고), 작성자</t>
  </si>
  <si>
    <t>생산</t>
  </si>
  <si>
    <t>제품별 생산현황</t>
  </si>
  <si>
    <t>제품별 누적포장량, 총투입량, 총생산량, Loss를 단시간 내 파악하기 위함</t>
  </si>
  <si>
    <t>재고상태, 제품명, 제품코드, 단위중량, 1batch(kg), 누적포장량(개), 총투입량(kg), 총생산량(kg), Loss(kg)</t>
  </si>
  <si>
    <t>제품별 생산내역</t>
  </si>
  <si>
    <t>제품의 월별 생산 히스토리를 상세히 확인하기 위함</t>
  </si>
  <si>
    <t xml:space="preserve">제품요약(제품명, 제품코드, 재고상태, 잔여재고 등), 월별요약(생산합계, 생산일수), 월별상세(메모 참고) </t>
  </si>
  <si>
    <t>일자별 생산내역</t>
  </si>
  <si>
    <t>일자별 생산내역을 확인하기 위함</t>
  </si>
  <si>
    <t>생산일, 제품명, 제품코드, 생산계획(개), 실제생산량(개), 달성률(%), 준수율(%)</t>
  </si>
  <si>
    <t>출고</t>
  </si>
  <si>
    <t>제품별 출고현황</t>
  </si>
  <si>
    <t>제품의 월별 출고현황을 단시간 내 파악하기 위함</t>
  </si>
  <si>
    <t>출고일정(날짜), 제품명, 제품코드, 단위중량, 총 출고건수(건), 총 출고수량(개), 총 판매금액(원)</t>
  </si>
  <si>
    <t>제품별 출고내역</t>
  </si>
  <si>
    <t>제품의 월별 출고 히스토리를 상세히 확인하기 위함</t>
  </si>
  <si>
    <t xml:space="preserve">제품요약(제품명, 제품코드, 재고상태, 잔여재고 등), 월별요약(출고합계,출고건수), 월별상세(메모 참고) </t>
  </si>
  <si>
    <t>일자별 출고내역</t>
  </si>
  <si>
    <t>일자별 출고내역을 확인하기 위함</t>
  </si>
  <si>
    <t>출고일, 제품코드, 제품명, 규격(kg), 수량(개), 출고처(이름)</t>
  </si>
  <si>
    <r>
      <rPr>
        <rFont val="Arial"/>
        <color theme="1"/>
        <sz val="9.0"/>
      </rPr>
      <t xml:space="preserve">제품수불부 로트번호 부여체계 </t>
    </r>
    <r>
      <rPr>
        <rFont val="Arial"/>
        <i/>
        <color theme="1"/>
        <sz val="9.0"/>
      </rPr>
      <t>(참고사항) 제품 재고 = 생산 - 출고 -/+ 조정</t>
    </r>
  </si>
  <si>
    <t>생산로트</t>
  </si>
  <si>
    <t>(1안) 로트번호 자동설정 (2안) 제품코드(영숫자_4자리) + 유통기한(날짜_6자리) (3안) 제품코드(영숫자_4자리) + 생산량(숫자_3자리) + 유통기한(날짜_6자리)</t>
  </si>
  <si>
    <t>출고로트</t>
  </si>
  <si>
    <t>(1안) 제품코드(영숫자_4자리) + 출고일자(날짜_6자리) (2안) 제품코드(영숫자_4자리) + 출고량(숫자_3자리) + 출고일자(날짜_6자리)</t>
  </si>
  <si>
    <t>_x0008_재고로트</t>
  </si>
  <si>
    <t>(1안) 제품코드(영숫자_4자리) + 조사일자(날짜_6자리) (2안) 제품코드(영숫자_4자리) + 재고량(숫자_3자리) + 조사일자(날짜_6자리)</t>
  </si>
  <si>
    <t>제품수불부 확인사항</t>
  </si>
  <si>
    <t>제품재고 = 생산 - 출고 -/+ 조정 임에 동의하시나요?  (조정은 모바일에서 재고조사 기능을 말합니다.)</t>
  </si>
  <si>
    <t>월별 제품수불부에서 로트에 대한 정의가 궁금합니다. 생산로트 = 생산일, 출고로트 = 출고일, 재고로트 = 유통기한이 맞나요?</t>
  </si>
  <si>
    <t>아닙니다 (메모에 작성해주세요)</t>
  </si>
  <si>
    <t xml:space="preserve">생산입고된 게 유통기한이 며칠인지가 관건이라고 들었는데 이는 고문님이 정해주시나요? 사원님이 생산일 기준으로 작성하시나요? </t>
  </si>
  <si>
    <t>제가 생산일 기준으로 잡아요</t>
  </si>
  <si>
    <t xml:space="preserve"> 일정관리</t>
  </si>
  <si>
    <t xml:space="preserve">   탭정보</t>
  </si>
  <si>
    <t xml:space="preserve">   1차 개발일정</t>
  </si>
  <si>
    <t>개발공정률</t>
  </si>
  <si>
    <t>계획 (기간)</t>
  </si>
  <si>
    <t>진척 (기능)</t>
  </si>
  <si>
    <t xml:space="preserve"> 제품에 대한 기획-디자인-개발일정을 관리합니다.</t>
  </si>
  <si>
    <t xml:space="preserve">   개발시작일</t>
  </si>
  <si>
    <t xml:space="preserve"> 제품팀</t>
  </si>
  <si>
    <t xml:space="preserve">   개발종료일</t>
  </si>
  <si>
    <t xml:space="preserve">   1차오픈일</t>
  </si>
  <si>
    <t>기능구분</t>
  </si>
  <si>
    <t>CRUD</t>
  </si>
  <si>
    <t>기능명</t>
  </si>
  <si>
    <t>기획상태</t>
  </si>
  <si>
    <t>화면상태</t>
  </si>
  <si>
    <t>개발상태</t>
  </si>
  <si>
    <t>집계조회</t>
  </si>
  <si>
    <t>Read</t>
  </si>
  <si>
    <t>오늘의 생산통계 조회</t>
  </si>
  <si>
    <t>단순조회</t>
  </si>
  <si>
    <t>오늘의 작업목록 조회</t>
  </si>
  <si>
    <t>등록화면</t>
  </si>
  <si>
    <t>Create</t>
  </si>
  <si>
    <t>작업지시 등록</t>
  </si>
  <si>
    <t>Delete</t>
  </si>
  <si>
    <t>작업지시 삭제</t>
  </si>
  <si>
    <t>작업목록 조회</t>
  </si>
  <si>
    <t>Update</t>
  </si>
  <si>
    <t>작업지시 수정</t>
  </si>
  <si>
    <t>작업마감 등록</t>
  </si>
  <si>
    <t>작업마감 변경사유 등록</t>
  </si>
  <si>
    <t>불출마감 등록</t>
  </si>
  <si>
    <t>원료 재고통계 조회</t>
  </si>
  <si>
    <t>전체원료 리스트 조회</t>
  </si>
  <si>
    <t>부족원료 리스트 조회</t>
  </si>
  <si>
    <t>과잉원료 리스트 조회</t>
  </si>
  <si>
    <t>제품 재고조회</t>
  </si>
  <si>
    <t>전체제품 리스트 조회</t>
  </si>
  <si>
    <t>부족제품 리스트 조회</t>
  </si>
  <si>
    <t>과잉제품 리스트 조회</t>
  </si>
  <si>
    <t>구매요약 리스트 검색</t>
  </si>
  <si>
    <t>구매요약 상세조회</t>
  </si>
  <si>
    <t>구매전표 리스트 검색</t>
  </si>
  <si>
    <t>구매전표 리스트 삭제</t>
  </si>
  <si>
    <t>최근 구매전표 불러오기</t>
  </si>
  <si>
    <t>구매전표 입력</t>
  </si>
  <si>
    <t>구매전표 상세정보 삭제</t>
  </si>
  <si>
    <t>구매전표 수정</t>
  </si>
  <si>
    <t>구매전표 상세조회</t>
  </si>
  <si>
    <t>불출요약 리스트 검색</t>
  </si>
  <si>
    <t>불출요약 상세조회</t>
  </si>
  <si>
    <t>생산요약 리스트 검색</t>
  </si>
  <si>
    <t>생산요약 상세조회</t>
  </si>
  <si>
    <t>생산작업일지 검색</t>
  </si>
  <si>
    <t>생산작업일지 상세조회</t>
  </si>
  <si>
    <t>품목 검색</t>
  </si>
  <si>
    <t>품목등록 리스트조회</t>
  </si>
  <si>
    <t>기초재고등록</t>
  </si>
  <si>
    <t>품목등록 수정</t>
  </si>
  <si>
    <t>기초재고 상세조회</t>
  </si>
  <si>
    <t>품목등록 상세조회</t>
  </si>
  <si>
    <t>BOM 검색</t>
  </si>
  <si>
    <t>BOM등록 리스트조회</t>
  </si>
  <si>
    <t>BOM 수정</t>
  </si>
  <si>
    <t>BOM 상세조회</t>
  </si>
  <si>
    <t>창고등록 리스트조회</t>
  </si>
  <si>
    <t>창고 상세조회</t>
  </si>
  <si>
    <t>창고등록 수정</t>
  </si>
  <si>
    <t>거래처 검색</t>
  </si>
  <si>
    <t>거래처등록 리스트조회</t>
  </si>
  <si>
    <t>거래처 상세조회</t>
  </si>
  <si>
    <t>거래처등록 수정</t>
  </si>
  <si>
    <t>원료수불부 상세조회</t>
  </si>
  <si>
    <t>제품수불부 상세조회</t>
  </si>
  <si>
    <t>주문서 상세조회</t>
  </si>
  <si>
    <t>출고요약 리스트 검색</t>
  </si>
  <si>
    <t>출고요약 리스트</t>
  </si>
  <si>
    <t>출고요약 상세조회</t>
  </si>
  <si>
    <t>출고전표 리스트 삭제</t>
  </si>
  <si>
    <t>출고전표 리스트 검색</t>
  </si>
  <si>
    <t>주문서 불러오기</t>
  </si>
  <si>
    <t>출고전표 입력</t>
  </si>
  <si>
    <t>출고전표 상세정보 삭제</t>
  </si>
  <si>
    <t>출고전표 수정</t>
  </si>
  <si>
    <t>출고전표 상세조회</t>
  </si>
  <si>
    <t>출고일정 조회</t>
  </si>
  <si>
    <t>작업상태 조회</t>
  </si>
  <si>
    <t>로그아웃</t>
  </si>
  <si>
    <t>모바일 알림</t>
  </si>
  <si>
    <t>원재료 재고조사</t>
  </si>
  <si>
    <t>제품 재고조사</t>
  </si>
  <si>
    <t>프로필 조회</t>
  </si>
  <si>
    <t>조정요약 리스트</t>
  </si>
  <si>
    <t>조정요약 리스트 검색</t>
  </si>
  <si>
    <t>조정요약 상세조회</t>
  </si>
  <si>
    <t>조사일지 리스트</t>
  </si>
  <si>
    <t>조사일지 리스트 검색</t>
  </si>
  <si>
    <t>조사일지 상세조회</t>
  </si>
  <si>
    <t>조사일지 수정</t>
  </si>
  <si>
    <t>생산작업일지 수정</t>
  </si>
  <si>
    <t>PC 알림</t>
  </si>
  <si>
    <t>작업지시 자동등록</t>
  </si>
  <si>
    <t>제조원가 조회</t>
  </si>
  <si>
    <t>히스토리 상세조회</t>
  </si>
  <si>
    <t>프로필 상세조회</t>
  </si>
  <si>
    <t>프로필 수정</t>
  </si>
  <si>
    <t>대시보드 조회</t>
  </si>
  <si>
    <t>전체화면 조회</t>
  </si>
  <si>
    <t>약관 조회</t>
  </si>
  <si>
    <t>_x0008_Food4Chain 개발비용</t>
  </si>
  <si>
    <t>비용</t>
  </si>
  <si>
    <t xml:space="preserve"> 인건비를 제외하고 개발에 소요되는 비용을 정리합니다.</t>
  </si>
  <si>
    <t>AWS</t>
  </si>
  <si>
    <t xml:space="preserve"> 개발자</t>
  </si>
  <si>
    <t>기타</t>
  </si>
  <si>
    <t xml:space="preserve"> 24.04월 ~24.08월</t>
  </si>
  <si>
    <t>총액</t>
  </si>
  <si>
    <t>항목</t>
  </si>
  <si>
    <t>업체명</t>
  </si>
  <si>
    <t>지출일</t>
  </si>
  <si>
    <t>금액</t>
  </si>
  <si>
    <t>도메인 구매 (food4chain.com)</t>
  </si>
  <si>
    <t>가비아</t>
  </si>
  <si>
    <t>2023.07.18~2024.07.18 (1년)</t>
  </si>
  <si>
    <t>AWS 개발환경(RDS, Bastion Host)</t>
  </si>
  <si>
    <t>2024년 4월 22일~4월 말일, $36</t>
  </si>
  <si>
    <t>2024년 5월 (1달) , $162</t>
  </si>
  <si>
    <t>도메인 연장 (food4chain.com)</t>
  </si>
  <si>
    <t>2024.07.22~2025.07.22 (1년)</t>
  </si>
  <si>
    <t>2024년 6월 (1달), $1125.46</t>
  </si>
  <si>
    <t>2024년 7월 (1달), $1147.42</t>
  </si>
  <si>
    <t>2024년 8월 (1달), $1517.85</t>
  </si>
  <si>
    <t>중앙F&amp;B 컨펌사항</t>
  </si>
  <si>
    <t xml:space="preserve"> 고객으로부터 확정 받은 요구사항입니다.</t>
  </si>
  <si>
    <t xml:space="preserve"> 기획자</t>
  </si>
  <si>
    <t xml:space="preserve"> 24.04.02 ~ 24.04.04</t>
  </si>
  <si>
    <r>
      <rPr>
        <rFont val="Arial"/>
        <color theme="1"/>
        <sz val="9.0"/>
      </rPr>
      <t xml:space="preserve">생산일(날짜), 생산공장(3층, 4층), 규격(kg), 포장량(개수), </t>
    </r>
    <r>
      <rPr>
        <rFont val="Arial"/>
        <color theme="1"/>
        <sz val="9.0"/>
      </rPr>
      <t>생산량(자동계산),</t>
    </r>
    <r>
      <rPr>
        <rFont val="Arial"/>
        <color theme="1"/>
        <sz val="9.0"/>
      </rPr>
      <t xml:space="preserve"> 작업자(명), 변경사유(선택)</t>
    </r>
  </si>
  <si>
    <r>
      <rPr>
        <rFont val="Arial"/>
        <color theme="1"/>
        <sz val="9.0"/>
      </rPr>
      <t xml:space="preserve">원료수불부 로트번호 부여체계 </t>
    </r>
    <r>
      <rPr>
        <rFont val="Arial"/>
        <i/>
        <color theme="1"/>
        <sz val="9.0"/>
      </rPr>
      <t>(참고사항) 원료 재고 = 입고 - 불출 -/+ 조정</t>
    </r>
  </si>
  <si>
    <r>
      <rPr>
        <rFont val="Arial"/>
        <color theme="1"/>
        <sz val="9.0"/>
      </rPr>
      <t xml:space="preserve">제품수불부 로트번호 부여체계 </t>
    </r>
    <r>
      <rPr>
        <rFont val="Arial"/>
        <i/>
        <color theme="1"/>
        <sz val="9.0"/>
      </rPr>
      <t>(참고사항) 제품 재고 = 생산 - 출고 -/+ 조정</t>
    </r>
  </si>
  <si>
    <t>문서 개정이력표</t>
  </si>
  <si>
    <t>버전</t>
  </si>
  <si>
    <t>날짜</t>
  </si>
  <si>
    <t>내 용</t>
  </si>
  <si>
    <t>작성자</t>
  </si>
  <si>
    <t>범례표</t>
  </si>
  <si>
    <t>공휴일</t>
  </si>
  <si>
    <t>24.09.02</t>
  </si>
  <si>
    <t>개발일정 시트 생성</t>
  </si>
  <si>
    <t>정라현</t>
  </si>
  <si>
    <t>화면목록 시트 생성</t>
  </si>
  <si>
    <t>24.09.09</t>
  </si>
  <si>
    <t>이슈관리 시트 생성</t>
  </si>
  <si>
    <t>24.09.11</t>
  </si>
  <si>
    <t>표지 탭을 요약 탭으로 업데이트</t>
  </si>
  <si>
    <t>제품/사업</t>
  </si>
  <si>
    <t>제품/개발</t>
  </si>
  <si>
    <t>제품/디자인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</si>
</sst>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&quot;월&quot;\ d&quot;일&quot;"/>
    <numFmt numFmtId="165" formatCode="m&quot;/&quot;d"/>
    <numFmt numFmtId="166" formatCode="0.000_);\(0.000\)"/>
    <numFmt numFmtId="167" formatCode="0.000_ "/>
    <numFmt numFmtId="168" formatCode="m-d"/>
    <numFmt numFmtId="169" formatCode="_([$₩-412]* #,##0_);_([$₩-412]* \(#,##0\);_([$₩-412]* &quot;-&quot;??_);_(@_)"/>
    <numFmt numFmtId="170" formatCode="yyyy-mm-dd"/>
  </numFmts>
  <fonts count="49">
    <font>
      <sz val="11.0"/>
      <color theme="1"/>
      <name val="Calibri"/>
      <scheme val="minor"/>
    </font>
    <font>
      <b/>
      <sz val="28.0"/>
      <color theme="1"/>
      <name val="Noto Sans"/>
    </font>
    <font>
      <sz val="9.0"/>
      <color rgb="FFFFFFFF"/>
      <name val="Calibri"/>
    </font>
    <font>
      <sz val="9.0"/>
      <color rgb="FF000000"/>
      <name val="Calibri"/>
    </font>
    <font/>
    <font>
      <color rgb="FFFFFFFF"/>
      <name val="Calibri"/>
    </font>
    <font>
      <sz val="9.0"/>
      <color theme="1"/>
      <name val="Calibri"/>
    </font>
    <font>
      <color theme="1"/>
      <name val="Calibri"/>
    </font>
    <font>
      <sz val="10.0"/>
      <color rgb="FFFFFFFF"/>
      <name val="Malgun Gothic"/>
    </font>
    <font>
      <sz val="11.0"/>
      <color theme="1"/>
      <name val="Malgun Gothic"/>
    </font>
    <font>
      <sz val="9.0"/>
      <color rgb="FF000000"/>
      <name val="Malgun Gothic"/>
    </font>
    <font>
      <sz val="9.0"/>
      <color theme="1"/>
      <name val="Malgun Gothic"/>
    </font>
    <font>
      <sz val="8.0"/>
      <color rgb="FF000000"/>
      <name val="Malgun Gothic"/>
    </font>
    <font>
      <b/>
      <sz val="9.0"/>
      <color rgb="FF000000"/>
      <name val="Malgun Gothic"/>
    </font>
    <font>
      <sz val="10.0"/>
      <color theme="1"/>
      <name val="Calibri"/>
    </font>
    <font>
      <b/>
      <sz val="9.0"/>
      <color rgb="FFFFFFFF"/>
      <name val="Malgun Gothic"/>
    </font>
    <font>
      <sz val="9.0"/>
      <color theme="0"/>
      <name val="Malgun Gothic"/>
    </font>
    <font>
      <u/>
      <sz val="9.0"/>
      <color rgb="FF000000"/>
      <name val="Malgun Gothic"/>
    </font>
    <font>
      <u/>
      <sz val="9.0"/>
      <color rgb="FF000000"/>
      <name val="Malgun Gothic"/>
    </font>
    <font>
      <u/>
      <sz val="9.0"/>
      <color rgb="FF000000"/>
      <name val="Malgun Gothic"/>
    </font>
    <font>
      <sz val="9.0"/>
      <color rgb="FF434343"/>
      <name val="Malgun Gothic"/>
    </font>
    <font>
      <strike/>
      <sz val="9.0"/>
      <color theme="1"/>
      <name val="Malgun Gothic"/>
    </font>
    <font>
      <u/>
      <sz val="9.0"/>
      <color rgb="FF000000"/>
      <name val="Malgun Gothic"/>
    </font>
    <font>
      <u/>
      <sz val="9.0"/>
      <color rgb="FF000000"/>
      <name val="Malgun Gothic"/>
    </font>
    <font>
      <u/>
      <sz val="9.0"/>
      <color rgb="FF000000"/>
      <name val="Malgun Gothic"/>
    </font>
    <font>
      <sz val="9.0"/>
      <color theme="1"/>
      <name val="&quot;맑은 고딕&quot;"/>
    </font>
    <font>
      <sz val="11.0"/>
      <color theme="1"/>
      <name val="Calibri"/>
    </font>
    <font>
      <strike/>
      <sz val="9.0"/>
      <color theme="1"/>
      <name val="&quot;맑은 고딕&quot;"/>
    </font>
    <font>
      <sz val="9.0"/>
      <color rgb="FFFFFFFF"/>
      <name val="&quot;맑은 고딕&quot;"/>
    </font>
    <font>
      <strike/>
      <sz val="9.0"/>
      <color theme="1"/>
      <name val="Calibri"/>
    </font>
    <font>
      <u/>
      <sz val="9.0"/>
      <color rgb="FF0000FF"/>
      <name val="Malgun Gothic"/>
    </font>
    <font>
      <u/>
      <sz val="9.0"/>
      <color rgb="FF0000FF"/>
      <name val="Malgun Gothic"/>
    </font>
    <font>
      <u/>
      <sz val="9.0"/>
      <color rgb="FF0000FF"/>
      <name val="Malgun Gothic"/>
    </font>
    <font>
      <u/>
      <sz val="9.0"/>
      <color theme="1"/>
      <name val="Calibri"/>
    </font>
    <font>
      <u/>
      <sz val="9.0"/>
      <color theme="1"/>
      <name val="Calibri"/>
    </font>
    <font>
      <u/>
      <sz val="9.0"/>
      <color rgb="FF0000FF"/>
      <name val="Malgun Gothic"/>
    </font>
    <font>
      <u/>
      <sz val="9.0"/>
      <color theme="1"/>
      <name val="Calibri"/>
    </font>
    <font>
      <b/>
      <sz val="9.0"/>
      <color theme="1"/>
      <name val="Calibri"/>
    </font>
    <font>
      <sz val="10.0"/>
      <color rgb="FFFFFFFF"/>
      <name val="Calibri"/>
    </font>
    <font>
      <sz val="9.0"/>
      <color rgb="FFFFFFFF"/>
      <name val="Arial"/>
    </font>
    <font>
      <sz val="9.0"/>
      <color theme="1"/>
      <name val="Arial"/>
    </font>
    <font>
      <sz val="9.0"/>
      <color rgb="FFFF0000"/>
      <name val="Malgun Gothic"/>
    </font>
    <font>
      <sz val="11.0"/>
      <color theme="1"/>
      <name val="Arial"/>
    </font>
    <font>
      <strike/>
      <sz val="9.0"/>
      <color theme="1"/>
      <name val="Arial"/>
    </font>
    <font>
      <sz val="9.0"/>
      <color rgb="FFFF0000"/>
      <name val="Arial"/>
    </font>
    <font>
      <sz val="9.0"/>
      <color rgb="FF434343"/>
      <name val="Calibri"/>
    </font>
    <font>
      <sz val="11.0"/>
      <color rgb="FF1D1C1D"/>
      <name val="Noto Sans KR"/>
    </font>
    <font>
      <sz val="11.0"/>
      <color rgb="FF666666"/>
      <name val="&quot;spoqa han sans&quot;"/>
    </font>
    <font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434343"/>
        <bgColor rgb="FF434343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EAD1DC"/>
        <bgColor rgb="FFEAD1DC"/>
      </patternFill>
    </fill>
    <fill>
      <patternFill patternType="solid">
        <fgColor rgb="FFE6B8AF"/>
        <bgColor rgb="FFE6B8AF"/>
      </patternFill>
    </fill>
  </fills>
  <borders count="10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hair">
        <color rgb="FF000000"/>
      </right>
      <top style="thin">
        <color rgb="FF000000"/>
      </top>
    </border>
    <border>
      <left style="hair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thin">
        <color rgb="FF000000"/>
      </right>
      <bottom style="thin">
        <color rgb="FF000000"/>
      </bottom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</border>
    <border>
      <left style="hair">
        <color rgb="FF000000"/>
      </left>
      <top style="thin">
        <color rgb="FF000000"/>
      </top>
      <bottom style="thin">
        <color rgb="FF000000"/>
      </bottom>
    </border>
    <border>
      <left style="dotted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dotted">
        <color rgb="FF000000"/>
      </right>
      <bottom style="hair">
        <color rgb="FF000000"/>
      </bottom>
    </border>
    <border>
      <left style="dotted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tted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tted">
        <color rgb="FF000000"/>
      </right>
      <top style="hair">
        <color rgb="FF000000"/>
      </top>
    </border>
    <border>
      <left style="dotted">
        <color rgb="FF000000"/>
      </left>
      <right style="hair">
        <color rgb="FF000000"/>
      </right>
    </border>
    <border>
      <left style="hair">
        <color rgb="FF000000"/>
      </left>
      <right style="hair">
        <color rgb="FF000000"/>
      </right>
    </border>
    <border>
      <left style="dotted">
        <color rgb="FF000000"/>
      </left>
      <right style="hair">
        <color rgb="FF000000"/>
      </right>
      <top style="hair">
        <color rgb="FF000000"/>
      </top>
    </border>
    <border>
      <right style="hair">
        <color rgb="FF000000"/>
      </right>
    </border>
    <border>
      <bottom style="hair">
        <color rgb="FF000000"/>
      </bottom>
    </border>
    <border>
      <left style="hair">
        <color rgb="FF000000"/>
      </left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right style="thin">
        <color rgb="FF000000"/>
      </right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double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double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right style="hair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hair">
        <color rgb="FF000000"/>
      </right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right style="thin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thin">
        <color rgb="FF000000"/>
      </bottom>
    </border>
    <border>
      <right style="hair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hair">
        <color rgb="FF000000"/>
      </right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right style="hair">
        <color rgb="FF000000"/>
      </right>
      <bottom style="medium">
        <color rgb="FF000000"/>
      </bottom>
    </border>
    <border>
      <right style="hair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hair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hair">
        <color rgb="FF000000"/>
      </top>
      <bottom style="medium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bottom style="double">
        <color rgb="FF000000"/>
      </bottom>
    </border>
  </borders>
  <cellStyleXfs count="1">
    <xf borderId="0" fillId="0" fontId="0" numFmtId="0" applyAlignment="1" applyFont="1"/>
  </cellStyleXfs>
  <cellXfs count="59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0" fillId="0" fontId="5" numFmtId="0" xfId="0" applyAlignment="1" applyFont="1">
      <alignment vertical="center"/>
    </xf>
    <xf borderId="0" fillId="2" fontId="2" numFmtId="0" xfId="0" applyAlignment="1" applyFill="1" applyFont="1">
      <alignment vertical="center"/>
    </xf>
    <xf borderId="0" fillId="2" fontId="5" numFmtId="0" xfId="0" applyAlignment="1" applyFont="1">
      <alignment vertical="center"/>
    </xf>
    <xf borderId="0" fillId="0" fontId="3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 vertical="center"/>
    </xf>
    <xf borderId="4" fillId="0" fontId="4" numFmtId="0" xfId="0" applyAlignment="1" applyBorder="1" applyFont="1">
      <alignment vertical="center"/>
    </xf>
    <xf borderId="5" fillId="3" fontId="6" numFmtId="0" xfId="0" applyAlignment="1" applyBorder="1" applyFont="1">
      <alignment horizontal="center" vertical="center"/>
    </xf>
    <xf borderId="6" fillId="3" fontId="6" numFmtId="0" xfId="0" applyAlignment="1" applyBorder="1" applyFont="1">
      <alignment horizontal="center" vertical="center"/>
    </xf>
    <xf borderId="7" fillId="3" fontId="6" numFmtId="0" xfId="0" applyAlignment="1" applyBorder="1" applyFont="1">
      <alignment horizontal="center" vertical="center"/>
    </xf>
    <xf borderId="4" fillId="4" fontId="3" numFmtId="0" xfId="0" applyAlignment="1" applyBorder="1" applyFill="1" applyFont="1">
      <alignment horizontal="center" vertical="center"/>
    </xf>
    <xf borderId="4" fillId="4" fontId="3" numFmtId="0" xfId="0" applyAlignment="1" applyBorder="1" applyFont="1">
      <alignment horizontal="left" vertical="center"/>
    </xf>
    <xf borderId="8" fillId="3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  <xf borderId="10" fillId="3" fontId="6" numFmtId="0" xfId="0" applyAlignment="1" applyBorder="1" applyFont="1">
      <alignment horizontal="center" vertical="center"/>
    </xf>
    <xf borderId="11" fillId="3" fontId="6" numFmtId="0" xfId="0" applyAlignment="1" applyBorder="1" applyFont="1">
      <alignment vertical="center"/>
    </xf>
    <xf borderId="11" fillId="5" fontId="6" numFmtId="0" xfId="0" applyAlignment="1" applyBorder="1" applyFill="1" applyFont="1">
      <alignment horizontal="center" vertical="center"/>
    </xf>
    <xf borderId="11" fillId="5" fontId="6" numFmtId="164" xfId="0" applyAlignment="1" applyBorder="1" applyFont="1" applyNumberFormat="1">
      <alignment horizontal="center" vertical="center"/>
    </xf>
    <xf borderId="12" fillId="0" fontId="6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horizontal="center" vertical="center"/>
    </xf>
    <xf borderId="14" fillId="3" fontId="6" numFmtId="0" xfId="0" applyAlignment="1" applyBorder="1" applyFont="1">
      <alignment horizontal="center" vertical="center"/>
    </xf>
    <xf borderId="15" fillId="3" fontId="6" numFmtId="0" xfId="0" applyAlignment="1" applyBorder="1" applyFont="1">
      <alignment vertical="center"/>
    </xf>
    <xf borderId="15" fillId="5" fontId="6" numFmtId="0" xfId="0" applyAlignment="1" applyBorder="1" applyFont="1">
      <alignment horizontal="center" vertical="center"/>
    </xf>
    <xf borderId="15" fillId="5" fontId="6" numFmtId="164" xfId="0" applyAlignment="1" applyBorder="1" applyFont="1" applyNumberFormat="1">
      <alignment horizontal="center" vertical="center"/>
    </xf>
    <xf borderId="16" fillId="0" fontId="6" numFmtId="0" xfId="0" applyAlignment="1" applyBorder="1" applyFont="1">
      <alignment horizontal="center" vertical="center"/>
    </xf>
    <xf borderId="17" fillId="6" fontId="6" numFmtId="0" xfId="0" applyAlignment="1" applyBorder="1" applyFill="1" applyFont="1">
      <alignment horizontal="center" vertical="center"/>
    </xf>
    <xf borderId="18" fillId="0" fontId="6" numFmtId="1" xfId="0" applyAlignment="1" applyBorder="1" applyFont="1" applyNumberFormat="1">
      <alignment horizontal="center" vertical="center"/>
    </xf>
    <xf borderId="11" fillId="5" fontId="3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center" vertical="center"/>
    </xf>
    <xf borderId="2" fillId="4" fontId="3" numFmtId="0" xfId="0" applyAlignment="1" applyBorder="1" applyFont="1">
      <alignment horizontal="left" vertical="center"/>
    </xf>
    <xf borderId="0" fillId="2" fontId="7" numFmtId="0" xfId="0" applyAlignment="1" applyFont="1">
      <alignment vertical="center"/>
    </xf>
    <xf borderId="17" fillId="6" fontId="3" numFmtId="0" xfId="0" applyAlignment="1" applyBorder="1" applyFont="1">
      <alignment horizontal="center" vertical="center"/>
    </xf>
    <xf borderId="18" fillId="6" fontId="3" numFmtId="0" xfId="0" applyAlignment="1" applyBorder="1" applyFont="1">
      <alignment horizontal="center" vertical="center"/>
    </xf>
    <xf borderId="19" fillId="6" fontId="3" numFmtId="0" xfId="0" applyAlignment="1" applyBorder="1" applyFont="1">
      <alignment horizontal="center" vertical="center"/>
    </xf>
    <xf borderId="8" fillId="6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20" fillId="0" fontId="3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center" vertical="center"/>
    </xf>
    <xf borderId="15" fillId="3" fontId="3" numFmtId="0" xfId="0" applyAlignment="1" applyBorder="1" applyFont="1">
      <alignment horizontal="left" vertical="center"/>
    </xf>
    <xf borderId="13" fillId="6" fontId="3" numFmtId="0" xfId="0" applyAlignment="1" applyBorder="1" applyFont="1">
      <alignment horizontal="center" vertical="center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5" fillId="3" fontId="6" numFmtId="0" xfId="0" applyAlignment="1" applyBorder="1" applyFont="1">
      <alignment horizontal="center" vertical="center"/>
    </xf>
    <xf borderId="26" fillId="3" fontId="6" numFmtId="0" xfId="0" applyAlignment="1" applyBorder="1" applyFont="1">
      <alignment horizontal="left" vertical="center"/>
    </xf>
    <xf borderId="26" fillId="3" fontId="6" numFmtId="0" xfId="0" applyAlignment="1" applyBorder="1" applyFont="1">
      <alignment vertical="center"/>
    </xf>
    <xf borderId="26" fillId="5" fontId="6" numFmtId="0" xfId="0" applyAlignment="1" applyBorder="1" applyFont="1">
      <alignment horizontal="center" vertical="center"/>
    </xf>
    <xf borderId="26" fillId="5" fontId="6" numFmtId="164" xfId="0" applyAlignment="1" applyBorder="1" applyFont="1" applyNumberFormat="1">
      <alignment horizontal="center" vertical="center"/>
    </xf>
    <xf borderId="27" fillId="0" fontId="6" numFmtId="0" xfId="0" applyAlignment="1" applyBorder="1" applyFont="1">
      <alignment horizontal="center" vertical="center"/>
    </xf>
    <xf borderId="17" fillId="3" fontId="6" numFmtId="0" xfId="0" applyAlignment="1" applyBorder="1" applyFont="1">
      <alignment horizontal="center" vertical="center"/>
    </xf>
    <xf borderId="28" fillId="2" fontId="8" numFmtId="0" xfId="0" applyAlignment="1" applyBorder="1" applyFont="1">
      <alignment horizontal="center" shrinkToFit="0" vertical="center" wrapText="1"/>
    </xf>
    <xf borderId="29" fillId="0" fontId="4" numFmtId="0" xfId="0" applyAlignment="1" applyBorder="1" applyFont="1">
      <alignment vertical="center"/>
    </xf>
    <xf borderId="30" fillId="0" fontId="4" numFmtId="0" xfId="0" applyAlignment="1" applyBorder="1" applyFont="1">
      <alignment vertical="center"/>
    </xf>
    <xf borderId="0" fillId="0" fontId="9" numFmtId="0" xfId="0" applyAlignment="1" applyFont="1">
      <alignment vertical="center"/>
    </xf>
    <xf borderId="1" fillId="6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0" fillId="0" fontId="10" numFmtId="0" xfId="0" applyAlignment="1" applyFont="1">
      <alignment horizontal="left" vertical="center"/>
    </xf>
    <xf borderId="0" fillId="0" fontId="7" numFmtId="0" xfId="0" applyAlignment="1" applyFont="1">
      <alignment vertical="center"/>
    </xf>
    <xf borderId="8" fillId="6" fontId="6" numFmtId="0" xfId="0" applyAlignment="1" applyBorder="1" applyFont="1">
      <alignment horizontal="center" vertical="center"/>
    </xf>
    <xf borderId="0" fillId="0" fontId="3" numFmtId="0" xfId="0" applyAlignment="1" applyFont="1">
      <alignment horizontal="left" vertical="center"/>
    </xf>
    <xf borderId="31" fillId="0" fontId="6" numFmtId="0" xfId="0" applyAlignment="1" applyBorder="1" applyFont="1">
      <alignment vertical="center"/>
    </xf>
    <xf borderId="32" fillId="0" fontId="6" numFmtId="0" xfId="0" applyAlignment="1" applyBorder="1" applyFont="1">
      <alignment vertical="center"/>
    </xf>
    <xf borderId="33" fillId="6" fontId="6" numFmtId="0" xfId="0" applyAlignment="1" applyBorder="1" applyFont="1">
      <alignment horizontal="center" vertical="center"/>
    </xf>
    <xf borderId="16" fillId="0" fontId="11" numFmtId="0" xfId="0" applyAlignment="1" applyBorder="1" applyFont="1">
      <alignment horizontal="left" vertical="center"/>
    </xf>
    <xf borderId="34" fillId="0" fontId="4" numFmtId="0" xfId="0" applyAlignment="1" applyBorder="1" applyFont="1">
      <alignment vertical="center"/>
    </xf>
    <xf borderId="35" fillId="0" fontId="4" numFmtId="0" xfId="0" applyAlignment="1" applyBorder="1" applyFont="1">
      <alignment vertical="center"/>
    </xf>
    <xf borderId="13" fillId="6" fontId="6" numFmtId="0" xfId="0" applyAlignment="1" applyBorder="1" applyFont="1">
      <alignment horizontal="center" vertical="center"/>
    </xf>
    <xf borderId="36" fillId="0" fontId="11" numFmtId="0" xfId="0" applyAlignment="1" applyBorder="1" applyFont="1">
      <alignment horizontal="left" vertical="center"/>
    </xf>
    <xf borderId="37" fillId="0" fontId="4" numFmtId="0" xfId="0" applyAlignment="1" applyBorder="1" applyFont="1">
      <alignment vertical="center"/>
    </xf>
    <xf borderId="38" fillId="0" fontId="4" numFmtId="0" xfId="0" applyAlignment="1" applyBorder="1" applyFont="1">
      <alignment vertical="center"/>
    </xf>
    <xf borderId="0" fillId="0" fontId="12" numFmtId="0" xfId="0" applyAlignment="1" applyFont="1">
      <alignment horizontal="center" vertical="center"/>
    </xf>
    <xf borderId="0" fillId="3" fontId="12" numFmtId="0" xfId="0" applyAlignment="1" applyFont="1">
      <alignment horizontal="center" vertical="center"/>
    </xf>
    <xf borderId="0" fillId="3" fontId="10" numFmtId="0" xfId="0" applyAlignment="1" applyFont="1">
      <alignment horizontal="left" vertical="center"/>
    </xf>
    <xf borderId="0" fillId="3" fontId="7" numFmtId="0" xfId="0" applyAlignment="1" applyFont="1">
      <alignment vertical="center"/>
    </xf>
    <xf borderId="39" fillId="3" fontId="13" numFmtId="0" xfId="0" applyAlignment="1" applyBorder="1" applyFont="1">
      <alignment horizontal="center" vertical="center"/>
    </xf>
    <xf borderId="28" fillId="3" fontId="13" numFmtId="0" xfId="0" applyAlignment="1" applyBorder="1" applyFont="1">
      <alignment horizontal="center" shrinkToFit="0" vertical="center" wrapText="1"/>
    </xf>
    <xf borderId="39" fillId="3" fontId="13" numFmtId="164" xfId="0" applyAlignment="1" applyBorder="1" applyFont="1" applyNumberFormat="1">
      <alignment horizontal="center" vertical="center"/>
    </xf>
    <xf borderId="0" fillId="0" fontId="14" numFmtId="0" xfId="0" applyAlignment="1" applyFont="1">
      <alignment horizontal="center" vertical="center"/>
    </xf>
    <xf borderId="40" fillId="7" fontId="15" numFmtId="0" xfId="0" applyAlignment="1" applyBorder="1" applyFill="1" applyFont="1">
      <alignment horizontal="center" vertical="center"/>
    </xf>
    <xf borderId="40" fillId="7" fontId="15" numFmtId="0" xfId="0" applyAlignment="1" applyBorder="1" applyFont="1">
      <alignment horizontal="left" vertical="center"/>
    </xf>
    <xf borderId="40" fillId="7" fontId="11" numFmtId="0" xfId="0" applyAlignment="1" applyBorder="1" applyFont="1">
      <alignment vertical="center"/>
    </xf>
    <xf borderId="40" fillId="7" fontId="11" numFmtId="0" xfId="0" applyAlignment="1" applyBorder="1" applyFont="1">
      <alignment horizontal="center" vertical="center"/>
    </xf>
    <xf borderId="40" fillId="7" fontId="16" numFmtId="165" xfId="0" applyAlignment="1" applyBorder="1" applyFont="1" applyNumberFormat="1">
      <alignment horizontal="left" vertical="center"/>
    </xf>
    <xf borderId="40" fillId="7" fontId="16" numFmtId="164" xfId="0" applyAlignment="1" applyBorder="1" applyFont="1" applyNumberFormat="1">
      <alignment horizontal="center" vertical="center"/>
    </xf>
    <xf borderId="40" fillId="7" fontId="16" numFmtId="165" xfId="0" applyAlignment="1" applyBorder="1" applyFont="1" applyNumberFormat="1">
      <alignment horizontal="center" vertical="center"/>
    </xf>
    <xf borderId="17" fillId="3" fontId="11" numFmtId="0" xfId="0" applyAlignment="1" applyBorder="1" applyFont="1">
      <alignment horizontal="center" vertical="center"/>
    </xf>
    <xf borderId="18" fillId="3" fontId="11" numFmtId="0" xfId="0" applyAlignment="1" applyBorder="1" applyFont="1">
      <alignment vertical="center"/>
    </xf>
    <xf borderId="18" fillId="3" fontId="11" numFmtId="0" xfId="0" applyAlignment="1" applyBorder="1" applyFont="1">
      <alignment horizontal="center" vertical="center"/>
    </xf>
    <xf borderId="18" fillId="3" fontId="11" numFmtId="0" xfId="0" applyAlignment="1" applyBorder="1" applyFont="1">
      <alignment horizontal="left" vertical="center"/>
    </xf>
    <xf borderId="18" fillId="3" fontId="11" numFmtId="164" xfId="0" applyAlignment="1" applyBorder="1" applyFont="1" applyNumberFormat="1">
      <alignment horizontal="center" vertical="center"/>
    </xf>
    <xf borderId="41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42" fillId="0" fontId="11" numFmtId="0" xfId="0" applyAlignment="1" applyBorder="1" applyFont="1">
      <alignment horizontal="center" vertical="center"/>
    </xf>
    <xf borderId="11" fillId="0" fontId="11" numFmtId="0" xfId="0" applyAlignment="1" applyBorder="1" applyFont="1">
      <alignment vertical="center"/>
    </xf>
    <xf borderId="11" fillId="0" fontId="11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left" vertical="center"/>
    </xf>
    <xf borderId="11" fillId="0" fontId="11" numFmtId="164" xfId="0" applyAlignment="1" applyBorder="1" applyFont="1" applyNumberFormat="1">
      <alignment horizontal="center" vertical="center"/>
    </xf>
    <xf borderId="12" fillId="0" fontId="11" numFmtId="0" xfId="0" applyAlignment="1" applyBorder="1" applyFont="1">
      <alignment horizontal="center" vertical="center"/>
    </xf>
    <xf borderId="43" fillId="0" fontId="10" numFmtId="0" xfId="0" applyAlignment="1" applyBorder="1" applyFont="1">
      <alignment horizontal="left" vertical="center"/>
    </xf>
    <xf borderId="44" fillId="0" fontId="11" numFmtId="0" xfId="0" applyAlignment="1" applyBorder="1" applyFont="1">
      <alignment horizontal="center" vertical="center"/>
    </xf>
    <xf borderId="15" fillId="8" fontId="11" numFmtId="0" xfId="0" applyAlignment="1" applyBorder="1" applyFill="1" applyFont="1">
      <alignment vertical="center"/>
    </xf>
    <xf borderId="15" fillId="8" fontId="11" numFmtId="0" xfId="0" applyAlignment="1" applyBorder="1" applyFont="1">
      <alignment horizontal="center" vertical="center"/>
    </xf>
    <xf borderId="15" fillId="0" fontId="11" numFmtId="0" xfId="0" applyAlignment="1" applyBorder="1" applyFont="1">
      <alignment vertical="center"/>
    </xf>
    <xf borderId="15" fillId="0" fontId="11" numFmtId="0" xfId="0" applyAlignment="1" applyBorder="1" applyFont="1">
      <alignment horizontal="center" vertical="center"/>
    </xf>
    <xf borderId="15" fillId="0" fontId="11" numFmtId="0" xfId="0" applyAlignment="1" applyBorder="1" applyFont="1">
      <alignment horizontal="left" vertical="center"/>
    </xf>
    <xf borderId="15" fillId="0" fontId="11" numFmtId="164" xfId="0" applyAlignment="1" applyBorder="1" applyFont="1" applyNumberFormat="1">
      <alignment horizontal="center" vertical="center"/>
    </xf>
    <xf borderId="16" fillId="0" fontId="11" numFmtId="0" xfId="0" applyAlignment="1" applyBorder="1" applyFont="1">
      <alignment horizontal="center" vertical="center"/>
    </xf>
    <xf borderId="45" fillId="0" fontId="10" numFmtId="0" xfId="0" applyAlignment="1" applyBorder="1" applyFont="1">
      <alignment horizontal="left" vertical="center"/>
    </xf>
    <xf borderId="19" fillId="3" fontId="10" numFmtId="0" xfId="0" applyAlignment="1" applyBorder="1" applyFont="1">
      <alignment horizontal="left" vertical="center"/>
    </xf>
    <xf borderId="11" fillId="0" fontId="10" numFmtId="0" xfId="0" applyAlignment="1" applyBorder="1" applyFont="1">
      <alignment vertical="center"/>
    </xf>
    <xf borderId="11" fillId="0" fontId="10" numFmtId="0" xfId="0" applyAlignment="1" applyBorder="1" applyFont="1">
      <alignment horizontal="left" vertical="center"/>
    </xf>
    <xf borderId="11" fillId="0" fontId="10" numFmtId="164" xfId="0" applyAlignment="1" applyBorder="1" applyFont="1" applyNumberFormat="1">
      <alignment horizontal="center" vertical="center"/>
    </xf>
    <xf borderId="12" fillId="0" fontId="10" numFmtId="0" xfId="0" applyAlignment="1" applyBorder="1" applyFont="1">
      <alignment horizontal="center" vertical="center"/>
    </xf>
    <xf borderId="43" fillId="0" fontId="17" numFmtId="0" xfId="0" applyAlignment="1" applyBorder="1" applyFont="1">
      <alignment horizontal="left" vertical="center"/>
    </xf>
    <xf borderId="11" fillId="4" fontId="11" numFmtId="0" xfId="0" applyAlignment="1" applyBorder="1" applyFont="1">
      <alignment horizontal="center" vertical="center"/>
    </xf>
    <xf borderId="15" fillId="4" fontId="11" numFmtId="0" xfId="0" applyAlignment="1" applyBorder="1" applyFont="1">
      <alignment vertical="center"/>
    </xf>
    <xf borderId="15" fillId="4" fontId="11" numFmtId="0" xfId="0" applyAlignment="1" applyBorder="1" applyFont="1">
      <alignment horizontal="left" vertical="center"/>
    </xf>
    <xf borderId="15" fillId="4" fontId="11" numFmtId="164" xfId="0" applyAlignment="1" applyBorder="1" applyFont="1" applyNumberFormat="1">
      <alignment horizontal="center" vertical="center"/>
    </xf>
    <xf borderId="16" fillId="4" fontId="11" numFmtId="0" xfId="0" applyAlignment="1" applyBorder="1" applyFont="1">
      <alignment horizontal="center" vertical="center"/>
    </xf>
    <xf borderId="45" fillId="4" fontId="10" numFmtId="0" xfId="0" applyAlignment="1" applyBorder="1" applyFont="1">
      <alignment horizontal="left" vertical="center"/>
    </xf>
    <xf borderId="11" fillId="3" fontId="11" numFmtId="0" xfId="0" applyAlignment="1" applyBorder="1" applyFont="1">
      <alignment horizontal="center" vertical="center"/>
    </xf>
    <xf borderId="15" fillId="3" fontId="11" numFmtId="0" xfId="0" applyAlignment="1" applyBorder="1" applyFont="1">
      <alignment vertical="center"/>
    </xf>
    <xf borderId="15" fillId="3" fontId="11" numFmtId="0" xfId="0" applyAlignment="1" applyBorder="1" applyFont="1">
      <alignment horizontal="left" vertical="center"/>
    </xf>
    <xf borderId="15" fillId="3" fontId="11" numFmtId="164" xfId="0" applyAlignment="1" applyBorder="1" applyFont="1" applyNumberFormat="1">
      <alignment horizontal="center" vertical="center"/>
    </xf>
    <xf borderId="16" fillId="3" fontId="11" numFmtId="0" xfId="0" applyAlignment="1" applyBorder="1" applyFont="1">
      <alignment horizontal="center" vertical="center"/>
    </xf>
    <xf borderId="45" fillId="3" fontId="10" numFmtId="0" xfId="0" applyAlignment="1" applyBorder="1" applyFont="1">
      <alignment horizontal="left" vertical="center"/>
    </xf>
    <xf borderId="16" fillId="0" fontId="11" numFmtId="164" xfId="0" applyAlignment="1" applyBorder="1" applyFont="1" applyNumberFormat="1">
      <alignment horizontal="center" vertical="center"/>
    </xf>
    <xf borderId="18" fillId="3" fontId="10" numFmtId="0" xfId="0" applyAlignment="1" applyBorder="1" applyFont="1">
      <alignment horizontal="left" vertical="center"/>
    </xf>
    <xf borderId="18" fillId="3" fontId="10" numFmtId="164" xfId="0" applyAlignment="1" applyBorder="1" applyFont="1" applyNumberFormat="1">
      <alignment horizontal="center" vertical="center"/>
    </xf>
    <xf borderId="11" fillId="8" fontId="11" numFmtId="0" xfId="0" applyAlignment="1" applyBorder="1" applyFont="1">
      <alignment horizontal="center" vertical="center"/>
    </xf>
    <xf borderId="11" fillId="8" fontId="11" numFmtId="0" xfId="0" applyAlignment="1" applyBorder="1" applyFont="1">
      <alignment vertical="center"/>
    </xf>
    <xf borderId="45" fillId="0" fontId="18" numFmtId="0" xfId="0" applyAlignment="1" applyBorder="1" applyFont="1">
      <alignment horizontal="left" vertical="center"/>
    </xf>
    <xf borderId="26" fillId="0" fontId="11" numFmtId="0" xfId="0" applyAlignment="1" applyBorder="1" applyFont="1">
      <alignment vertical="center"/>
    </xf>
    <xf borderId="26" fillId="0" fontId="11" numFmtId="164" xfId="0" applyAlignment="1" applyBorder="1" applyFont="1" applyNumberFormat="1">
      <alignment horizontal="center" vertical="center"/>
    </xf>
    <xf borderId="46" fillId="0" fontId="19" numFmtId="0" xfId="0" applyAlignment="1" applyBorder="1" applyFont="1">
      <alignment horizontal="left" vertical="center"/>
    </xf>
    <xf borderId="11" fillId="8" fontId="11" numFmtId="0" xfId="0" applyAlignment="1" applyBorder="1" applyFont="1">
      <alignment horizontal="right" vertical="center"/>
    </xf>
    <xf borderId="11" fillId="8" fontId="20" numFmtId="0" xfId="0" applyAlignment="1" applyBorder="1" applyFont="1">
      <alignment horizontal="right" vertical="center"/>
    </xf>
    <xf borderId="46" fillId="0" fontId="10" numFmtId="0" xfId="0" applyAlignment="1" applyBorder="1" applyFont="1">
      <alignment horizontal="left" vertical="center"/>
    </xf>
    <xf borderId="47" fillId="0" fontId="11" numFmtId="0" xfId="0" applyAlignment="1" applyBorder="1" applyFont="1">
      <alignment horizontal="center" vertical="center"/>
    </xf>
    <xf borderId="26" fillId="8" fontId="11" numFmtId="0" xfId="0" applyAlignment="1" applyBorder="1" applyFont="1">
      <alignment vertical="center"/>
    </xf>
    <xf borderId="48" fillId="8" fontId="11" numFmtId="0" xfId="0" applyAlignment="1" applyBorder="1" applyFont="1">
      <alignment horizontal="center" vertical="center"/>
    </xf>
    <xf borderId="48" fillId="8" fontId="11" numFmtId="0" xfId="0" applyAlignment="1" applyBorder="1" applyFont="1">
      <alignment vertical="center"/>
    </xf>
    <xf borderId="26" fillId="0" fontId="11" numFmtId="0" xfId="0" applyAlignment="1" applyBorder="1" applyFont="1">
      <alignment horizontal="left" vertical="center"/>
    </xf>
    <xf borderId="27" fillId="0" fontId="11" numFmtId="0" xfId="0" applyAlignment="1" applyBorder="1" applyFont="1">
      <alignment horizontal="center" vertical="center"/>
    </xf>
    <xf borderId="16" fillId="3" fontId="11" numFmtId="164" xfId="0" applyAlignment="1" applyBorder="1" applyFont="1" applyNumberFormat="1">
      <alignment horizontal="center" vertical="center"/>
    </xf>
    <xf borderId="49" fillId="0" fontId="11" numFmtId="0" xfId="0" applyAlignment="1" applyBorder="1" applyFont="1">
      <alignment horizontal="center" vertical="center"/>
    </xf>
    <xf borderId="26" fillId="0" fontId="11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right" vertical="center"/>
    </xf>
    <xf borderId="48" fillId="0" fontId="11" numFmtId="0" xfId="0" applyAlignment="1" applyBorder="1" applyFont="1">
      <alignment horizontal="center" vertical="center"/>
    </xf>
    <xf borderId="48" fillId="0" fontId="11" numFmtId="0" xfId="0" applyAlignment="1" applyBorder="1" applyFont="1">
      <alignment horizontal="right" vertical="center"/>
    </xf>
    <xf borderId="50" fillId="0" fontId="11" numFmtId="0" xfId="0" applyAlignment="1" applyBorder="1" applyFont="1">
      <alignment horizontal="center" vertical="center"/>
    </xf>
    <xf borderId="48" fillId="0" fontId="11" numFmtId="0" xfId="0" applyAlignment="1" applyBorder="1" applyFont="1">
      <alignment vertical="center"/>
    </xf>
    <xf borderId="15" fillId="0" fontId="11" numFmtId="0" xfId="0" applyAlignment="1" applyBorder="1" applyFont="1">
      <alignment horizontal="right" vertical="center"/>
    </xf>
    <xf borderId="15" fillId="0" fontId="21" numFmtId="0" xfId="0" applyAlignment="1" applyBorder="1" applyFont="1">
      <alignment vertical="center"/>
    </xf>
    <xf borderId="15" fillId="0" fontId="21" numFmtId="0" xfId="0" applyAlignment="1" applyBorder="1" applyFont="1">
      <alignment horizontal="left" vertical="center"/>
    </xf>
    <xf borderId="15" fillId="0" fontId="21" numFmtId="164" xfId="0" applyAlignment="1" applyBorder="1" applyFont="1" applyNumberFormat="1">
      <alignment horizontal="center" vertical="center"/>
    </xf>
    <xf borderId="26" fillId="0" fontId="11" numFmtId="0" xfId="0" applyAlignment="1" applyBorder="1" applyFont="1">
      <alignment horizontal="right" vertical="center"/>
    </xf>
    <xf borderId="10" fillId="0" fontId="11" numFmtId="0" xfId="0" applyAlignment="1" applyBorder="1" applyFont="1">
      <alignment horizontal="center" vertical="center"/>
    </xf>
    <xf borderId="51" fillId="0" fontId="11" numFmtId="0" xfId="0" applyAlignment="1" applyBorder="1" applyFont="1">
      <alignment horizontal="right" vertical="center"/>
    </xf>
    <xf borderId="12" fillId="0" fontId="22" numFmtId="0" xfId="0" applyAlignment="1" applyBorder="1" applyFont="1">
      <alignment horizontal="left" vertical="center"/>
    </xf>
    <xf borderId="0" fillId="0" fontId="11" numFmtId="0" xfId="0" applyAlignment="1" applyFont="1">
      <alignment horizontal="right" vertical="center"/>
    </xf>
    <xf borderId="48" fillId="0" fontId="11" numFmtId="0" xfId="0" applyAlignment="1" applyBorder="1" applyFont="1">
      <alignment horizontal="left" vertical="center"/>
    </xf>
    <xf borderId="48" fillId="0" fontId="11" numFmtId="164" xfId="0" applyAlignment="1" applyBorder="1" applyFont="1" applyNumberFormat="1">
      <alignment horizontal="center" vertical="center"/>
    </xf>
    <xf borderId="52" fillId="0" fontId="11" numFmtId="0" xfId="0" applyAlignment="1" applyBorder="1" applyFont="1">
      <alignment horizontal="center" vertical="center"/>
    </xf>
    <xf borderId="52" fillId="0" fontId="10" numFmtId="0" xfId="0" applyAlignment="1" applyBorder="1" applyFont="1">
      <alignment horizontal="left" vertical="center"/>
    </xf>
    <xf borderId="2" fillId="3" fontId="10" numFmtId="0" xfId="0" applyAlignment="1" applyBorder="1" applyFont="1">
      <alignment horizontal="left" vertical="center"/>
    </xf>
    <xf borderId="12" fillId="0" fontId="10" numFmtId="0" xfId="0" applyAlignment="1" applyBorder="1" applyFont="1">
      <alignment horizontal="left" vertical="center"/>
    </xf>
    <xf borderId="14" fillId="0" fontId="11" numFmtId="0" xfId="0" applyAlignment="1" applyBorder="1" applyFont="1">
      <alignment horizontal="center" vertical="center"/>
    </xf>
    <xf borderId="25" fillId="0" fontId="11" numFmtId="0" xfId="0" applyAlignment="1" applyBorder="1" applyFont="1">
      <alignment horizontal="center" vertical="center"/>
    </xf>
    <xf borderId="27" fillId="0" fontId="10" numFmtId="0" xfId="0" applyAlignment="1" applyBorder="1" applyFont="1">
      <alignment horizontal="left" vertical="center"/>
    </xf>
    <xf borderId="11" fillId="4" fontId="11" numFmtId="0" xfId="0" applyAlignment="1" applyBorder="1" applyFont="1">
      <alignment vertical="center"/>
    </xf>
    <xf borderId="11" fillId="4" fontId="11" numFmtId="0" xfId="0" applyAlignment="1" applyBorder="1" applyFont="1">
      <alignment horizontal="left" vertical="center"/>
    </xf>
    <xf borderId="26" fillId="4" fontId="11" numFmtId="164" xfId="0" applyAlignment="1" applyBorder="1" applyFont="1" applyNumberFormat="1">
      <alignment horizontal="center" vertical="center"/>
    </xf>
    <xf borderId="26" fillId="4" fontId="11" numFmtId="0" xfId="0" applyAlignment="1" applyBorder="1" applyFont="1">
      <alignment horizontal="center" vertical="center"/>
    </xf>
    <xf borderId="27" fillId="4" fontId="10" numFmtId="0" xfId="0" applyAlignment="1" applyBorder="1" applyFont="1">
      <alignment horizontal="left" vertical="center"/>
    </xf>
    <xf borderId="27" fillId="0" fontId="23" numFmtId="0" xfId="0" applyAlignment="1" applyBorder="1" applyFont="1">
      <alignment horizontal="left" vertical="center"/>
    </xf>
    <xf borderId="16" fillId="0" fontId="24" numFmtId="0" xfId="0" applyAlignment="1" applyBorder="1" applyFont="1">
      <alignment horizontal="left" vertical="center"/>
    </xf>
    <xf borderId="11" fillId="3" fontId="11" numFmtId="0" xfId="0" applyAlignment="1" applyBorder="1" applyFont="1">
      <alignment vertical="center"/>
    </xf>
    <xf borderId="11" fillId="3" fontId="11" numFmtId="0" xfId="0" applyAlignment="1" applyBorder="1" applyFont="1">
      <alignment horizontal="left" vertical="center"/>
    </xf>
    <xf borderId="26" fillId="3" fontId="11" numFmtId="164" xfId="0" applyAlignment="1" applyBorder="1" applyFont="1" applyNumberFormat="1">
      <alignment horizontal="center" vertical="center"/>
    </xf>
    <xf borderId="26" fillId="3" fontId="11" numFmtId="0" xfId="0" applyAlignment="1" applyBorder="1" applyFont="1">
      <alignment horizontal="center" vertical="center"/>
    </xf>
    <xf borderId="12" fillId="3" fontId="10" numFmtId="0" xfId="0" applyAlignment="1" applyBorder="1" applyFont="1">
      <alignment horizontal="left" vertical="center"/>
    </xf>
    <xf borderId="15" fillId="3" fontId="11" numFmtId="0" xfId="0" applyAlignment="1" applyBorder="1" applyFont="1">
      <alignment horizontal="center" vertical="center"/>
    </xf>
    <xf borderId="11" fillId="3" fontId="11" numFmtId="164" xfId="0" applyAlignment="1" applyBorder="1" applyFont="1" applyNumberFormat="1">
      <alignment horizontal="center" vertical="center"/>
    </xf>
    <xf borderId="12" fillId="3" fontId="11" numFmtId="0" xfId="0" applyAlignment="1" applyBorder="1" applyFont="1">
      <alignment horizontal="center" vertical="center"/>
    </xf>
    <xf borderId="53" fillId="7" fontId="15" numFmtId="166" xfId="0" applyAlignment="1" applyBorder="1" applyFont="1" applyNumberFormat="1">
      <alignment horizontal="center" vertical="center"/>
    </xf>
    <xf borderId="53" fillId="7" fontId="16" numFmtId="164" xfId="0" applyAlignment="1" applyBorder="1" applyFont="1" applyNumberFormat="1">
      <alignment horizontal="center" vertical="center"/>
    </xf>
    <xf borderId="53" fillId="7" fontId="16" numFmtId="165" xfId="0" applyAlignment="1" applyBorder="1" applyFont="1" applyNumberFormat="1">
      <alignment horizontal="center" vertical="center"/>
    </xf>
    <xf borderId="11" fillId="8" fontId="11" numFmtId="0" xfId="0" applyAlignment="1" applyBorder="1" applyFont="1">
      <alignment horizontal="left" vertical="center"/>
    </xf>
    <xf borderId="11" fillId="8" fontId="11" numFmtId="164" xfId="0" applyAlignment="1" applyBorder="1" applyFont="1" applyNumberFormat="1">
      <alignment horizontal="center" vertical="center"/>
    </xf>
    <xf borderId="12" fillId="8" fontId="11" numFmtId="0" xfId="0" applyAlignment="1" applyBorder="1" applyFont="1">
      <alignment horizontal="center" vertical="center"/>
    </xf>
    <xf borderId="43" fillId="8" fontId="10" numFmtId="0" xfId="0" applyAlignment="1" applyBorder="1" applyFont="1">
      <alignment horizontal="left" vertical="center"/>
    </xf>
    <xf borderId="48" fillId="8" fontId="11" numFmtId="0" xfId="0" applyAlignment="1" applyBorder="1" applyFont="1">
      <alignment horizontal="left" vertical="center"/>
    </xf>
    <xf borderId="48" fillId="8" fontId="11" numFmtId="164" xfId="0" applyAlignment="1" applyBorder="1" applyFont="1" applyNumberFormat="1">
      <alignment horizontal="center" vertical="center"/>
    </xf>
    <xf borderId="52" fillId="8" fontId="11" numFmtId="0" xfId="0" applyAlignment="1" applyBorder="1" applyFont="1">
      <alignment horizontal="center" vertical="center"/>
    </xf>
    <xf borderId="52" fillId="8" fontId="10" numFmtId="0" xfId="0" applyAlignment="1" applyBorder="1" applyFont="1">
      <alignment horizontal="left" vertical="center"/>
    </xf>
    <xf borderId="11" fillId="0" fontId="21" numFmtId="0" xfId="0" applyAlignment="1" applyBorder="1" applyFont="1">
      <alignment horizontal="center" vertical="center"/>
    </xf>
    <xf borderId="11" fillId="0" fontId="21" numFmtId="0" xfId="0" applyAlignment="1" applyBorder="1" applyFont="1">
      <alignment vertical="center"/>
    </xf>
    <xf borderId="11" fillId="0" fontId="21" numFmtId="0" xfId="0" applyAlignment="1" applyBorder="1" applyFont="1">
      <alignment horizontal="left" vertical="center"/>
    </xf>
    <xf borderId="11" fillId="0" fontId="21" numFmtId="164" xfId="0" applyAlignment="1" applyBorder="1" applyFont="1" applyNumberFormat="1">
      <alignment horizontal="center" vertical="center"/>
    </xf>
    <xf borderId="26" fillId="8" fontId="11" numFmtId="0" xfId="0" applyAlignment="1" applyBorder="1" applyFont="1">
      <alignment horizontal="center" vertical="center"/>
    </xf>
    <xf borderId="26" fillId="5" fontId="11" numFmtId="0" xfId="0" applyAlignment="1" applyBorder="1" applyFont="1">
      <alignment vertical="center"/>
    </xf>
    <xf borderId="26" fillId="8" fontId="11" numFmtId="0" xfId="0" applyAlignment="1" applyBorder="1" applyFont="1">
      <alignment horizontal="left" vertical="center"/>
    </xf>
    <xf borderId="26" fillId="5" fontId="11" numFmtId="0" xfId="0" applyAlignment="1" applyBorder="1" applyFont="1">
      <alignment horizontal="left" vertical="center"/>
    </xf>
    <xf borderId="26" fillId="5" fontId="25" numFmtId="164" xfId="0" applyAlignment="1" applyBorder="1" applyFont="1" applyNumberFormat="1">
      <alignment horizontal="center" shrinkToFit="0" vertical="center" wrapText="0"/>
    </xf>
    <xf borderId="27" fillId="5" fontId="25" numFmtId="0" xfId="0" applyAlignment="1" applyBorder="1" applyFont="1">
      <alignment horizontal="center" shrinkToFit="0" vertical="center" wrapText="0"/>
    </xf>
    <xf borderId="46" fillId="5" fontId="6" numFmtId="0" xfId="0" applyAlignment="1" applyBorder="1" applyFont="1">
      <alignment horizontal="left" vertical="center"/>
    </xf>
    <xf borderId="15" fillId="8" fontId="11" numFmtId="0" xfId="0" applyAlignment="1" applyBorder="1" applyFont="1">
      <alignment horizontal="left" vertical="center"/>
    </xf>
    <xf borderId="15" fillId="8" fontId="11" numFmtId="164" xfId="0" applyAlignment="1" applyBorder="1" applyFont="1" applyNumberFormat="1">
      <alignment horizontal="center" vertical="center"/>
    </xf>
    <xf borderId="45" fillId="8" fontId="10" numFmtId="0" xfId="0" applyAlignment="1" applyBorder="1" applyFont="1">
      <alignment horizontal="left" vertical="center"/>
    </xf>
    <xf borderId="15" fillId="0" fontId="6" numFmtId="0" xfId="0" applyAlignment="1" applyBorder="1" applyFont="1">
      <alignment vertical="center"/>
    </xf>
    <xf borderId="15" fillId="0" fontId="11" numFmtId="167" xfId="0" applyAlignment="1" applyBorder="1" applyFont="1" applyNumberFormat="1">
      <alignment horizontal="center" vertical="center"/>
    </xf>
    <xf borderId="15" fillId="5" fontId="11" numFmtId="0" xfId="0" applyAlignment="1" applyBorder="1" applyFont="1">
      <alignment vertical="center"/>
    </xf>
    <xf borderId="15" fillId="5" fontId="11" numFmtId="0" xfId="0" applyAlignment="1" applyBorder="1" applyFont="1">
      <alignment horizontal="left" vertical="center"/>
    </xf>
    <xf borderId="15" fillId="5" fontId="25" numFmtId="164" xfId="0" applyAlignment="1" applyBorder="1" applyFont="1" applyNumberFormat="1">
      <alignment horizontal="center" shrinkToFit="0" vertical="center" wrapText="0"/>
    </xf>
    <xf borderId="45" fillId="5" fontId="26" numFmtId="0" xfId="0" applyAlignment="1" applyBorder="1" applyFont="1">
      <alignment horizontal="left" vertical="center"/>
    </xf>
    <xf borderId="45" fillId="5" fontId="6" numFmtId="0" xfId="0" applyAlignment="1" applyBorder="1" applyFont="1">
      <alignment horizontal="left" vertical="center"/>
    </xf>
    <xf borderId="16" fillId="5" fontId="26" numFmtId="0" xfId="0" applyAlignment="1" applyBorder="1" applyFont="1">
      <alignment horizontal="left" vertical="center"/>
    </xf>
    <xf borderId="48" fillId="0" fontId="11" numFmtId="167" xfId="0" applyAlignment="1" applyBorder="1" applyFont="1" applyNumberFormat="1">
      <alignment horizontal="center" vertical="center"/>
    </xf>
    <xf borderId="48" fillId="5" fontId="11" numFmtId="0" xfId="0" applyAlignment="1" applyBorder="1" applyFont="1">
      <alignment vertical="center"/>
    </xf>
    <xf borderId="48" fillId="5" fontId="11" numFmtId="0" xfId="0" applyAlignment="1" applyBorder="1" applyFont="1">
      <alignment horizontal="left" vertical="center"/>
    </xf>
    <xf borderId="48" fillId="5" fontId="25" numFmtId="164" xfId="0" applyAlignment="1" applyBorder="1" applyFont="1" applyNumberFormat="1">
      <alignment horizontal="center" shrinkToFit="0" vertical="center" wrapText="0"/>
    </xf>
    <xf borderId="52" fillId="5" fontId="25" numFmtId="164" xfId="0" applyAlignment="1" applyBorder="1" applyFont="1" applyNumberFormat="1">
      <alignment horizontal="center" shrinkToFit="0" vertical="center" wrapText="0"/>
    </xf>
    <xf borderId="52" fillId="5" fontId="26" numFmtId="0" xfId="0" applyAlignment="1" applyBorder="1" applyFont="1">
      <alignment horizontal="left" vertical="center"/>
    </xf>
    <xf borderId="18" fillId="3" fontId="21" numFmtId="167" xfId="0" applyAlignment="1" applyBorder="1" applyFont="1" applyNumberFormat="1">
      <alignment horizontal="center" vertical="center"/>
    </xf>
    <xf borderId="18" fillId="3" fontId="21" numFmtId="0" xfId="0" applyAlignment="1" applyBorder="1" applyFont="1">
      <alignment vertical="center"/>
    </xf>
    <xf borderId="18" fillId="3" fontId="21" numFmtId="0" xfId="0" applyAlignment="1" applyBorder="1" applyFont="1">
      <alignment horizontal="center" vertical="center"/>
    </xf>
    <xf borderId="18" fillId="3" fontId="21" numFmtId="0" xfId="0" applyAlignment="1" applyBorder="1" applyFont="1">
      <alignment horizontal="left" vertical="center"/>
    </xf>
    <xf borderId="18" fillId="3" fontId="27" numFmtId="164" xfId="0" applyAlignment="1" applyBorder="1" applyFont="1" applyNumberFormat="1">
      <alignment horizontal="center" shrinkToFit="0" vertical="center" wrapText="0"/>
    </xf>
    <xf borderId="41" fillId="3" fontId="25" numFmtId="164" xfId="0" applyAlignment="1" applyBorder="1" applyFont="1" applyNumberFormat="1">
      <alignment horizontal="center" shrinkToFit="0" vertical="center" wrapText="0"/>
    </xf>
    <xf borderId="19" fillId="3" fontId="26" numFmtId="0" xfId="0" applyAlignment="1" applyBorder="1" applyFont="1">
      <alignment horizontal="left" vertical="center"/>
    </xf>
    <xf borderId="11" fillId="0" fontId="21" numFmtId="167" xfId="0" applyAlignment="1" applyBorder="1" applyFont="1" applyNumberFormat="1">
      <alignment horizontal="center" vertical="center"/>
    </xf>
    <xf borderId="11" fillId="5" fontId="21" numFmtId="0" xfId="0" applyAlignment="1" applyBorder="1" applyFont="1">
      <alignment vertical="center"/>
    </xf>
    <xf borderId="11" fillId="8" fontId="21" numFmtId="0" xfId="0" applyAlignment="1" applyBorder="1" applyFont="1">
      <alignment horizontal="left" vertical="center"/>
    </xf>
    <xf borderId="11" fillId="5" fontId="21" numFmtId="0" xfId="0" applyAlignment="1" applyBorder="1" applyFont="1">
      <alignment horizontal="left" vertical="center"/>
    </xf>
    <xf borderId="11" fillId="5" fontId="27" numFmtId="164" xfId="0" applyAlignment="1" applyBorder="1" applyFont="1" applyNumberFormat="1">
      <alignment horizontal="center" shrinkToFit="0" vertical="center" wrapText="0"/>
    </xf>
    <xf borderId="12" fillId="5" fontId="25" numFmtId="0" xfId="0" applyAlignment="1" applyBorder="1" applyFont="1">
      <alignment horizontal="center" shrinkToFit="0" vertical="center" wrapText="0"/>
    </xf>
    <xf borderId="43" fillId="5" fontId="26" numFmtId="0" xfId="0" applyAlignment="1" applyBorder="1" applyFont="1">
      <alignment horizontal="left" vertical="center"/>
    </xf>
    <xf borderId="16" fillId="5" fontId="25" numFmtId="164" xfId="0" applyAlignment="1" applyBorder="1" applyFont="1" applyNumberFormat="1">
      <alignment horizontal="center" shrinkToFit="0" vertical="center" wrapText="0"/>
    </xf>
    <xf borderId="53" fillId="7" fontId="15" numFmtId="0" xfId="0" applyAlignment="1" applyBorder="1" applyFont="1">
      <alignment horizontal="center" vertical="center"/>
    </xf>
    <xf borderId="53" fillId="7" fontId="11" numFmtId="0" xfId="0" applyAlignment="1" applyBorder="1" applyFont="1">
      <alignment vertical="center"/>
    </xf>
    <xf borderId="53" fillId="7" fontId="11" numFmtId="0" xfId="0" applyAlignment="1" applyBorder="1" applyFont="1">
      <alignment horizontal="center" vertical="center"/>
    </xf>
    <xf borderId="53" fillId="7" fontId="16" numFmtId="165" xfId="0" applyAlignment="1" applyBorder="1" applyFont="1" applyNumberFormat="1">
      <alignment horizontal="left" vertical="center"/>
    </xf>
    <xf borderId="16" fillId="5" fontId="10" numFmtId="0" xfId="0" applyAlignment="1" applyBorder="1" applyFont="1">
      <alignment horizontal="left" vertical="center"/>
    </xf>
    <xf borderId="27" fillId="5" fontId="10" numFmtId="0" xfId="0" applyAlignment="1" applyBorder="1" applyFont="1">
      <alignment horizontal="left" vertical="center"/>
    </xf>
    <xf borderId="15" fillId="4" fontId="11" numFmtId="0" xfId="0" applyAlignment="1" applyBorder="1" applyFont="1">
      <alignment horizontal="center" vertical="center"/>
    </xf>
    <xf borderId="26" fillId="4" fontId="11" numFmtId="0" xfId="0" applyAlignment="1" applyBorder="1" applyFont="1">
      <alignment horizontal="left" vertical="center"/>
    </xf>
    <xf borderId="11" fillId="4" fontId="11" numFmtId="164" xfId="0" applyAlignment="1" applyBorder="1" applyFont="1" applyNumberFormat="1">
      <alignment horizontal="center" vertical="center"/>
    </xf>
    <xf borderId="27" fillId="4" fontId="11" numFmtId="0" xfId="0" applyAlignment="1" applyBorder="1" applyFont="1">
      <alignment horizontal="center" vertical="center"/>
    </xf>
    <xf borderId="43" fillId="4" fontId="10" numFmtId="0" xfId="0" applyAlignment="1" applyBorder="1" applyFont="1">
      <alignment horizontal="center" vertical="center"/>
    </xf>
    <xf borderId="26" fillId="3" fontId="11" numFmtId="0" xfId="0" applyAlignment="1" applyBorder="1" applyFont="1">
      <alignment horizontal="left" vertical="center"/>
    </xf>
    <xf borderId="27" fillId="3" fontId="11" numFmtId="0" xfId="0" applyAlignment="1" applyBorder="1" applyFont="1">
      <alignment horizontal="center" vertical="center"/>
    </xf>
    <xf borderId="43" fillId="3" fontId="10" numFmtId="0" xfId="0" applyAlignment="1" applyBorder="1" applyFont="1">
      <alignment horizontal="center" vertical="center"/>
    </xf>
    <xf borderId="48" fillId="3" fontId="11" numFmtId="0" xfId="0" applyAlignment="1" applyBorder="1" applyFont="1">
      <alignment vertical="center"/>
    </xf>
    <xf borderId="51" fillId="0" fontId="10" numFmtId="0" xfId="0" applyAlignment="1" applyBorder="1" applyFont="1">
      <alignment horizontal="left" vertical="center"/>
    </xf>
    <xf borderId="27" fillId="3" fontId="10" numFmtId="0" xfId="0" applyAlignment="1" applyBorder="1" applyFont="1">
      <alignment horizontal="left" vertical="center"/>
    </xf>
    <xf borderId="27" fillId="3" fontId="10" numFmtId="0" xfId="0" applyAlignment="1" applyBorder="1" applyFont="1">
      <alignment horizontal="center" vertical="center"/>
    </xf>
    <xf borderId="45" fillId="3" fontId="10" numFmtId="0" xfId="0" applyAlignment="1" applyBorder="1" applyFont="1">
      <alignment horizontal="center" vertical="center"/>
    </xf>
    <xf borderId="15" fillId="3" fontId="25" numFmtId="164" xfId="0" applyAlignment="1" applyBorder="1" applyFont="1" applyNumberFormat="1">
      <alignment horizontal="center" shrinkToFit="0" vertical="center" wrapText="0"/>
    </xf>
    <xf borderId="45" fillId="3" fontId="11" numFmtId="165" xfId="0" applyAlignment="1" applyBorder="1" applyFont="1" applyNumberFormat="1">
      <alignment horizontal="left" vertical="center"/>
    </xf>
    <xf borderId="45" fillId="3" fontId="11" numFmtId="0" xfId="0" applyAlignment="1" applyBorder="1" applyFont="1">
      <alignment horizontal="left" vertical="center"/>
    </xf>
    <xf borderId="16" fillId="3" fontId="10" numFmtId="0" xfId="0" applyAlignment="1" applyBorder="1" applyFont="1">
      <alignment horizontal="left" vertical="center"/>
    </xf>
    <xf borderId="52" fillId="3" fontId="11" numFmtId="0" xfId="0" applyAlignment="1" applyBorder="1" applyFont="1">
      <alignment horizontal="center" vertical="center"/>
    </xf>
    <xf borderId="53" fillId="7" fontId="15" numFmtId="0" xfId="0" applyAlignment="1" applyBorder="1" applyFont="1">
      <alignment horizontal="left" vertical="center"/>
    </xf>
    <xf borderId="53" fillId="7" fontId="28" numFmtId="164" xfId="0" applyAlignment="1" applyBorder="1" applyFont="1" applyNumberFormat="1">
      <alignment horizontal="center" shrinkToFit="0" vertical="center" wrapText="0"/>
    </xf>
    <xf borderId="18" fillId="3" fontId="25" numFmtId="164" xfId="0" applyAlignment="1" applyBorder="1" applyFont="1" applyNumberFormat="1">
      <alignment horizontal="center" shrinkToFit="0" vertical="center" wrapText="0"/>
    </xf>
    <xf borderId="19" fillId="3" fontId="11" numFmtId="165" xfId="0" applyAlignment="1" applyBorder="1" applyFont="1" applyNumberFormat="1">
      <alignment horizontal="left" vertical="center"/>
    </xf>
    <xf borderId="11" fillId="0" fontId="25" numFmtId="164" xfId="0" applyAlignment="1" applyBorder="1" applyFont="1" applyNumberFormat="1">
      <alignment horizontal="center" shrinkToFit="0" vertical="center" wrapText="0"/>
    </xf>
    <xf borderId="43" fillId="0" fontId="11" numFmtId="0" xfId="0" applyAlignment="1" applyBorder="1" applyFont="1">
      <alignment horizontal="left" vertical="center"/>
    </xf>
    <xf borderId="15" fillId="0" fontId="25" numFmtId="164" xfId="0" applyAlignment="1" applyBorder="1" applyFont="1" applyNumberFormat="1">
      <alignment horizontal="center" shrinkToFit="0" vertical="center" wrapText="0"/>
    </xf>
    <xf borderId="45" fillId="0" fontId="11" numFmtId="165" xfId="0" applyAlignment="1" applyBorder="1" applyFont="1" applyNumberFormat="1">
      <alignment horizontal="left" vertical="center"/>
    </xf>
    <xf borderId="19" fillId="3" fontId="11" numFmtId="0" xfId="0" applyAlignment="1" applyBorder="1" applyFont="1">
      <alignment horizontal="left" vertical="center"/>
    </xf>
    <xf borderId="43" fillId="0" fontId="11" numFmtId="165" xfId="0" applyAlignment="1" applyBorder="1" applyFont="1" applyNumberFormat="1">
      <alignment horizontal="left" vertical="center"/>
    </xf>
    <xf borderId="45" fillId="0" fontId="11" numFmtId="0" xfId="0" applyAlignment="1" applyBorder="1" applyFont="1">
      <alignment horizontal="left" vertical="center"/>
    </xf>
    <xf borderId="0" fillId="0" fontId="9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horizontal="left" vertical="center"/>
    </xf>
    <xf borderId="0" fillId="2" fontId="8" numFmtId="0" xfId="0" applyAlignment="1" applyFont="1">
      <alignment horizontal="center" shrinkToFit="0" vertical="center" wrapText="1"/>
    </xf>
    <xf borderId="28" fillId="3" fontId="6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center"/>
    </xf>
    <xf borderId="54" fillId="0" fontId="4" numFmtId="0" xfId="0" applyAlignment="1" applyBorder="1" applyFont="1">
      <alignment vertical="center"/>
    </xf>
    <xf borderId="55" fillId="0" fontId="6" numFmtId="0" xfId="0" applyAlignment="1" applyBorder="1" applyFont="1">
      <alignment vertical="center"/>
    </xf>
    <xf borderId="31" fillId="0" fontId="4" numFmtId="0" xfId="0" applyAlignment="1" applyBorder="1" applyFont="1">
      <alignment vertical="center"/>
    </xf>
    <xf borderId="32" fillId="0" fontId="4" numFmtId="0" xfId="0" applyAlignment="1" applyBorder="1" applyFont="1">
      <alignment vertical="center"/>
    </xf>
    <xf borderId="20" fillId="0" fontId="6" numFmtId="0" xfId="0" applyAlignment="1" applyBorder="1" applyFont="1">
      <alignment horizontal="center" vertical="center"/>
    </xf>
    <xf borderId="56" fillId="0" fontId="6" numFmtId="0" xfId="0" applyAlignment="1" applyBorder="1" applyFont="1">
      <alignment horizontal="center" vertical="center"/>
    </xf>
    <xf borderId="24" fillId="0" fontId="6" numFmtId="0" xfId="0" applyAlignment="1" applyBorder="1" applyFont="1">
      <alignment horizontal="center" vertical="center"/>
    </xf>
    <xf borderId="57" fillId="0" fontId="4" numFmtId="0" xfId="0" applyAlignment="1" applyBorder="1" applyFont="1">
      <alignment vertical="center"/>
    </xf>
    <xf borderId="9" fillId="3" fontId="6" numFmtId="0" xfId="0" applyAlignment="1" applyBorder="1" applyFont="1">
      <alignment horizontal="center" vertical="center"/>
    </xf>
    <xf borderId="20" fillId="3" fontId="6" numFmtId="0" xfId="0" applyAlignment="1" applyBorder="1" applyFont="1">
      <alignment horizontal="center" vertical="center"/>
    </xf>
    <xf borderId="58" fillId="3" fontId="6" numFmtId="0" xfId="0" applyAlignment="1" applyBorder="1" applyFont="1">
      <alignment horizontal="center" vertical="center"/>
    </xf>
    <xf borderId="21" fillId="0" fontId="6" numFmtId="0" xfId="0" applyAlignment="1" applyBorder="1" applyFont="1">
      <alignment horizontal="center" vertical="center"/>
    </xf>
    <xf borderId="15" fillId="0" fontId="29" numFmtId="0" xfId="0" applyAlignment="1" applyBorder="1" applyFont="1">
      <alignment horizontal="center" vertical="center"/>
    </xf>
    <xf borderId="59" fillId="0" fontId="29" numFmtId="0" xfId="0" applyAlignment="1" applyBorder="1" applyFont="1">
      <alignment vertical="center"/>
    </xf>
    <xf borderId="14" fillId="0" fontId="30" numFmtId="164" xfId="0" applyAlignment="1" applyBorder="1" applyFont="1" applyNumberFormat="1">
      <alignment horizontal="center" vertical="center"/>
    </xf>
    <xf borderId="15" fillId="0" fontId="31" numFmtId="164" xfId="0" applyAlignment="1" applyBorder="1" applyFont="1" applyNumberFormat="1">
      <alignment horizontal="center" vertical="center"/>
    </xf>
    <xf borderId="35" fillId="0" fontId="32" numFmtId="164" xfId="0" applyAlignment="1" applyBorder="1" applyFont="1" applyNumberFormat="1">
      <alignment horizontal="center" vertical="center"/>
    </xf>
    <xf borderId="14" fillId="0" fontId="6" numFmtId="0" xfId="0" applyAlignment="1" applyBorder="1" applyFont="1">
      <alignment horizontal="left" vertical="center"/>
    </xf>
    <xf borderId="15" fillId="0" fontId="33" numFmtId="0" xfId="0" applyAlignment="1" applyBorder="1" applyFont="1">
      <alignment horizontal="center" vertical="center"/>
    </xf>
    <xf borderId="0" fillId="0" fontId="34" numFmtId="0" xfId="0" applyAlignment="1" applyFont="1">
      <alignment horizontal="left" vertical="center"/>
    </xf>
    <xf borderId="15" fillId="0" fontId="6" numFmtId="0" xfId="0" applyAlignment="1" applyBorder="1" applyFont="1">
      <alignment horizontal="center" vertical="center"/>
    </xf>
    <xf borderId="59" fillId="0" fontId="6" numFmtId="0" xfId="0" applyAlignment="1" applyBorder="1" applyFont="1">
      <alignment vertical="center"/>
    </xf>
    <xf borderId="35" fillId="0" fontId="11" numFmtId="164" xfId="0" applyAlignment="1" applyBorder="1" applyFont="1" applyNumberFormat="1">
      <alignment horizontal="center" vertical="center"/>
    </xf>
    <xf borderId="15" fillId="0" fontId="6" numFmtId="0" xfId="0" applyAlignment="1" applyBorder="1" applyFont="1">
      <alignment horizontal="left" vertical="center"/>
    </xf>
    <xf borderId="21" fillId="4" fontId="6" numFmtId="0" xfId="0" applyAlignment="1" applyBorder="1" applyFont="1">
      <alignment horizontal="center" vertical="center"/>
    </xf>
    <xf borderId="15" fillId="4" fontId="6" numFmtId="0" xfId="0" applyAlignment="1" applyBorder="1" applyFont="1">
      <alignment horizontal="center" vertical="center"/>
    </xf>
    <xf borderId="59" fillId="4" fontId="6" numFmtId="0" xfId="0" applyAlignment="1" applyBorder="1" applyFont="1">
      <alignment vertical="center"/>
    </xf>
    <xf borderId="14" fillId="4" fontId="35" numFmtId="164" xfId="0" applyAlignment="1" applyBorder="1" applyFont="1" applyNumberFormat="1">
      <alignment horizontal="center" vertical="center"/>
    </xf>
    <xf borderId="14" fillId="4" fontId="11" numFmtId="164" xfId="0" applyAlignment="1" applyBorder="1" applyFont="1" applyNumberFormat="1">
      <alignment horizontal="center" vertical="center"/>
    </xf>
    <xf borderId="59" fillId="4" fontId="11" numFmtId="164" xfId="0" applyAlignment="1" applyBorder="1" applyFont="1" applyNumberFormat="1">
      <alignment horizontal="center" vertical="center"/>
    </xf>
    <xf borderId="14" fillId="4" fontId="6" numFmtId="0" xfId="0" applyAlignment="1" applyBorder="1" applyFont="1">
      <alignment horizontal="left" vertical="center"/>
    </xf>
    <xf borderId="15" fillId="4" fontId="3" numFmtId="0" xfId="0" applyAlignment="1" applyBorder="1" applyFont="1">
      <alignment horizontal="left" vertical="center"/>
    </xf>
    <xf borderId="15" fillId="4" fontId="6" numFmtId="0" xfId="0" applyAlignment="1" applyBorder="1" applyFont="1">
      <alignment horizontal="left" vertical="center"/>
    </xf>
    <xf borderId="15" fillId="4" fontId="36" numFmtId="0" xfId="0" applyAlignment="1" applyBorder="1" applyFont="1">
      <alignment horizontal="left" vertical="center"/>
    </xf>
    <xf borderId="14" fillId="0" fontId="11" numFmtId="164" xfId="0" applyAlignment="1" applyBorder="1" applyFont="1" applyNumberFormat="1">
      <alignment horizontal="center" vertical="center"/>
    </xf>
    <xf borderId="59" fillId="0" fontId="11" numFmtId="164" xfId="0" applyAlignment="1" applyBorder="1" applyFont="1" applyNumberFormat="1">
      <alignment horizontal="center" vertical="center"/>
    </xf>
    <xf borderId="21" fillId="0" fontId="29" numFmtId="0" xfId="0" applyAlignment="1" applyBorder="1" applyFont="1">
      <alignment horizontal="center" vertical="center"/>
    </xf>
    <xf borderId="60" fillId="0" fontId="6" numFmtId="0" xfId="0" applyAlignment="1" applyBorder="1" applyFont="1">
      <alignment vertical="center"/>
    </xf>
    <xf borderId="13" fillId="0" fontId="6" numFmtId="0" xfId="0" applyAlignment="1" applyBorder="1" applyFont="1">
      <alignment horizontal="center" vertical="center"/>
    </xf>
    <xf borderId="61" fillId="0" fontId="11" numFmtId="164" xfId="0" applyAlignment="1" applyBorder="1" applyFont="1" applyNumberFormat="1">
      <alignment horizontal="center" vertical="center"/>
    </xf>
    <xf borderId="60" fillId="0" fontId="11" numFmtId="164" xfId="0" applyAlignment="1" applyBorder="1" applyFont="1" applyNumberFormat="1">
      <alignment horizontal="center" vertical="center"/>
    </xf>
    <xf borderId="61" fillId="0" fontId="6" numFmtId="0" xfId="0" applyAlignment="1" applyBorder="1" applyFont="1">
      <alignment horizontal="left" vertical="center"/>
    </xf>
    <xf borderId="56" fillId="0" fontId="6" numFmtId="0" xfId="0" applyAlignment="1" applyBorder="1" applyFont="1">
      <alignment horizontal="left" vertical="center"/>
    </xf>
    <xf borderId="0" fillId="0" fontId="37" numFmtId="0" xfId="0" applyAlignment="1" applyFont="1">
      <alignment horizontal="center" vertical="center"/>
    </xf>
    <xf borderId="62" fillId="3" fontId="37" numFmtId="0" xfId="0" applyAlignment="1" applyBorder="1" applyFont="1">
      <alignment horizontal="center" vertical="center"/>
    </xf>
    <xf borderId="63" fillId="3" fontId="37" numFmtId="0" xfId="0" applyAlignment="1" applyBorder="1" applyFont="1">
      <alignment horizontal="center" vertical="center"/>
    </xf>
    <xf borderId="64" fillId="3" fontId="37" numFmtId="0" xfId="0" applyAlignment="1" applyBorder="1" applyFont="1">
      <alignment horizontal="center" vertical="center"/>
    </xf>
    <xf borderId="65" fillId="3" fontId="37" numFmtId="0" xfId="0" applyAlignment="1" applyBorder="1" applyFont="1">
      <alignment horizontal="center" vertical="center"/>
    </xf>
    <xf borderId="33" fillId="0" fontId="6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left" vertical="center"/>
    </xf>
    <xf borderId="10" fillId="0" fontId="11" numFmtId="164" xfId="0" applyAlignment="1" applyBorder="1" applyFont="1" applyNumberFormat="1">
      <alignment horizontal="center" vertical="center"/>
    </xf>
    <xf borderId="11" fillId="0" fontId="6" numFmtId="0" xfId="0" applyAlignment="1" applyBorder="1" applyFont="1">
      <alignment horizontal="left" vertical="center"/>
    </xf>
    <xf borderId="0" fillId="2" fontId="2" numFmtId="0" xfId="0" applyAlignment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2" fillId="6" fontId="6" numFmtId="0" xfId="0" applyAlignment="1" applyBorder="1" applyFont="1">
      <alignment vertical="center"/>
    </xf>
    <xf borderId="3" fillId="6" fontId="6" numFmtId="0" xfId="0" applyAlignment="1" applyBorder="1" applyFont="1">
      <alignment vertical="center"/>
    </xf>
    <xf borderId="66" fillId="6" fontId="6" numFmtId="0" xfId="0" applyAlignment="1" applyBorder="1" applyFont="1">
      <alignment horizontal="center" vertical="center"/>
    </xf>
    <xf borderId="28" fillId="0" fontId="3" numFmtId="0" xfId="0" applyAlignment="1" applyBorder="1" applyFont="1">
      <alignment horizontal="left" vertical="center"/>
    </xf>
    <xf borderId="67" fillId="6" fontId="6" numFmtId="0" xfId="0" applyAlignment="1" applyBorder="1" applyFont="1">
      <alignment horizontal="center" vertical="center"/>
    </xf>
    <xf borderId="68" fillId="0" fontId="11" numFmtId="0" xfId="0" applyAlignment="1" applyBorder="1" applyFont="1">
      <alignment horizontal="left" vertical="center"/>
    </xf>
    <xf borderId="34" fillId="0" fontId="11" numFmtId="0" xfId="0" applyAlignment="1" applyBorder="1" applyFont="1">
      <alignment horizontal="left" vertical="center"/>
    </xf>
    <xf borderId="35" fillId="0" fontId="11" numFmtId="0" xfId="0" applyAlignment="1" applyBorder="1" applyFont="1">
      <alignment horizontal="left" vertical="center"/>
    </xf>
    <xf borderId="69" fillId="6" fontId="6" numFmtId="0" xfId="0" applyAlignment="1" applyBorder="1" applyFont="1">
      <alignment horizontal="center" vertical="center"/>
    </xf>
    <xf borderId="70" fillId="0" fontId="10" numFmtId="0" xfId="0" applyAlignment="1" applyBorder="1" applyFont="1">
      <alignment horizontal="left" vertical="center"/>
    </xf>
    <xf borderId="37" fillId="0" fontId="11" numFmtId="0" xfId="0" applyAlignment="1" applyBorder="1" applyFont="1">
      <alignment horizontal="left" vertical="center"/>
    </xf>
    <xf borderId="38" fillId="0" fontId="11" numFmtId="0" xfId="0" applyAlignment="1" applyBorder="1" applyFont="1">
      <alignment horizontal="left" vertical="center"/>
    </xf>
    <xf borderId="1" fillId="7" fontId="38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17" fillId="7" fontId="2" numFmtId="0" xfId="0" applyAlignment="1" applyBorder="1" applyFont="1">
      <alignment horizontal="center" vertical="center"/>
    </xf>
    <xf borderId="18" fillId="7" fontId="2" numFmtId="0" xfId="0" applyAlignment="1" applyBorder="1" applyFont="1">
      <alignment horizontal="center" vertical="center"/>
    </xf>
    <xf borderId="3" fillId="7" fontId="2" numFmtId="0" xfId="0" applyAlignment="1" applyBorder="1" applyFont="1">
      <alignment horizontal="center" vertical="center"/>
    </xf>
    <xf borderId="5" fillId="3" fontId="6" numFmtId="0" xfId="0" applyAlignment="1" applyBorder="1" applyFont="1">
      <alignment horizontal="left" vertical="center"/>
    </xf>
    <xf borderId="7" fillId="3" fontId="6" numFmtId="0" xfId="0" applyAlignment="1" applyBorder="1" applyFont="1">
      <alignment horizontal="left" vertical="center"/>
    </xf>
    <xf borderId="58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left" vertical="center"/>
    </xf>
    <xf borderId="20" fillId="0" fontId="7" numFmtId="0" xfId="0" applyAlignment="1" applyBorder="1" applyFont="1">
      <alignment vertical="center"/>
    </xf>
    <xf borderId="71" fillId="0" fontId="4" numFmtId="0" xfId="0" applyAlignment="1" applyBorder="1" applyFont="1">
      <alignment vertical="center"/>
    </xf>
    <xf borderId="72" fillId="0" fontId="4" numFmtId="0" xfId="0" applyAlignment="1" applyBorder="1" applyFont="1">
      <alignment vertical="center"/>
    </xf>
    <xf borderId="22" fillId="0" fontId="4" numFmtId="0" xfId="0" applyAlignment="1" applyBorder="1" applyFont="1">
      <alignment vertical="center"/>
    </xf>
    <xf borderId="14" fillId="0" fontId="6" numFmtId="0" xfId="0" applyAlignment="1" applyBorder="1" applyFont="1">
      <alignment horizontal="center" vertical="center"/>
    </xf>
    <xf borderId="59" fillId="0" fontId="7" numFmtId="0" xfId="0" applyAlignment="1" applyBorder="1" applyFont="1">
      <alignment vertical="center"/>
    </xf>
    <xf borderId="73" fillId="3" fontId="6" numFmtId="0" xfId="0" applyAlignment="1" applyBorder="1" applyFont="1">
      <alignment horizontal="left" vertical="center"/>
    </xf>
    <xf borderId="74" fillId="0" fontId="4" numFmtId="0" xfId="0" applyAlignment="1" applyBorder="1" applyFont="1">
      <alignment vertical="center"/>
    </xf>
    <xf borderId="70" fillId="0" fontId="4" numFmtId="0" xfId="0" applyAlignment="1" applyBorder="1" applyFont="1">
      <alignment vertical="center"/>
    </xf>
    <xf borderId="75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61" fillId="0" fontId="6" numFmtId="0" xfId="0" applyAlignment="1" applyBorder="1" applyFont="1">
      <alignment horizontal="center" vertical="center"/>
    </xf>
    <xf borderId="60" fillId="0" fontId="7" numFmtId="0" xfId="0" applyAlignment="1" applyBorder="1" applyFont="1">
      <alignment vertical="center"/>
    </xf>
    <xf borderId="20" fillId="3" fontId="6" numFmtId="0" xfId="0" applyAlignment="1" applyBorder="1" applyFont="1">
      <alignment horizontal="left" vertical="center"/>
    </xf>
    <xf borderId="59" fillId="3" fontId="6" numFmtId="0" xfId="0" applyAlignment="1" applyBorder="1" applyFont="1">
      <alignment horizontal="left" vertical="center"/>
    </xf>
    <xf borderId="74" fillId="3" fontId="6" numFmtId="0" xfId="0" applyAlignment="1" applyBorder="1" applyFont="1">
      <alignment horizontal="left" vertical="center"/>
    </xf>
    <xf borderId="1" fillId="3" fontId="6" numFmtId="0" xfId="0" applyAlignment="1" applyBorder="1" applyFont="1">
      <alignment horizontal="center" vertical="center"/>
    </xf>
    <xf borderId="17" fillId="3" fontId="6" numFmtId="0" xfId="0" applyAlignment="1" applyBorder="1" applyFont="1">
      <alignment horizontal="left" vertical="center"/>
    </xf>
    <xf borderId="19" fillId="3" fontId="6" numFmtId="0" xfId="0" applyAlignment="1" applyBorder="1" applyFont="1">
      <alignment horizontal="left" vertical="center"/>
    </xf>
    <xf borderId="76" fillId="0" fontId="6" numFmtId="0" xfId="0" applyAlignment="1" applyBorder="1" applyFont="1">
      <alignment horizontal="center" vertical="center"/>
    </xf>
    <xf borderId="18" fillId="0" fontId="6" numFmtId="0" xfId="0" applyAlignment="1" applyBorder="1" applyFont="1">
      <alignment horizontal="left" vertical="center"/>
    </xf>
    <xf borderId="18" fillId="0" fontId="6" numFmtId="0" xfId="0" applyAlignment="1" applyBorder="1" applyFont="1">
      <alignment horizontal="center" vertical="center"/>
    </xf>
    <xf borderId="19" fillId="0" fontId="7" numFmtId="0" xfId="0" applyAlignment="1" applyBorder="1" applyFont="1">
      <alignment vertical="center"/>
    </xf>
    <xf borderId="70" fillId="3" fontId="6" numFmtId="0" xfId="0" applyAlignment="1" applyBorder="1" applyFont="1">
      <alignment horizontal="center" vertical="center"/>
    </xf>
    <xf borderId="75" fillId="3" fontId="6" numFmtId="0" xfId="0" applyAlignment="1" applyBorder="1" applyFont="1">
      <alignment horizontal="left" vertical="center"/>
    </xf>
    <xf borderId="24" fillId="3" fontId="6" numFmtId="0" xfId="0" applyAlignment="1" applyBorder="1" applyFont="1">
      <alignment horizontal="left" vertical="center"/>
    </xf>
    <xf borderId="77" fillId="0" fontId="6" numFmtId="0" xfId="0" applyAlignment="1" applyBorder="1" applyFont="1">
      <alignment horizontal="center" vertical="center"/>
    </xf>
    <xf borderId="23" fillId="0" fontId="6" numFmtId="0" xfId="0" applyAlignment="1" applyBorder="1" applyFont="1">
      <alignment horizontal="left" vertical="center"/>
    </xf>
    <xf borderId="23" fillId="0" fontId="6" numFmtId="0" xfId="0" applyAlignment="1" applyBorder="1" applyFont="1">
      <alignment horizontal="center" vertical="center"/>
    </xf>
    <xf borderId="24" fillId="0" fontId="7" numFmtId="0" xfId="0" applyAlignment="1" applyBorder="1" applyFont="1">
      <alignment vertical="center"/>
    </xf>
    <xf borderId="70" fillId="7" fontId="2" numFmtId="0" xfId="0" applyAlignment="1" applyBorder="1" applyFont="1">
      <alignment horizontal="center" vertical="center"/>
    </xf>
    <xf borderId="75" fillId="7" fontId="2" numFmtId="0" xfId="0" applyAlignment="1" applyBorder="1" applyFont="1">
      <alignment horizontal="center" vertical="center"/>
    </xf>
    <xf borderId="23" fillId="7" fontId="2" numFmtId="0" xfId="0" applyAlignment="1" applyBorder="1" applyFont="1">
      <alignment horizontal="center" vertical="center"/>
    </xf>
    <xf borderId="57" fillId="7" fontId="2" numFmtId="0" xfId="0" applyAlignment="1" applyBorder="1" applyFont="1">
      <alignment horizontal="center" vertical="center"/>
    </xf>
    <xf borderId="19" fillId="3" fontId="6" numFmtId="0" xfId="0" applyAlignment="1" applyBorder="1" applyFont="1">
      <alignment vertical="center"/>
    </xf>
    <xf borderId="18" fillId="0" fontId="6" numFmtId="0" xfId="0" applyAlignment="1" applyBorder="1" applyFont="1">
      <alignment vertical="center"/>
    </xf>
    <xf borderId="7" fillId="3" fontId="6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73" fillId="3" fontId="6" numFmtId="0" xfId="0" applyAlignment="1" applyBorder="1" applyFont="1">
      <alignment vertical="center"/>
    </xf>
    <xf borderId="56" fillId="0" fontId="6" numFmtId="0" xfId="0" applyAlignment="1" applyBorder="1" applyFont="1">
      <alignment vertical="center"/>
    </xf>
    <xf borderId="22" fillId="0" fontId="7" numFmtId="0" xfId="0" applyAlignment="1" applyBorder="1" applyFont="1">
      <alignment vertical="center"/>
    </xf>
    <xf borderId="10" fillId="0" fontId="6" numFmtId="0" xfId="0" applyAlignment="1" applyBorder="1" applyFont="1">
      <alignment horizontal="center" vertical="center"/>
    </xf>
    <xf borderId="11" fillId="0" fontId="6" numFmtId="0" xfId="0" applyAlignment="1" applyBorder="1" applyFont="1">
      <alignment vertical="center"/>
    </xf>
    <xf borderId="60" fillId="3" fontId="6" numFmtId="0" xfId="0" applyAlignment="1" applyBorder="1" applyFont="1">
      <alignment vertical="center"/>
    </xf>
    <xf borderId="0" fillId="2" fontId="39" numFmtId="0" xfId="0" applyAlignment="1" applyFont="1">
      <alignment vertical="center"/>
    </xf>
    <xf borderId="0" fillId="2" fontId="26" numFmtId="0" xfId="0" applyAlignment="1" applyFont="1">
      <alignment vertical="center"/>
    </xf>
    <xf borderId="0" fillId="0" fontId="26" numFmtId="0" xfId="0" applyAlignment="1" applyFont="1">
      <alignment vertical="center"/>
    </xf>
    <xf borderId="4" fillId="4" fontId="40" numFmtId="0" xfId="0" applyAlignment="1" applyBorder="1" applyFont="1">
      <alignment vertical="center"/>
    </xf>
    <xf borderId="4" fillId="4" fontId="26" numFmtId="0" xfId="0" applyAlignment="1" applyBorder="1" applyFont="1">
      <alignment vertical="center"/>
    </xf>
    <xf borderId="33" fillId="3" fontId="40" numFmtId="0" xfId="0" applyAlignment="1" applyBorder="1" applyFont="1">
      <alignment horizontal="center" vertical="center"/>
    </xf>
    <xf borderId="10" fillId="3" fontId="40" numFmtId="0" xfId="0" applyAlignment="1" applyBorder="1" applyFont="1">
      <alignment horizontal="center" vertical="center"/>
    </xf>
    <xf borderId="78" fillId="3" fontId="11" numFmtId="0" xfId="0" applyAlignment="1" applyBorder="1" applyFont="1">
      <alignment horizontal="center" vertical="center"/>
    </xf>
    <xf borderId="71" fillId="0" fontId="26" numFmtId="0" xfId="0" applyAlignment="1" applyBorder="1" applyFont="1">
      <alignment vertical="center"/>
    </xf>
    <xf borderId="33" fillId="0" fontId="40" numFmtId="0" xfId="0" applyAlignment="1" applyBorder="1" applyFont="1">
      <alignment horizontal="center" vertical="center"/>
    </xf>
    <xf borderId="10" fillId="0" fontId="40" numFmtId="0" xfId="0" applyAlignment="1" applyBorder="1" applyFont="1">
      <alignment horizontal="center" vertical="center"/>
    </xf>
    <xf borderId="10" fillId="0" fontId="40" numFmtId="0" xfId="0" applyAlignment="1" applyBorder="1" applyFont="1">
      <alignment vertical="center"/>
    </xf>
    <xf borderId="78" fillId="0" fontId="26" numFmtId="0" xfId="0" applyAlignment="1" applyBorder="1" applyFont="1">
      <alignment vertical="center"/>
    </xf>
    <xf borderId="75" fillId="0" fontId="40" numFmtId="0" xfId="0" applyAlignment="1" applyBorder="1" applyFont="1">
      <alignment horizontal="center" vertical="center"/>
    </xf>
    <xf borderId="77" fillId="0" fontId="40" numFmtId="0" xfId="0" applyAlignment="1" applyBorder="1" applyFont="1">
      <alignment horizontal="center" vertical="center"/>
    </xf>
    <xf borderId="77" fillId="0" fontId="40" numFmtId="0" xfId="0" applyAlignment="1" applyBorder="1" applyFont="1">
      <alignment vertical="center"/>
    </xf>
    <xf borderId="57" fillId="0" fontId="26" numFmtId="0" xfId="0" applyAlignment="1" applyBorder="1" applyFont="1">
      <alignment vertical="center"/>
    </xf>
    <xf borderId="8" fillId="3" fontId="40" numFmtId="0" xfId="0" applyAlignment="1" applyBorder="1" applyFont="1">
      <alignment horizontal="center" vertical="center"/>
    </xf>
    <xf borderId="58" fillId="3" fontId="40" numFmtId="0" xfId="0" applyAlignment="1" applyBorder="1" applyFont="1">
      <alignment horizontal="center" vertical="center"/>
    </xf>
    <xf borderId="32" fillId="3" fontId="11" numFmtId="0" xfId="0" applyAlignment="1" applyBorder="1" applyFont="1">
      <alignment horizontal="center" vertical="center"/>
    </xf>
    <xf borderId="78" fillId="0" fontId="40" numFmtId="0" xfId="0" applyAlignment="1" applyBorder="1" applyFont="1">
      <alignment vertical="center"/>
    </xf>
    <xf borderId="0" fillId="4" fontId="40" numFmtId="0" xfId="0" applyAlignment="1" applyFont="1">
      <alignment vertical="center"/>
    </xf>
    <xf borderId="0" fillId="4" fontId="26" numFmtId="0" xfId="0" applyAlignment="1" applyFont="1">
      <alignment vertical="center"/>
    </xf>
    <xf borderId="0" fillId="4" fontId="40" numFmtId="0" xfId="0" applyAlignment="1" applyFont="1">
      <alignment horizontal="right" vertical="center"/>
    </xf>
    <xf borderId="77" fillId="3" fontId="40" numFmtId="0" xfId="0" applyAlignment="1" applyBorder="1" applyFont="1">
      <alignment horizontal="center" vertical="center"/>
    </xf>
    <xf borderId="4" fillId="3" fontId="40" numFmtId="0" xfId="0" applyAlignment="1" applyBorder="1" applyFont="1">
      <alignment horizontal="center" vertical="center"/>
    </xf>
    <xf borderId="77" fillId="0" fontId="4" numFmtId="0" xfId="0" applyAlignment="1" applyBorder="1" applyFont="1">
      <alignment vertical="center"/>
    </xf>
    <xf borderId="4" fillId="3" fontId="41" numFmtId="0" xfId="0" applyAlignment="1" applyBorder="1" applyFont="1">
      <alignment horizontal="center" vertical="center"/>
    </xf>
    <xf borderId="51" fillId="0" fontId="40" numFmtId="0" xfId="0" applyAlignment="1" applyBorder="1" applyFont="1">
      <alignment vertical="center"/>
    </xf>
    <xf borderId="51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71" fillId="0" fontId="42" numFmtId="0" xfId="0" applyAlignment="1" applyBorder="1" applyFont="1">
      <alignment vertical="center"/>
    </xf>
    <xf borderId="4" fillId="0" fontId="40" numFmtId="0" xfId="0" applyAlignment="1" applyBorder="1" applyFont="1">
      <alignment vertical="center"/>
    </xf>
    <xf borderId="57" fillId="0" fontId="40" numFmtId="0" xfId="0" applyAlignment="1" applyBorder="1" applyFont="1">
      <alignment vertical="center"/>
    </xf>
    <xf borderId="0" fillId="0" fontId="26" numFmtId="0" xfId="0" applyAlignment="1" applyFont="1">
      <alignment vertical="bottom"/>
    </xf>
    <xf borderId="17" fillId="3" fontId="40" numFmtId="0" xfId="0" applyAlignment="1" applyBorder="1" applyFont="1">
      <alignment horizontal="center" vertical="center"/>
    </xf>
    <xf borderId="76" fillId="3" fontId="40" numFmtId="0" xfId="0" applyAlignment="1" applyBorder="1" applyFont="1">
      <alignment horizontal="center" vertical="center"/>
    </xf>
    <xf borderId="3" fillId="3" fontId="40" numFmtId="0" xfId="0" applyAlignment="1" applyBorder="1" applyFont="1">
      <alignment horizontal="center" vertical="center"/>
    </xf>
    <xf borderId="72" fillId="0" fontId="40" numFmtId="0" xfId="0" applyAlignment="1" applyBorder="1" applyFont="1">
      <alignment horizontal="center" vertical="center"/>
    </xf>
    <xf borderId="33" fillId="0" fontId="4" numFmtId="0" xfId="0" applyAlignment="1" applyBorder="1" applyFont="1">
      <alignment vertical="center"/>
    </xf>
    <xf borderId="26" fillId="0" fontId="40" numFmtId="0" xfId="0" applyAlignment="1" applyBorder="1" applyFont="1">
      <alignment horizontal="center" vertical="center"/>
    </xf>
    <xf borderId="48" fillId="0" fontId="4" numFmtId="0" xfId="0" applyAlignment="1" applyBorder="1" applyFont="1">
      <alignment vertical="center"/>
    </xf>
    <xf borderId="11" fillId="0" fontId="4" numFmtId="0" xfId="0" applyAlignment="1" applyBorder="1" applyFont="1">
      <alignment vertical="center"/>
    </xf>
    <xf borderId="77" fillId="0" fontId="26" numFmtId="0" xfId="0" applyAlignment="1" applyBorder="1" applyFont="1">
      <alignment vertical="center"/>
    </xf>
    <xf borderId="0" fillId="4" fontId="40" numFmtId="168" xfId="0" applyAlignment="1" applyFont="1" applyNumberFormat="1">
      <alignment vertical="center"/>
    </xf>
    <xf borderId="79" fillId="3" fontId="40" numFmtId="168" xfId="0" applyAlignment="1" applyBorder="1" applyFont="1" applyNumberFormat="1">
      <alignment horizontal="center" vertical="center"/>
    </xf>
    <xf borderId="80" fillId="3" fontId="40" numFmtId="0" xfId="0" applyAlignment="1" applyBorder="1" applyFont="1">
      <alignment horizontal="center" vertical="center"/>
    </xf>
    <xf borderId="81" fillId="3" fontId="40" numFmtId="0" xfId="0" applyAlignment="1" applyBorder="1" applyFont="1">
      <alignment horizontal="center" vertical="center"/>
    </xf>
    <xf borderId="80" fillId="0" fontId="4" numFmtId="0" xfId="0" applyAlignment="1" applyBorder="1" applyFont="1">
      <alignment vertical="center"/>
    </xf>
    <xf borderId="82" fillId="3" fontId="40" numFmtId="0" xfId="0" applyAlignment="1" applyBorder="1" applyFont="1">
      <alignment horizontal="center" vertical="center"/>
    </xf>
    <xf borderId="83" fillId="0" fontId="40" numFmtId="0" xfId="0" applyAlignment="1" applyBorder="1" applyFont="1">
      <alignment horizontal="center" vertical="center"/>
    </xf>
    <xf borderId="84" fillId="0" fontId="40" numFmtId="0" xfId="0" applyAlignment="1" applyBorder="1" applyFont="1">
      <alignment vertical="center"/>
    </xf>
    <xf borderId="10" fillId="0" fontId="43" numFmtId="0" xfId="0" applyAlignment="1" applyBorder="1" applyFont="1">
      <alignment horizontal="center" vertical="center"/>
    </xf>
    <xf borderId="51" fillId="0" fontId="43" numFmtId="0" xfId="0" applyAlignment="1" applyBorder="1" applyFont="1">
      <alignment vertical="center"/>
    </xf>
    <xf borderId="84" fillId="0" fontId="26" numFmtId="0" xfId="0" applyAlignment="1" applyBorder="1" applyFont="1">
      <alignment vertical="center"/>
    </xf>
    <xf borderId="85" fillId="0" fontId="40" numFmtId="0" xfId="0" applyAlignment="1" applyBorder="1" applyFont="1">
      <alignment horizontal="center" vertical="center"/>
    </xf>
    <xf borderId="86" fillId="0" fontId="43" numFmtId="0" xfId="0" applyAlignment="1" applyBorder="1" applyFont="1">
      <alignment horizontal="center" vertical="center"/>
    </xf>
    <xf borderId="87" fillId="0" fontId="43" numFmtId="0" xfId="0" applyAlignment="1" applyBorder="1" applyFont="1">
      <alignment vertical="center"/>
    </xf>
    <xf borderId="86" fillId="0" fontId="4" numFmtId="0" xfId="0" applyAlignment="1" applyBorder="1" applyFont="1">
      <alignment vertical="center"/>
    </xf>
    <xf borderId="88" fillId="0" fontId="26" numFmtId="0" xfId="0" applyAlignment="1" applyBorder="1" applyFont="1">
      <alignment vertical="center"/>
    </xf>
    <xf borderId="4" fillId="3" fontId="44" numFmtId="0" xfId="0" applyAlignment="1" applyBorder="1" applyFont="1">
      <alignment horizontal="center" vertical="center"/>
    </xf>
    <xf borderId="8" fillId="0" fontId="40" numFmtId="0" xfId="0" applyAlignment="1" applyBorder="1" applyFont="1">
      <alignment horizontal="center" vertical="center"/>
    </xf>
    <xf borderId="58" fillId="0" fontId="4" numFmtId="0" xfId="0" applyAlignment="1" applyBorder="1" applyFont="1">
      <alignment vertical="center"/>
    </xf>
    <xf borderId="32" fillId="0" fontId="40" numFmtId="0" xfId="0" applyAlignment="1" applyBorder="1" applyFont="1">
      <alignment vertical="center"/>
    </xf>
    <xf borderId="10" fillId="5" fontId="40" numFmtId="0" xfId="0" applyAlignment="1" applyBorder="1" applyFont="1">
      <alignment vertical="center"/>
    </xf>
    <xf borderId="0" fillId="5" fontId="26" numFmtId="0" xfId="0" applyAlignment="1" applyFont="1">
      <alignment vertical="center"/>
    </xf>
    <xf borderId="87" fillId="4" fontId="40" numFmtId="0" xfId="0" applyAlignment="1" applyBorder="1" applyFont="1">
      <alignment vertical="center"/>
    </xf>
    <xf borderId="87" fillId="0" fontId="4" numFmtId="0" xfId="0" applyAlignment="1" applyBorder="1" applyFont="1">
      <alignment vertical="center"/>
    </xf>
    <xf borderId="89" fillId="3" fontId="40" numFmtId="0" xfId="0" applyAlignment="1" applyBorder="1" applyFont="1">
      <alignment horizontal="center" vertical="center"/>
    </xf>
    <xf borderId="90" fillId="3" fontId="40" numFmtId="0" xfId="0" applyAlignment="1" applyBorder="1" applyFont="1">
      <alignment horizontal="center" vertical="center"/>
    </xf>
    <xf borderId="51" fillId="0" fontId="6" numFmtId="0" xfId="0" applyAlignment="1" applyBorder="1" applyFont="1">
      <alignment vertical="center"/>
    </xf>
    <xf borderId="51" fillId="0" fontId="26" numFmtId="0" xfId="0" applyAlignment="1" applyBorder="1" applyFont="1">
      <alignment vertical="center"/>
    </xf>
    <xf borderId="10" fillId="0" fontId="26" numFmtId="0" xfId="0" applyAlignment="1" applyBorder="1" applyFont="1">
      <alignment vertical="center"/>
    </xf>
    <xf borderId="1" fillId="2" fontId="38" numFmtId="0" xfId="0" applyAlignment="1" applyBorder="1" applyFont="1">
      <alignment horizontal="center" vertical="center"/>
    </xf>
    <xf borderId="71" fillId="6" fontId="6" numFmtId="0" xfId="0" applyAlignment="1" applyBorder="1" applyFont="1">
      <alignment vertical="center"/>
    </xf>
    <xf borderId="1" fillId="3" fontId="6" numFmtId="0" xfId="0" applyAlignment="1" applyBorder="1" applyFont="1">
      <alignment horizontal="left" vertical="center"/>
    </xf>
    <xf borderId="75" fillId="6" fontId="6" numFmtId="0" xfId="0" applyAlignment="1" applyBorder="1" applyFont="1">
      <alignment horizontal="center" vertical="center"/>
    </xf>
    <xf borderId="23" fillId="6" fontId="6" numFmtId="0" xfId="0" applyAlignment="1" applyBorder="1" applyFont="1">
      <alignment horizontal="center" vertical="center"/>
    </xf>
    <xf borderId="91" fillId="6" fontId="6" numFmtId="0" xfId="0" applyAlignment="1" applyBorder="1" applyFont="1">
      <alignment horizontal="center" vertical="center"/>
    </xf>
    <xf borderId="66" fillId="0" fontId="3" numFmtId="0" xfId="0" applyAlignment="1" applyBorder="1" applyFont="1">
      <alignment horizontal="left" vertical="center"/>
    </xf>
    <xf borderId="8" fillId="3" fontId="6" numFmtId="49" xfId="0" applyAlignment="1" applyBorder="1" applyFont="1" applyNumberFormat="1">
      <alignment horizontal="left" vertical="center"/>
    </xf>
    <xf borderId="32" fillId="0" fontId="11" numFmtId="164" xfId="0" applyAlignment="1" applyBorder="1" applyFont="1" applyNumberFormat="1">
      <alignment horizontal="center" vertical="center"/>
    </xf>
    <xf borderId="9" fillId="9" fontId="6" numFmtId="10" xfId="0" applyAlignment="1" applyBorder="1" applyFill="1" applyFont="1" applyNumberFormat="1">
      <alignment horizontal="center" vertical="center"/>
    </xf>
    <xf borderId="20" fillId="9" fontId="6" numFmtId="10" xfId="0" applyAlignment="1" applyBorder="1" applyFont="1" applyNumberFormat="1">
      <alignment horizontal="center" vertical="center"/>
    </xf>
    <xf borderId="92" fillId="6" fontId="6" numFmtId="0" xfId="0" applyAlignment="1" applyBorder="1" applyFont="1">
      <alignment horizontal="center" vertical="center"/>
    </xf>
    <xf borderId="67" fillId="0" fontId="11" numFmtId="0" xfId="0" applyAlignment="1" applyBorder="1" applyFont="1">
      <alignment horizontal="left" vertical="center"/>
    </xf>
    <xf borderId="78" fillId="0" fontId="4" numFmtId="0" xfId="0" applyAlignment="1" applyBorder="1" applyFont="1">
      <alignment vertical="center"/>
    </xf>
    <xf borderId="21" fillId="3" fontId="3" numFmtId="49" xfId="0" applyAlignment="1" applyBorder="1" applyFont="1" applyNumberFormat="1">
      <alignment horizontal="left" vertical="center"/>
    </xf>
    <xf borderId="78" fillId="0" fontId="11" numFmtId="164" xfId="0" applyAlignment="1" applyBorder="1" applyFont="1" applyNumberFormat="1">
      <alignment horizontal="center" vertical="center"/>
    </xf>
    <xf borderId="21" fillId="6" fontId="6" numFmtId="0" xfId="0" applyAlignment="1" applyBorder="1" applyFont="1">
      <alignment horizontal="center" vertical="center"/>
    </xf>
    <xf borderId="15" fillId="0" fontId="3" numFmtId="0" xfId="0" applyAlignment="1" applyBorder="1" applyFont="1">
      <alignment horizontal="center" vertical="center"/>
    </xf>
    <xf borderId="59" fillId="0" fontId="3" numFmtId="9" xfId="0" applyAlignment="1" applyBorder="1" applyFont="1" applyNumberFormat="1">
      <alignment horizontal="center" vertical="center"/>
    </xf>
    <xf borderId="93" fillId="6" fontId="6" numFmtId="0" xfId="0" applyAlignment="1" applyBorder="1" applyFont="1">
      <alignment horizontal="center" vertical="center"/>
    </xf>
    <xf borderId="13" fillId="3" fontId="6" numFmtId="49" xfId="0" applyAlignment="1" applyBorder="1" applyFont="1" applyNumberFormat="1">
      <alignment horizontal="left" vertical="center"/>
    </xf>
    <xf borderId="57" fillId="0" fontId="11" numFmtId="164" xfId="0" applyAlignment="1" applyBorder="1" applyFont="1" applyNumberFormat="1">
      <alignment horizontal="center" vertical="center"/>
    </xf>
    <xf borderId="56" fillId="0" fontId="6" numFmtId="10" xfId="0" applyAlignment="1" applyBorder="1" applyFont="1" applyNumberFormat="1">
      <alignment horizontal="center" vertical="center"/>
    </xf>
    <xf borderId="60" fillId="0" fontId="6" numFmtId="10" xfId="0" applyAlignment="1" applyBorder="1" applyFont="1" applyNumberFormat="1">
      <alignment horizontal="center" vertical="center"/>
    </xf>
    <xf borderId="0" fillId="0" fontId="11" numFmtId="164" xfId="0" applyAlignment="1" applyFont="1" applyNumberFormat="1">
      <alignment horizontal="center" vertical="center"/>
    </xf>
    <xf borderId="0" fillId="0" fontId="11" numFmtId="164" xfId="0" applyAlignment="1" applyFont="1" applyNumberFormat="1">
      <alignment horizontal="left" vertical="center"/>
    </xf>
    <xf borderId="0" fillId="0" fontId="45" numFmtId="0" xfId="0" applyAlignment="1" applyFont="1">
      <alignment horizontal="left" vertical="center"/>
    </xf>
    <xf borderId="0" fillId="0" fontId="45" numFmtId="0" xfId="0" applyAlignment="1" applyFont="1">
      <alignment horizontal="center" vertical="center"/>
    </xf>
    <xf borderId="94" fillId="7" fontId="2" numFmtId="0" xfId="0" applyAlignment="1" applyBorder="1" applyFont="1">
      <alignment horizontal="center" vertical="center"/>
    </xf>
    <xf borderId="95" fillId="7" fontId="2" numFmtId="0" xfId="0" applyAlignment="1" applyBorder="1" applyFont="1">
      <alignment horizontal="center" vertical="center"/>
    </xf>
    <xf borderId="96" fillId="7" fontId="2" numFmtId="0" xfId="0" applyAlignment="1" applyBorder="1" applyFont="1">
      <alignment horizontal="center" vertical="center"/>
    </xf>
    <xf borderId="97" fillId="7" fontId="2" numFmtId="0" xfId="0" applyAlignment="1" applyBorder="1" applyFont="1">
      <alignment horizontal="center" vertical="center"/>
    </xf>
    <xf borderId="98" fillId="7" fontId="2" numFmtId="0" xfId="0" applyAlignment="1" applyBorder="1" applyFont="1">
      <alignment horizontal="center" vertical="center"/>
    </xf>
    <xf borderId="99" fillId="0" fontId="6" numFmtId="0" xfId="0" applyAlignment="1" applyBorder="1" applyFont="1">
      <alignment horizontal="center" vertical="center"/>
    </xf>
    <xf borderId="100" fillId="0" fontId="6" numFmtId="0" xfId="0" applyAlignment="1" applyBorder="1" applyFont="1">
      <alignment horizontal="left" vertical="center"/>
    </xf>
    <xf borderId="10" fillId="0" fontId="3" numFmtId="0" xfId="0" applyAlignment="1" applyBorder="1" applyFont="1">
      <alignment horizontal="left" vertical="center"/>
    </xf>
    <xf borderId="100" fillId="0" fontId="3" numFmtId="0" xfId="0" applyAlignment="1" applyBorder="1" applyFont="1">
      <alignment horizontal="left" vertical="center"/>
    </xf>
    <xf borderId="99" fillId="0" fontId="3" numFmtId="0" xfId="0" applyAlignment="1" applyBorder="1" applyFont="1">
      <alignment horizontal="center" vertical="center"/>
    </xf>
    <xf borderId="100" fillId="0" fontId="6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left" vertical="center"/>
    </xf>
    <xf borderId="101" fillId="0" fontId="6" numFmtId="0" xfId="0" applyAlignment="1" applyBorder="1" applyFont="1">
      <alignment horizontal="left" vertical="center"/>
    </xf>
    <xf borderId="101" fillId="0" fontId="6" numFmtId="0" xfId="0" applyAlignment="1" applyBorder="1" applyFont="1">
      <alignment horizontal="center" vertical="center"/>
    </xf>
    <xf borderId="101" fillId="0" fontId="6" numFmtId="0" xfId="0" applyAlignment="1" applyBorder="1" applyFont="1">
      <alignment vertical="center"/>
    </xf>
    <xf borderId="101" fillId="0" fontId="3" numFmtId="0" xfId="0" applyAlignment="1" applyBorder="1" applyFont="1">
      <alignment horizontal="left" vertical="center"/>
    </xf>
    <xf borderId="101" fillId="0" fontId="3" numFmtId="0" xfId="0" applyAlignment="1" applyBorder="1" applyFont="1">
      <alignment horizontal="center" vertical="center"/>
    </xf>
    <xf borderId="102" fillId="0" fontId="6" numFmtId="0" xfId="0" applyAlignment="1" applyBorder="1" applyFont="1">
      <alignment horizontal="center" vertical="center"/>
    </xf>
    <xf borderId="103" fillId="0" fontId="6" numFmtId="0" xfId="0" applyAlignment="1" applyBorder="1" applyFont="1">
      <alignment horizontal="left" vertical="center"/>
    </xf>
    <xf borderId="104" fillId="0" fontId="6" numFmtId="0" xfId="0" applyAlignment="1" applyBorder="1" applyFont="1">
      <alignment vertical="center"/>
    </xf>
    <xf borderId="105" fillId="0" fontId="3" numFmtId="0" xfId="0" applyAlignment="1" applyBorder="1" applyFont="1">
      <alignment horizontal="left" vertical="center"/>
    </xf>
    <xf borderId="106" fillId="0" fontId="6" numFmtId="0" xfId="0" applyAlignment="1" applyBorder="1" applyFont="1">
      <alignment vertical="center"/>
    </xf>
    <xf borderId="102" fillId="0" fontId="3" numFmtId="0" xfId="0" applyAlignment="1" applyBorder="1" applyFont="1">
      <alignment horizontal="center" vertical="center"/>
    </xf>
    <xf borderId="105" fillId="0" fontId="3" numFmtId="0" xfId="0" applyAlignment="1" applyBorder="1" applyFont="1">
      <alignment horizontal="center" vertical="center"/>
    </xf>
    <xf borderId="106" fillId="0" fontId="6" numFmtId="0" xfId="0" applyAlignment="1" applyBorder="1" applyFont="1">
      <alignment horizontal="center" vertical="center"/>
    </xf>
    <xf borderId="28" fillId="2" fontId="2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33" fillId="3" fontId="6" numFmtId="0" xfId="0" applyAlignment="1" applyBorder="1" applyFont="1">
      <alignment horizontal="center" vertical="center"/>
    </xf>
    <xf borderId="22" fillId="0" fontId="6" numFmtId="169" xfId="0" applyAlignment="1" applyBorder="1" applyFont="1" applyNumberFormat="1">
      <alignment horizontal="center" vertical="center"/>
    </xf>
    <xf borderId="0" fillId="0" fontId="6" numFmtId="0" xfId="0" applyAlignment="1" applyFont="1">
      <alignment horizontal="left" vertical="center"/>
    </xf>
    <xf borderId="107" fillId="3" fontId="6" numFmtId="0" xfId="0" applyAlignment="1" applyBorder="1" applyFont="1">
      <alignment horizontal="center" vertical="center"/>
    </xf>
    <xf borderId="19" fillId="0" fontId="6" numFmtId="169" xfId="0" applyAlignment="1" applyBorder="1" applyFont="1" applyNumberFormat="1">
      <alignment horizontal="center" vertical="center"/>
    </xf>
    <xf borderId="8" fillId="7" fontId="2" numFmtId="0" xfId="0" applyAlignment="1" applyBorder="1" applyFont="1">
      <alignment horizontal="center" vertical="center"/>
    </xf>
    <xf borderId="9" fillId="7" fontId="2" numFmtId="0" xfId="0" applyAlignment="1" applyBorder="1" applyFont="1">
      <alignment horizontal="center" vertical="center"/>
    </xf>
    <xf borderId="20" fillId="7" fontId="2" numFmtId="0" xfId="0" applyAlignment="1" applyBorder="1" applyFont="1">
      <alignment horizontal="center" vertical="center"/>
    </xf>
    <xf borderId="21" fillId="3" fontId="6" numFmtId="0" xfId="0" applyAlignment="1" applyBorder="1" applyFont="1">
      <alignment horizontal="center" vertical="center"/>
    </xf>
    <xf borderId="15" fillId="3" fontId="6" numFmtId="0" xfId="0" applyAlignment="1" applyBorder="1" applyFont="1">
      <alignment horizontal="center" vertical="center"/>
    </xf>
    <xf borderId="15" fillId="0" fontId="6" numFmtId="170" xfId="0" applyAlignment="1" applyBorder="1" applyFont="1" applyNumberFormat="1">
      <alignment horizontal="center" vertical="center"/>
    </xf>
    <xf borderId="15" fillId="0" fontId="6" numFmtId="169" xfId="0" applyAlignment="1" applyBorder="1" applyFont="1" applyNumberFormat="1">
      <alignment horizontal="right" vertical="center"/>
    </xf>
    <xf borderId="59" fillId="0" fontId="6" numFmtId="0" xfId="0" applyAlignment="1" applyBorder="1" applyFont="1">
      <alignment horizontal="left" vertical="center"/>
    </xf>
    <xf borderId="15" fillId="0" fontId="6" numFmtId="169" xfId="0" applyAlignment="1" applyBorder="1" applyFont="1" applyNumberFormat="1">
      <alignment vertical="center"/>
    </xf>
    <xf borderId="0" fillId="0" fontId="46" numFmtId="0" xfId="0" applyAlignment="1" applyFont="1">
      <alignment horizontal="left" vertical="center"/>
    </xf>
    <xf borderId="0" fillId="0" fontId="47" numFmtId="0" xfId="0" applyAlignment="1" applyFont="1">
      <alignment horizontal="left" vertical="center"/>
    </xf>
    <xf borderId="0" fillId="2" fontId="39" numFmtId="0" xfId="0" applyAlignment="1" applyFont="1">
      <alignment horizontal="center" shrinkToFit="0" vertical="center" wrapText="0"/>
    </xf>
    <xf borderId="0" fillId="0" fontId="48" numFmtId="0" xfId="0" applyAlignment="1" applyFont="1">
      <alignment vertical="center"/>
    </xf>
    <xf borderId="0" fillId="0" fontId="39" numFmtId="0" xfId="0" applyAlignment="1" applyFont="1">
      <alignment shrinkToFit="0" vertical="center" wrapText="0"/>
    </xf>
    <xf borderId="0" fillId="0" fontId="11" numFmtId="0" xfId="0" applyAlignment="1" applyFont="1">
      <alignment horizontal="left" vertical="center"/>
    </xf>
    <xf borderId="0" fillId="7" fontId="39" numFmtId="0" xfId="0" applyAlignment="1" applyFont="1">
      <alignment shrinkToFit="0" vertical="center" wrapText="0"/>
    </xf>
    <xf borderId="0" fillId="7" fontId="40" numFmtId="0" xfId="0" applyAlignment="1" applyFont="1">
      <alignment vertical="center"/>
    </xf>
    <xf borderId="4" fillId="4" fontId="40" numFmtId="0" xfId="0" applyAlignment="1" applyBorder="1" applyFont="1">
      <alignment shrinkToFit="0" vertical="center" wrapText="0"/>
    </xf>
    <xf borderId="71" fillId="0" fontId="48" numFmtId="0" xfId="0" applyAlignment="1" applyBorder="1" applyFont="1">
      <alignment vertical="center"/>
    </xf>
    <xf borderId="0" fillId="0" fontId="40" numFmtId="0" xfId="0" applyAlignment="1" applyFont="1">
      <alignment vertical="center"/>
    </xf>
    <xf borderId="0" fillId="4" fontId="40" numFmtId="0" xfId="0" applyAlignment="1" applyFont="1">
      <alignment shrinkToFit="0" vertical="center" wrapText="0"/>
    </xf>
    <xf borderId="0" fillId="0" fontId="40" numFmtId="0" xfId="0" applyAlignment="1" applyFont="1">
      <alignment vertical="bottom"/>
    </xf>
    <xf borderId="0" fillId="0" fontId="48" numFmtId="0" xfId="0" applyAlignment="1" applyFont="1">
      <alignment vertical="bottom"/>
    </xf>
    <xf borderId="88" fillId="0" fontId="40" numFmtId="0" xfId="0" applyAlignment="1" applyBorder="1" applyFont="1">
      <alignment vertical="center"/>
    </xf>
    <xf borderId="0" fillId="0" fontId="40" numFmtId="0" xfId="0" applyAlignment="1" applyFont="1">
      <alignment horizontal="center" vertical="center"/>
    </xf>
    <xf borderId="0" fillId="5" fontId="40" numFmtId="0" xfId="0" applyAlignment="1" applyFont="1">
      <alignment vertical="center"/>
    </xf>
    <xf borderId="51" fillId="0" fontId="6" numFmtId="0" xfId="0" applyAlignment="1" applyBorder="1" applyFont="1">
      <alignment shrinkToFit="0" vertical="center" wrapText="0"/>
    </xf>
    <xf borderId="0" fillId="0" fontId="14" numFmtId="0" xfId="0" applyAlignment="1" applyFont="1">
      <alignment vertical="center"/>
    </xf>
    <xf borderId="0" fillId="3" fontId="7" numFmtId="0" xfId="0" applyAlignment="1" applyFont="1">
      <alignment horizontal="center" vertical="center"/>
    </xf>
    <xf borderId="62" fillId="3" fontId="7" numFmtId="0" xfId="0" applyAlignment="1" applyBorder="1" applyFont="1">
      <alignment horizontal="center" vertical="center"/>
    </xf>
    <xf borderId="63" fillId="3" fontId="7" numFmtId="0" xfId="0" applyAlignment="1" applyBorder="1" applyFont="1">
      <alignment horizontal="center" vertical="center"/>
    </xf>
    <xf borderId="64" fillId="3" fontId="7" numFmtId="0" xfId="0" applyAlignment="1" applyBorder="1" applyFont="1">
      <alignment horizontal="center" vertical="center"/>
    </xf>
    <xf borderId="108" fillId="6" fontId="3" numFmtId="0" xfId="0" applyAlignment="1" applyBorder="1" applyFont="1">
      <alignment horizontal="center" vertical="center"/>
    </xf>
    <xf borderId="108" fillId="0" fontId="4" numFmtId="0" xfId="0" applyAlignment="1" applyBorder="1" applyFont="1">
      <alignment vertical="center"/>
    </xf>
    <xf borderId="11" fillId="0" fontId="6" numFmtId="0" xfId="0" applyAlignment="1" applyBorder="1" applyFont="1">
      <alignment shrinkToFit="0" vertical="center" wrapText="1"/>
    </xf>
    <xf borderId="22" fillId="0" fontId="6" numFmtId="0" xfId="0" applyAlignment="1" applyBorder="1" applyFont="1">
      <alignment horizontal="center" vertical="center"/>
    </xf>
    <xf borderId="0" fillId="0" fontId="11" numFmtId="0" xfId="0" applyAlignment="1" applyFont="1">
      <alignment vertical="center"/>
    </xf>
    <xf borderId="0" fillId="4" fontId="6" numFmtId="0" xfId="0" applyAlignment="1" applyFont="1">
      <alignment vertical="center"/>
    </xf>
    <xf borderId="15" fillId="0" fontId="6" numFmtId="0" xfId="0" applyAlignment="1" applyBorder="1" applyFont="1">
      <alignment shrinkToFit="0" vertical="center" wrapText="1"/>
    </xf>
    <xf borderId="59" fillId="0" fontId="6" numFmtId="0" xfId="0" applyAlignment="1" applyBorder="1" applyFont="1">
      <alignment horizontal="center" vertical="center"/>
    </xf>
    <xf borderId="0" fillId="10" fontId="6" numFmtId="0" xfId="0" applyAlignment="1" applyFill="1" applyFont="1">
      <alignment vertical="center"/>
    </xf>
    <xf borderId="0" fillId="11" fontId="6" numFmtId="0" xfId="0" applyAlignment="1" applyFill="1" applyFont="1">
      <alignment vertical="center"/>
    </xf>
    <xf borderId="21" fillId="0" fontId="6" numFmtId="0" xfId="0" applyAlignment="1" applyBorder="1" applyFont="1">
      <alignment vertical="center"/>
    </xf>
    <xf borderId="0" fillId="12" fontId="6" numFmtId="0" xfId="0" applyAlignment="1" applyFill="1" applyFont="1">
      <alignment vertical="center"/>
    </xf>
    <xf borderId="0" fillId="0" fontId="11" numFmtId="0" xfId="0" applyAlignment="1" applyFont="1">
      <alignment shrinkToFit="0" vertical="center" wrapText="0"/>
    </xf>
    <xf borderId="0" fillId="13" fontId="6" numFmtId="0" xfId="0" applyAlignment="1" applyFill="1" applyFont="1">
      <alignment vertical="center"/>
    </xf>
    <xf borderId="0" fillId="14" fontId="6" numFmtId="0" xfId="0" applyAlignment="1" applyFill="1" applyFont="1">
      <alignment vertical="center"/>
    </xf>
    <xf borderId="0" fillId="15" fontId="6" numFmtId="0" xfId="0" applyAlignment="1" applyFill="1" applyFont="1">
      <alignment vertical="center"/>
    </xf>
    <xf borderId="0" fillId="16" fontId="6" numFmtId="0" xfId="0" applyAlignment="1" applyFill="1" applyFont="1">
      <alignment vertical="center"/>
    </xf>
    <xf borderId="0" fillId="17" fontId="6" numFmtId="0" xfId="0" applyAlignment="1" applyFill="1" applyFont="1">
      <alignment vertical="center"/>
    </xf>
    <xf borderId="21" fillId="0" fontId="26" numFmtId="0" xfId="0" applyAlignment="1" applyBorder="1" applyFont="1">
      <alignment vertical="center"/>
    </xf>
    <xf borderId="15" fillId="0" fontId="26" numFmtId="0" xfId="0" applyAlignment="1" applyBorder="1" applyFont="1">
      <alignment vertical="center"/>
    </xf>
    <xf borderId="59" fillId="0" fontId="26" numFmtId="0" xfId="0" applyAlignment="1" applyBorder="1" applyFont="1">
      <alignment vertical="center"/>
    </xf>
    <xf borderId="13" fillId="0" fontId="26" numFmtId="0" xfId="0" applyAlignment="1" applyBorder="1" applyFont="1">
      <alignment vertical="center"/>
    </xf>
    <xf borderId="56" fillId="0" fontId="26" numFmtId="0" xfId="0" applyAlignment="1" applyBorder="1" applyFont="1">
      <alignment vertical="center"/>
    </xf>
    <xf borderId="60" fillId="0" fontId="26" numFmtId="0" xfId="0" applyAlignment="1" applyBorder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9CB9C"/>
          <bgColor rgb="FFF9CB9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futuresensedev.atlassian.net/wiki/spaces/2FS/pages/333086727/2024-03-06+5" TargetMode="External"/><Relationship Id="rId84" Type="http://schemas.openxmlformats.org/officeDocument/2006/relationships/hyperlink" Target="https://futuresensedev.atlassian.net/wiki/spaces/2FS/pages/427098125/2024-07-22_+_+QA" TargetMode="External"/><Relationship Id="rId83" Type="http://schemas.openxmlformats.org/officeDocument/2006/relationships/hyperlink" Target="https://futuresensedev.atlassian.net/wiki/spaces/2FS/pages/413401137/2024-07-04_+_+QA" TargetMode="External"/><Relationship Id="rId42" Type="http://schemas.openxmlformats.org/officeDocument/2006/relationships/hyperlink" Target="https://futuresensedev.atlassian.net/wiki/spaces/2FS/pages/335642625/2024-03-11+2" TargetMode="External"/><Relationship Id="rId86" Type="http://schemas.openxmlformats.org/officeDocument/2006/relationships/hyperlink" Target="https://futuresensedev.atlassian.net/wiki/spaces/2FS/pages/431652866/Beta+1.0+QA" TargetMode="External"/><Relationship Id="rId41" Type="http://schemas.openxmlformats.org/officeDocument/2006/relationships/hyperlink" Target="https://futuresensedev.atlassian.net/wiki/spaces/2FS/pages/334561281/2024-03-08+6" TargetMode="External"/><Relationship Id="rId85" Type="http://schemas.openxmlformats.org/officeDocument/2006/relationships/hyperlink" Target="https://futuresensedev.atlassian.net/wiki/spaces/2FS/pages/428245046/Beta+1.0+QA" TargetMode="External"/><Relationship Id="rId44" Type="http://schemas.openxmlformats.org/officeDocument/2006/relationships/hyperlink" Target="https://futuresensedev.atlassian.net/wiki/spaces/2FS/pages/391774209" TargetMode="External"/><Relationship Id="rId88" Type="http://schemas.openxmlformats.org/officeDocument/2006/relationships/hyperlink" Target="https://futuresensedev.atlassian.net/wiki/spaces/2FS/pages/447250433/Beta+1.0+MO+QA" TargetMode="External"/><Relationship Id="rId43" Type="http://schemas.openxmlformats.org/officeDocument/2006/relationships/hyperlink" Target="https://futuresensedev.atlassian.net/wiki/spaces/2FS/pages/381288449" TargetMode="External"/><Relationship Id="rId87" Type="http://schemas.openxmlformats.org/officeDocument/2006/relationships/hyperlink" Target="https://futuresensedev.atlassian.net/wiki/spaces/2FS/pages/446070785/2024-08-14_+_MO+QA" TargetMode="External"/><Relationship Id="rId46" Type="http://schemas.openxmlformats.org/officeDocument/2006/relationships/hyperlink" Target="https://futuresensedev.atlassian.net/wiki/spaces/2FS/pages/414941193" TargetMode="External"/><Relationship Id="rId45" Type="http://schemas.openxmlformats.org/officeDocument/2006/relationships/hyperlink" Target="https://futuresensedev.atlassian.net/wiki/spaces/2FS/pages/391839773/SAP+Oracle" TargetMode="External"/><Relationship Id="rId89" Type="http://schemas.openxmlformats.org/officeDocument/2006/relationships/hyperlink" Target="https://futuresensedev.atlassian.net/wiki/spaces/2FS/pages/471171073/2024-09-19_+_+QA" TargetMode="External"/><Relationship Id="rId80" Type="http://schemas.openxmlformats.org/officeDocument/2006/relationships/hyperlink" Target="https://futuresensedev.atlassian.net/wiki/spaces/2FS/pages/403701761/06+vs+vs" TargetMode="External"/><Relationship Id="rId82" Type="http://schemas.openxmlformats.org/officeDocument/2006/relationships/hyperlink" Target="https://futuresensedev.atlassian.net/wiki/spaces/2FS/pages/383516696/2024-05-28_F4C+IM+2" TargetMode="External"/><Relationship Id="rId81" Type="http://schemas.openxmlformats.org/officeDocument/2006/relationships/hyperlink" Target="https://futuresensedev.atlassian.net/wiki/spaces/2FS/pages/370212874/2024-05-09_F4C+IM+1" TargetMode="External"/><Relationship Id="rId1" Type="http://schemas.openxmlformats.org/officeDocument/2006/relationships/hyperlink" Target="https://futuresensedev.atlassian.net/wiki/spaces/2FS/pages/316997647/2024-02-14" TargetMode="External"/><Relationship Id="rId2" Type="http://schemas.openxmlformats.org/officeDocument/2006/relationships/hyperlink" Target="https://futuresensedev.atlassian.net/wiki/spaces/2FS/pages/355401772/2024-04-09" TargetMode="External"/><Relationship Id="rId3" Type="http://schemas.openxmlformats.org/officeDocument/2006/relationships/hyperlink" Target="https://futuresensedev.atlassian.net/wiki/spaces/2FS/pages/319356933/2024-02-16_+_7+_" TargetMode="External"/><Relationship Id="rId4" Type="http://schemas.openxmlformats.org/officeDocument/2006/relationships/hyperlink" Target="https://futuresensedev.atlassian.net/wiki/spaces/2FS/pages/321814570/2024-02-20_+_8+_+F4C" TargetMode="External"/><Relationship Id="rId9" Type="http://schemas.openxmlformats.org/officeDocument/2006/relationships/hyperlink" Target="https://futuresensedev.atlassian.net/wiki/spaces/2FS/pages/335740936/2024-03-08_+_2+_" TargetMode="External"/><Relationship Id="rId48" Type="http://schemas.openxmlformats.org/officeDocument/2006/relationships/hyperlink" Target="https://futuresensedev.atlassian.net/wiki/spaces/2FS/pages/444989445" TargetMode="External"/><Relationship Id="rId47" Type="http://schemas.openxmlformats.org/officeDocument/2006/relationships/hyperlink" Target="https://futuresensedev.atlassian.net/wiki/spaces/2FS/pages/414973991/Q+A" TargetMode="External"/><Relationship Id="rId49" Type="http://schemas.openxmlformats.org/officeDocument/2006/relationships/hyperlink" Target="https://futuresensedev.atlassian.net/wiki/spaces/2FS/pages/445480961" TargetMode="External"/><Relationship Id="rId5" Type="http://schemas.openxmlformats.org/officeDocument/2006/relationships/hyperlink" Target="https://futuresensedev.atlassian.net/wiki/spaces/2FS/pages/323485758/2024-02-22_+_9+_" TargetMode="External"/><Relationship Id="rId6" Type="http://schemas.openxmlformats.org/officeDocument/2006/relationships/hyperlink" Target="https://futuresensedev.atlassian.net/wiki/spaces/2FS/pages/326664299/2024-02-27_+_10+_Product+Spec+1" TargetMode="External"/><Relationship Id="rId7" Type="http://schemas.openxmlformats.org/officeDocument/2006/relationships/hyperlink" Target="https://futuresensedev.atlassian.net/wiki/spaces/2FS/pages/329023521/2024-02-29_+_11+_+FE+1+PM+1" TargetMode="External"/><Relationship Id="rId8" Type="http://schemas.openxmlformats.org/officeDocument/2006/relationships/hyperlink" Target="https://futuresensedev.atlassian.net/wiki/spaces/2FS/pages/331743258/2024-03-05_+_12+_+1" TargetMode="External"/><Relationship Id="rId73" Type="http://schemas.openxmlformats.org/officeDocument/2006/relationships/hyperlink" Target="https://futuresensedev.atlassian.net/wiki/spaces/2FS/pages/372637717/2024-05-13" TargetMode="External"/><Relationship Id="rId72" Type="http://schemas.openxmlformats.org/officeDocument/2006/relationships/hyperlink" Target="https://futuresensedev.atlassian.net/jira/software/projects/F4C/boards/25/timeline" TargetMode="External"/><Relationship Id="rId31" Type="http://schemas.openxmlformats.org/officeDocument/2006/relationships/hyperlink" Target="https://futuresensedev.atlassian.net/wiki/spaces/2FS/pages/444891138/2024-08-13_+_31+_+BOM" TargetMode="External"/><Relationship Id="rId75" Type="http://schemas.openxmlformats.org/officeDocument/2006/relationships/hyperlink" Target="https://futuresensedev.atlassian.net/wiki/spaces/2FS/pages/397869058/2024-06-14_+_" TargetMode="External"/><Relationship Id="rId30" Type="http://schemas.openxmlformats.org/officeDocument/2006/relationships/hyperlink" Target="https://futuresensedev.atlassian.net/wiki/spaces/2FS/pages/441417730/2024-08-06_+_30+_+ISMS+QA" TargetMode="External"/><Relationship Id="rId74" Type="http://schemas.openxmlformats.org/officeDocument/2006/relationships/hyperlink" Target="https://futuresensedev.atlassian.net/wiki/spaces/2FS/pages/384008193/PC+EPIC" TargetMode="External"/><Relationship Id="rId33" Type="http://schemas.openxmlformats.org/officeDocument/2006/relationships/hyperlink" Target="https://futuresensedev.atlassian.net/wiki/spaces/2FS/pages/460652568/2024-09-03_+_34+_+WBS" TargetMode="External"/><Relationship Id="rId77" Type="http://schemas.openxmlformats.org/officeDocument/2006/relationships/hyperlink" Target="https://futuresensedev.atlassian.net/wiki/spaces/2FS/pages/411664386/2024-07-02_+_+2" TargetMode="External"/><Relationship Id="rId32" Type="http://schemas.openxmlformats.org/officeDocument/2006/relationships/hyperlink" Target="https://futuresensedev.atlassian.net/wiki/spaces/2FS/pages/455999490/2024-08-27_+_33+_" TargetMode="External"/><Relationship Id="rId76" Type="http://schemas.openxmlformats.org/officeDocument/2006/relationships/hyperlink" Target="https://futuresensedev.atlassian.net/wiki/spaces/2FS/pages/409370625/2024-06-27+1" TargetMode="External"/><Relationship Id="rId35" Type="http://schemas.openxmlformats.org/officeDocument/2006/relationships/hyperlink" Target="https://futuresensedev.atlassian.net/wiki/spaces/2FS/pages/317947966/2024-02-20+22+2" TargetMode="External"/><Relationship Id="rId79" Type="http://schemas.openxmlformats.org/officeDocument/2006/relationships/hyperlink" Target="https://futuresensedev.atlassian.net/wiki/spaces/2FS/pages/403701761/06+vs+vs" TargetMode="External"/><Relationship Id="rId34" Type="http://schemas.openxmlformats.org/officeDocument/2006/relationships/hyperlink" Target="https://futuresensedev.atlassian.net/wiki/spaces/2FS/pages/467730433/2024-09-13_+_35+_" TargetMode="External"/><Relationship Id="rId78" Type="http://schemas.openxmlformats.org/officeDocument/2006/relationships/hyperlink" Target="https://futuresensedev.atlassian.net/wiki/spaces/2FS/pages/415137838/2024-07-04_+_+1+3" TargetMode="External"/><Relationship Id="rId71" Type="http://schemas.openxmlformats.org/officeDocument/2006/relationships/hyperlink" Target="https://drive.google.com/file/d/1Luel-XWNRA8jylsHMgyR8El-8iyCt-rb/view?usp=sharing" TargetMode="External"/><Relationship Id="rId70" Type="http://schemas.openxmlformats.org/officeDocument/2006/relationships/hyperlink" Target="https://futuresensedev.atlassian.net/wiki/spaces/2FS/pages/348487687/2024-03-29+2+PC" TargetMode="External"/><Relationship Id="rId37" Type="http://schemas.openxmlformats.org/officeDocument/2006/relationships/hyperlink" Target="https://drive.google.com/file/d/10aZep2u1RuJQMKNrGi7CluXyXExJP6kr/view?usp=drive_link" TargetMode="External"/><Relationship Id="rId36" Type="http://schemas.openxmlformats.org/officeDocument/2006/relationships/hyperlink" Target="https://futuresensedev.atlassian.net/wiki/spaces/2FS/pages/323911681/2024-02-23+3" TargetMode="External"/><Relationship Id="rId39" Type="http://schemas.openxmlformats.org/officeDocument/2006/relationships/hyperlink" Target="https://futuresensedev.atlassian.net/wiki/spaces/2FS/pages/326500353/2024-02-28+4" TargetMode="External"/><Relationship Id="rId38" Type="http://schemas.openxmlformats.org/officeDocument/2006/relationships/hyperlink" Target="https://app.diagrams.net/#G1LiiIbXN5UKY_yOpdFclgnCLid83I21Xe#%7B%22pageId%22%3A%22C5RBs43oDa-KdzZeNtuy%22%7D" TargetMode="External"/><Relationship Id="rId62" Type="http://schemas.openxmlformats.org/officeDocument/2006/relationships/hyperlink" Target="https://futuresensedev.atlassian.net/wiki/spaces/2FS/pages/364150816" TargetMode="External"/><Relationship Id="rId61" Type="http://schemas.openxmlformats.org/officeDocument/2006/relationships/hyperlink" Target="https://futuresensedev.atlassian.net/wiki/spaces/2FS/pages/405569537/03+Inventory+Management+Process" TargetMode="External"/><Relationship Id="rId20" Type="http://schemas.openxmlformats.org/officeDocument/2006/relationships/hyperlink" Target="https://futuresensedev.atlassian.net/wiki/spaces/2FS/pages/374407214/2024-05-14_+_21+_" TargetMode="External"/><Relationship Id="rId64" Type="http://schemas.openxmlformats.org/officeDocument/2006/relationships/hyperlink" Target="https://futuresensedev.atlassian.net/wiki/spaces/2FS/pages/424443910/04+vs" TargetMode="External"/><Relationship Id="rId63" Type="http://schemas.openxmlformats.org/officeDocument/2006/relationships/hyperlink" Target="https://futuresensedev.atlassian.net/wiki/spaces/2FS/pages/454492189/PC+_V3_" TargetMode="External"/><Relationship Id="rId22" Type="http://schemas.openxmlformats.org/officeDocument/2006/relationships/hyperlink" Target="https://futuresensedev.atlassian.net/wiki/spaces/2FS/pages/383647754/2024-05-28_+_23+_+6" TargetMode="External"/><Relationship Id="rId66" Type="http://schemas.openxmlformats.org/officeDocument/2006/relationships/hyperlink" Target="https://futuresensedev.atlassian.net/wiki/spaces/2FS/pages/403701761/06+vs+vs" TargetMode="External"/><Relationship Id="rId21" Type="http://schemas.openxmlformats.org/officeDocument/2006/relationships/hyperlink" Target="https://futuresensedev.atlassian.net/wiki/spaces/2FS/pages/378732545/2024-05-21_+_22+_+EPIC+Sage+Mas+ERP+UI+vs" TargetMode="External"/><Relationship Id="rId65" Type="http://schemas.openxmlformats.org/officeDocument/2006/relationships/hyperlink" Target="https://futuresensedev.atlassian.net/wiki/spaces/2FS/pages/433422338/05+vs" TargetMode="External"/><Relationship Id="rId24" Type="http://schemas.openxmlformats.org/officeDocument/2006/relationships/hyperlink" Target="https://futuresensedev.atlassian.net/wiki/spaces/2FS/pages/394952710/2024-06-11_+X+_+5" TargetMode="External"/><Relationship Id="rId68" Type="http://schemas.openxmlformats.org/officeDocument/2006/relationships/hyperlink" Target="https://futuresensedev.atlassian.net/wiki/spaces/2FS/pages/471597058/09" TargetMode="External"/><Relationship Id="rId23" Type="http://schemas.openxmlformats.org/officeDocument/2006/relationships/hyperlink" Target="https://futuresensedev.atlassian.net/wiki/spaces/2FS/pages/388988966/2024-06-04_+_24+_" TargetMode="External"/><Relationship Id="rId67" Type="http://schemas.openxmlformats.org/officeDocument/2006/relationships/hyperlink" Target="https://futuresensedev.atlassian.net/wiki/spaces/2FS/pages/405569537/03" TargetMode="External"/><Relationship Id="rId60" Type="http://schemas.openxmlformats.org/officeDocument/2006/relationships/hyperlink" Target="https://futuresensedev.atlassian.net/wiki/spaces/2FS/pages/454361214/PC+_V2_" TargetMode="External"/><Relationship Id="rId26" Type="http://schemas.openxmlformats.org/officeDocument/2006/relationships/hyperlink" Target="https://futuresensedev.atlassian.net/wiki/spaces/2FS/pages/406093835/2024-06-25_+_26+_" TargetMode="External"/><Relationship Id="rId25" Type="http://schemas.openxmlformats.org/officeDocument/2006/relationships/hyperlink" Target="https://futuresensedev.atlassian.net/wiki/spaces/2FS/pages/400359425/2024-06-18_+_25+_" TargetMode="External"/><Relationship Id="rId69" Type="http://schemas.openxmlformats.org/officeDocument/2006/relationships/hyperlink" Target="https://futuresensedev.atlassian.net/wiki/spaces/2FS/pages/344653825/2024-03-20+3" TargetMode="External"/><Relationship Id="rId28" Type="http://schemas.openxmlformats.org/officeDocument/2006/relationships/hyperlink" Target="https://futuresensedev.atlassian.net/wiki/spaces/2FS/pages/422739972/2024-07-16_+_28+_" TargetMode="External"/><Relationship Id="rId27" Type="http://schemas.openxmlformats.org/officeDocument/2006/relationships/hyperlink" Target="https://futuresensedev.atlassian.net/wiki/spaces/2FS/pages/412483585/2024-07-02_+_27+_" TargetMode="External"/><Relationship Id="rId29" Type="http://schemas.openxmlformats.org/officeDocument/2006/relationships/hyperlink" Target="https://futuresensedev.atlassian.net/wiki/spaces/2FS/pages/438927361/2024-08-02_+_29+_+PC+QA+ISMS" TargetMode="External"/><Relationship Id="rId51" Type="http://schemas.openxmlformats.org/officeDocument/2006/relationships/hyperlink" Target="https://www.figma.com/file/tGA2PqtHljBKSjioDW6sDn/%EC%95%84%EC%9D%B4%EB%8D%B0%EC%9D%B4%EC%85%98_%EB%86%80%EC%9D%B4%ED%84%B0?type=whiteboard&amp;node-id=0-1&amp;t=Co1TnHPHeYlWMv5x-0" TargetMode="External"/><Relationship Id="rId50" Type="http://schemas.openxmlformats.org/officeDocument/2006/relationships/hyperlink" Target="https://futuresensedev.atlassian.net/wiki/spaces/2FS/pages/326860819/F4C+Product+Spec+Beta+1.0" TargetMode="External"/><Relationship Id="rId53" Type="http://schemas.openxmlformats.org/officeDocument/2006/relationships/hyperlink" Target="https://www.figma.com/file/tGA2PqtHljBKSjioDW6sDn/%EC%95%84%EC%9D%B4%EB%8D%B0%EC%9D%B4%EC%85%98_%EB%86%80%EC%9D%B4%ED%84%B0?type=whiteboard&amp;node-id=229-1327&amp;t=R9fPsPF96rS1ODsL-4" TargetMode="External"/><Relationship Id="rId52" Type="http://schemas.openxmlformats.org/officeDocument/2006/relationships/hyperlink" Target="https://futuresensedev.atlassian.net/wiki/spaces/2FS/pages/454492165/PC+_V1_" TargetMode="External"/><Relationship Id="rId11" Type="http://schemas.openxmlformats.org/officeDocument/2006/relationships/hyperlink" Target="https://futuresensedev.atlassian.net/wiki/spaces/2FS/pages/341377025/2024-03-15_" TargetMode="External"/><Relationship Id="rId55" Type="http://schemas.openxmlformats.org/officeDocument/2006/relationships/hyperlink" Target="https://www.figma.com/file/tGA2PqtHljBKSjioDW6sDn/%EC%95%84%EC%9D%B4%EB%8D%B0%EC%9D%B4%EC%85%98_%EB%86%80%EC%9D%B4%ED%84%B0?type=whiteboard&amp;node-id=570-1500&amp;t=R9fPsPF96rS1ODsL-4" TargetMode="External"/><Relationship Id="rId10" Type="http://schemas.openxmlformats.org/officeDocument/2006/relationships/hyperlink" Target="https://futuresensedev.atlassian.net/wiki/spaces/2FS/pages/340656130/2024-03-14_+_13+_+1+FE+2+F4C+vs+ECount+1" TargetMode="External"/><Relationship Id="rId54" Type="http://schemas.openxmlformats.org/officeDocument/2006/relationships/hyperlink" Target="https://futuresensedev.atlassian.net/wiki/spaces/2FS/pages/365985872/01+Business+Logic" TargetMode="External"/><Relationship Id="rId13" Type="http://schemas.openxmlformats.org/officeDocument/2006/relationships/hyperlink" Target="https://futuresensedev.atlassian.net/wiki/spaces/2FS/pages/346816528/2024-03-26_+_15+_+2+PC+1" TargetMode="External"/><Relationship Id="rId57" Type="http://schemas.openxmlformats.org/officeDocument/2006/relationships/hyperlink" Target="https://futuresensedev.atlassian.net/wiki/spaces/2FS/pages/367853569/02+MOBILE+Flowchart" TargetMode="External"/><Relationship Id="rId12" Type="http://schemas.openxmlformats.org/officeDocument/2006/relationships/hyperlink" Target="https://futuresensedev.atlassian.net/wiki/spaces/2FS/pages/339476517/2024-03-19_+_14+_+1" TargetMode="External"/><Relationship Id="rId56" Type="http://schemas.openxmlformats.org/officeDocument/2006/relationships/hyperlink" Target="https://futuresensedev.atlassian.net/wiki/spaces/2FS/pages/367853569/02+MOBILE+Flowchart" TargetMode="External"/><Relationship Id="rId91" Type="http://schemas.openxmlformats.org/officeDocument/2006/relationships/hyperlink" Target="https://futuresensedev.atlassian.net/wiki/spaces/2FS/pages/478543947/6+MO+QA" TargetMode="External"/><Relationship Id="rId90" Type="http://schemas.openxmlformats.org/officeDocument/2006/relationships/hyperlink" Target="https://futuresensedev.atlassian.net/wiki/spaces/2FS/pages/471171092/Beta+1.0+QA" TargetMode="External"/><Relationship Id="rId92" Type="http://schemas.openxmlformats.org/officeDocument/2006/relationships/drawing" Target="../drawings/drawing2.xml"/><Relationship Id="rId15" Type="http://schemas.openxmlformats.org/officeDocument/2006/relationships/hyperlink" Target="https://futuresensedev.atlassian.net/wiki/spaces/2FS/pages/356352002/2024-04-16_+_17+_" TargetMode="External"/><Relationship Id="rId59" Type="http://schemas.openxmlformats.org/officeDocument/2006/relationships/hyperlink" Target="https://futuresensedev.atlassian.net/wiki/spaces/2FS/pages/359890949/IM+02+PC+EPIC" TargetMode="External"/><Relationship Id="rId14" Type="http://schemas.openxmlformats.org/officeDocument/2006/relationships/hyperlink" Target="https://futuresensedev.atlassian.net/wiki/spaces/2FS/pages/349372447/2024-04-01_+_16+_+2" TargetMode="External"/><Relationship Id="rId58" Type="http://schemas.openxmlformats.org/officeDocument/2006/relationships/hyperlink" Target="https://futuresensedev.atlassian.net/wiki/spaces/2FS/pages/359890949/IM+02+PC+EPIC" TargetMode="External"/><Relationship Id="rId17" Type="http://schemas.openxmlformats.org/officeDocument/2006/relationships/hyperlink" Target="https://futuresensedev.atlassian.net/wiki/spaces/2FS/pages/364937303/2024-04-30_+_19+_+UX+UI" TargetMode="External"/><Relationship Id="rId16" Type="http://schemas.openxmlformats.org/officeDocument/2006/relationships/hyperlink" Target="https://futuresensedev.atlassian.net/wiki/spaces/2FS/pages/361529345/2024-04-24_+_18+_+ERD" TargetMode="External"/><Relationship Id="rId19" Type="http://schemas.openxmlformats.org/officeDocument/2006/relationships/hyperlink" Target="https://futuresensedev.atlassian.net/wiki/spaces/2FS/pages/372572189/2024-05-13_F4C+IM+_1" TargetMode="External"/><Relationship Id="rId18" Type="http://schemas.openxmlformats.org/officeDocument/2006/relationships/hyperlink" Target="https://futuresensedev.atlassian.net/wiki/spaces/2FS/pages/367788040/2024-05-07_+_20+_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futuresensedev.atlassian.net/wiki/spaces/2FS/pages/372572189/2024-05-13_F4C+IM+_1" TargetMode="External"/><Relationship Id="rId2" Type="http://schemas.openxmlformats.org/officeDocument/2006/relationships/hyperlink" Target="https://futuresensedev.atlassian.net/wiki/spaces/2FS/pages/467730433/2024-09-13_+_35+_" TargetMode="External"/><Relationship Id="rId3" Type="http://schemas.openxmlformats.org/officeDocument/2006/relationships/hyperlink" Target="https://futuresensedev.atlassian.net/wiki/spaces/2FS/pages/467730433/2024-09-13_+_35+_" TargetMode="External"/><Relationship Id="rId4" Type="http://schemas.openxmlformats.org/officeDocument/2006/relationships/hyperlink" Target="mailto:eunyoung.lee@futuresense.co.kr" TargetMode="External"/><Relationship Id="rId9" Type="http://schemas.openxmlformats.org/officeDocument/2006/relationships/hyperlink" Target="https://futuresensedev.atlassian.net/wiki/spaces/2FS/pages/346816528/2024-03-26_+_15+_+2+PC+1" TargetMode="External"/><Relationship Id="rId5" Type="http://schemas.openxmlformats.org/officeDocument/2006/relationships/hyperlink" Target="mailto:eunyoung.lee@futuresense.co.kr" TargetMode="External"/><Relationship Id="rId6" Type="http://schemas.openxmlformats.org/officeDocument/2006/relationships/hyperlink" Target="https://futuresensedev.atlassian.net/wiki/spaces/2FS/pages/460652568/2024-09-03_+_34+_+WBS" TargetMode="External"/><Relationship Id="rId7" Type="http://schemas.openxmlformats.org/officeDocument/2006/relationships/hyperlink" Target="https://futuresensedev.atlassian.net/wiki/spaces/2FS/pages/467730433/2024-09-13_+_35+_" TargetMode="External"/><Relationship Id="rId8" Type="http://schemas.openxmlformats.org/officeDocument/2006/relationships/hyperlink" Target="mailto:dami.an@futuresense.co.kr" TargetMode="External"/><Relationship Id="rId11" Type="http://schemas.openxmlformats.org/officeDocument/2006/relationships/hyperlink" Target="mailto:lahyun.jeong@futuresense.co.kr" TargetMode="External"/><Relationship Id="rId10" Type="http://schemas.openxmlformats.org/officeDocument/2006/relationships/hyperlink" Target="https://futuresensedev.atlassian.net/wiki/spaces/2FS/pages/467730433/2024-09-13_+_35+_" TargetMode="External"/><Relationship Id="rId13" Type="http://schemas.openxmlformats.org/officeDocument/2006/relationships/hyperlink" Target="https://futuresensedev.atlassian.net/wiki/spaces/2FS/pages/438927361/2024-08-02_+_29+_+PC+QA+ISMS" TargetMode="External"/><Relationship Id="rId12" Type="http://schemas.openxmlformats.org/officeDocument/2006/relationships/hyperlink" Target="https://futuresensedev.atlassian.net/wiki/spaces/2FS/pages/355401772/2024-04-09_" TargetMode="External"/><Relationship Id="rId15" Type="http://schemas.openxmlformats.org/officeDocument/2006/relationships/hyperlink" Target="https://futuresensedev.atlassian.net/l/cp/JmAWkw8y" TargetMode="External"/><Relationship Id="rId14" Type="http://schemas.openxmlformats.org/officeDocument/2006/relationships/hyperlink" Target="https://futuresensedev.atlassian.net/wiki/spaces/2FS/pages/454361096/08" TargetMode="External"/><Relationship Id="rId17" Type="http://schemas.openxmlformats.org/officeDocument/2006/relationships/hyperlink" Target="https://futuresensedev.atlassian.net/wiki/spaces/2FS/pages/422739972/2024-07-16_+_28+_" TargetMode="External"/><Relationship Id="rId16" Type="http://schemas.openxmlformats.org/officeDocument/2006/relationships/hyperlink" Target="https://futuresensedev.atlassian.net/wiki/spaces/2FS/pages/454361096/09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.86"/>
    <col customWidth="1" min="2" max="2" width="7.71"/>
    <col customWidth="1" min="3" max="4" width="14.43"/>
    <col customWidth="1" min="5" max="5" width="11.57"/>
    <col customWidth="1" min="6" max="7" width="13.0"/>
    <col customWidth="1" min="8" max="8" width="12.86"/>
    <col customWidth="1" min="9" max="9" width="3.57"/>
    <col customWidth="1" min="10" max="13" width="11.29"/>
  </cols>
  <sheetData>
    <row r="1" ht="22.5" customHeight="1"/>
    <row r="2" ht="22.5" customHeight="1">
      <c r="A2" s="1"/>
      <c r="B2" s="1" t="s">
        <v>0</v>
      </c>
    </row>
    <row r="3" ht="22.5" customHeight="1">
      <c r="A3" s="1"/>
    </row>
    <row r="4" ht="22.5" customHeight="1"/>
    <row r="5" ht="22.5" customHeight="1">
      <c r="A5" s="2"/>
      <c r="B5" s="3" t="s">
        <v>1</v>
      </c>
      <c r="C5" s="4"/>
      <c r="D5" s="4"/>
      <c r="E5" s="4"/>
      <c r="F5" s="4"/>
      <c r="G5" s="4"/>
      <c r="H5" s="4"/>
      <c r="I5" s="4"/>
      <c r="J5" s="4"/>
      <c r="K5" s="4"/>
      <c r="L5" s="4"/>
      <c r="M5" s="5"/>
    </row>
    <row r="6" ht="22.5" customHeight="1">
      <c r="A6" s="2"/>
      <c r="B6" s="2"/>
      <c r="C6" s="6"/>
      <c r="D6" s="6"/>
      <c r="E6" s="6"/>
      <c r="F6" s="6"/>
      <c r="G6" s="6"/>
      <c r="H6" s="6"/>
    </row>
    <row r="7" ht="22.5" customHeight="1">
      <c r="A7" s="2"/>
      <c r="B7" s="7" t="s">
        <v>2</v>
      </c>
      <c r="C7" s="8"/>
      <c r="D7" s="8"/>
      <c r="E7" s="8"/>
      <c r="F7" s="8"/>
      <c r="G7" s="8"/>
      <c r="H7" s="8"/>
      <c r="J7" s="7" t="s">
        <v>3</v>
      </c>
    </row>
    <row r="8" ht="22.5" customHeight="1">
      <c r="A8" s="9"/>
      <c r="B8" s="10" t="s">
        <v>4</v>
      </c>
      <c r="C8" s="11"/>
      <c r="D8" s="10" t="s">
        <v>5</v>
      </c>
      <c r="E8" s="10" t="s">
        <v>6</v>
      </c>
      <c r="F8" s="10" t="s">
        <v>7</v>
      </c>
      <c r="G8" s="10" t="s">
        <v>8</v>
      </c>
      <c r="H8" s="10" t="s">
        <v>9</v>
      </c>
      <c r="J8" s="12" t="s">
        <v>10</v>
      </c>
      <c r="K8" s="13" t="s">
        <v>11</v>
      </c>
      <c r="L8" s="13" t="s">
        <v>12</v>
      </c>
      <c r="M8" s="14" t="s">
        <v>13</v>
      </c>
    </row>
    <row r="9" ht="22.5" customHeight="1">
      <c r="A9" s="9"/>
      <c r="B9" s="15" t="s">
        <v>14</v>
      </c>
      <c r="C9" s="16" t="s">
        <v>15</v>
      </c>
      <c r="D9" s="15"/>
      <c r="E9" s="15"/>
      <c r="F9" s="15"/>
      <c r="G9" s="15"/>
      <c r="H9" s="15"/>
      <c r="J9" s="17" t="s">
        <v>16</v>
      </c>
      <c r="K9" s="18">
        <f>'이슈관리'!F4</f>
        <v>3</v>
      </c>
      <c r="L9" s="18">
        <f>'이슈관리'!G4</f>
        <v>1</v>
      </c>
      <c r="M9" s="18">
        <f>'이슈관리'!H4</f>
        <v>2</v>
      </c>
    </row>
    <row r="10" ht="22.5" customHeight="1">
      <c r="A10" s="19"/>
      <c r="B10" s="20" t="s">
        <v>17</v>
      </c>
      <c r="C10" s="21" t="s">
        <v>18</v>
      </c>
      <c r="D10" s="21" t="str">
        <f>WBS!F10</f>
        <v>끝 🎉</v>
      </c>
      <c r="E10" s="22" t="s">
        <v>19</v>
      </c>
      <c r="F10" s="23"/>
      <c r="G10" s="23"/>
      <c r="H10" s="24" t="str">
        <f>WBS!K10</f>
        <v>정상</v>
      </c>
      <c r="J10" s="25" t="s">
        <v>20</v>
      </c>
      <c r="K10" s="26">
        <f>'이슈관리'!F5</f>
        <v>6</v>
      </c>
      <c r="L10" s="26">
        <f>'이슈관리'!G5</f>
        <v>0</v>
      </c>
      <c r="M10" s="26">
        <f>'이슈관리'!H5</f>
        <v>6</v>
      </c>
    </row>
    <row r="11" ht="22.5" customHeight="1">
      <c r="A11" s="19"/>
      <c r="B11" s="27" t="s">
        <v>21</v>
      </c>
      <c r="C11" s="28" t="s">
        <v>22</v>
      </c>
      <c r="D11" s="28" t="str">
        <f>WBS!F13</f>
        <v>진행중 🏃🏻‍♀️</v>
      </c>
      <c r="E11" s="29" t="s">
        <v>23</v>
      </c>
      <c r="F11" s="30">
        <f>WBS!I13</f>
        <v>45336</v>
      </c>
      <c r="G11" s="30">
        <f>WBS!J13</f>
        <v>45548</v>
      </c>
      <c r="H11" s="31" t="str">
        <f>WBS!K13</f>
        <v>위험</v>
      </c>
      <c r="J11" s="32" t="s">
        <v>24</v>
      </c>
      <c r="K11" s="33">
        <f t="shared" ref="K11:M11" si="1">K9+K10</f>
        <v>9</v>
      </c>
      <c r="L11" s="33">
        <f t="shared" si="1"/>
        <v>1</v>
      </c>
      <c r="M11" s="33">
        <f t="shared" si="1"/>
        <v>8</v>
      </c>
    </row>
    <row r="12" ht="22.5" customHeight="1">
      <c r="A12" s="19"/>
      <c r="B12" s="20" t="s">
        <v>25</v>
      </c>
      <c r="C12" s="21" t="s">
        <v>26</v>
      </c>
      <c r="D12" s="21" t="str">
        <f>WBS!F21</f>
        <v>진행중 🏃🏻‍♀️</v>
      </c>
      <c r="E12" s="34" t="s">
        <v>27</v>
      </c>
      <c r="F12" s="23">
        <f>WBS!I21</f>
        <v>45338</v>
      </c>
      <c r="G12" s="23">
        <f>WBS!J21</f>
        <v>45538</v>
      </c>
      <c r="H12" s="24" t="str">
        <f>WBS!K21</f>
        <v>주의</v>
      </c>
      <c r="J12" s="2"/>
    </row>
    <row r="13" ht="22.5" customHeight="1">
      <c r="A13" s="9"/>
      <c r="B13" s="35" t="s">
        <v>28</v>
      </c>
      <c r="C13" s="36" t="s">
        <v>29</v>
      </c>
      <c r="D13" s="35"/>
      <c r="E13" s="35"/>
      <c r="F13" s="35"/>
      <c r="G13" s="35"/>
      <c r="H13" s="35"/>
      <c r="J13" s="7" t="s">
        <v>30</v>
      </c>
      <c r="K13" s="37"/>
      <c r="L13" s="37"/>
      <c r="M13" s="37"/>
    </row>
    <row r="14" ht="22.5" customHeight="1">
      <c r="A14" s="19"/>
      <c r="B14" s="27" t="s">
        <v>31</v>
      </c>
      <c r="C14" s="28" t="s">
        <v>32</v>
      </c>
      <c r="D14" s="28" t="str">
        <f>WBS!F60</f>
        <v>끝 🎉</v>
      </c>
      <c r="E14" s="29" t="s">
        <v>33</v>
      </c>
      <c r="F14" s="30">
        <f>WBS!I60</f>
        <v>45337</v>
      </c>
      <c r="G14" s="30">
        <f>WBS!J60</f>
        <v>45362</v>
      </c>
      <c r="H14" s="31" t="str">
        <f>WBS!K60</f>
        <v>정상</v>
      </c>
      <c r="J14" s="38" t="s">
        <v>34</v>
      </c>
      <c r="K14" s="39" t="s">
        <v>35</v>
      </c>
      <c r="L14" s="39" t="s">
        <v>36</v>
      </c>
      <c r="M14" s="40" t="s">
        <v>37</v>
      </c>
    </row>
    <row r="15" ht="22.5" customHeight="1">
      <c r="A15" s="19"/>
      <c r="B15" s="27" t="s">
        <v>38</v>
      </c>
      <c r="C15" s="28" t="s">
        <v>39</v>
      </c>
      <c r="D15" s="28" t="str">
        <f>WBS!F69</f>
        <v>끝 🎉</v>
      </c>
      <c r="E15" s="29" t="s">
        <v>33</v>
      </c>
      <c r="F15" s="30">
        <f>WBS!I69</f>
        <v>45436</v>
      </c>
      <c r="G15" s="30">
        <f>WBS!J69</f>
        <v>45517</v>
      </c>
      <c r="H15" s="31" t="str">
        <f>WBS!K69</f>
        <v>정상</v>
      </c>
      <c r="J15" s="41" t="s">
        <v>40</v>
      </c>
      <c r="K15" s="42"/>
      <c r="L15" s="42"/>
      <c r="M15" s="43"/>
    </row>
    <row r="16" ht="22.5" customHeight="1">
      <c r="A16" s="19"/>
      <c r="B16" s="27" t="s">
        <v>41</v>
      </c>
      <c r="C16" s="28" t="s">
        <v>42</v>
      </c>
      <c r="D16" s="28" t="str">
        <f>WBS!F101</f>
        <v>끝 🎉</v>
      </c>
      <c r="E16" s="29" t="s">
        <v>33</v>
      </c>
      <c r="F16" s="30">
        <f>WBS!I78</f>
        <v>45349</v>
      </c>
      <c r="G16" s="30">
        <f>WBS!J78</f>
        <v>45558</v>
      </c>
      <c r="H16" s="31" t="str">
        <f>WBS!K78</f>
        <v>주의</v>
      </c>
      <c r="J16" s="44" t="s">
        <v>43</v>
      </c>
      <c r="K16" s="45"/>
      <c r="L16" s="45"/>
      <c r="M16" s="46"/>
    </row>
    <row r="17" ht="22.5" customHeight="1">
      <c r="A17" s="19"/>
      <c r="B17" s="27" t="s">
        <v>44</v>
      </c>
      <c r="C17" s="47" t="s">
        <v>45</v>
      </c>
      <c r="D17" s="28" t="str">
        <f>WBS!F101</f>
        <v>끝 🎉</v>
      </c>
      <c r="E17" s="29" t="s">
        <v>33</v>
      </c>
      <c r="F17" s="30">
        <f>WBS!I101</f>
        <v>45371</v>
      </c>
      <c r="G17" s="30">
        <f>WBS!J101</f>
        <v>45492</v>
      </c>
      <c r="H17" s="31" t="str">
        <f>WBS!K101</f>
        <v>정상</v>
      </c>
      <c r="J17" s="48" t="s">
        <v>46</v>
      </c>
      <c r="K17" s="49"/>
      <c r="L17" s="49"/>
      <c r="M17" s="50"/>
    </row>
    <row r="18" ht="22.5" customHeight="1">
      <c r="A18" s="19"/>
      <c r="B18" s="51" t="s">
        <v>47</v>
      </c>
      <c r="C18" s="52" t="s">
        <v>48</v>
      </c>
      <c r="D18" s="53" t="str">
        <f>WBS!F106</f>
        <v>진행중 🏃🏻‍♀️</v>
      </c>
      <c r="E18" s="54" t="s">
        <v>33</v>
      </c>
      <c r="F18" s="55">
        <f>WBS!I106</f>
        <v>45406</v>
      </c>
      <c r="G18" s="55">
        <f>WBS!J106</f>
        <v>45565</v>
      </c>
      <c r="H18" s="56" t="str">
        <f>WBS!K106</f>
        <v>정상</v>
      </c>
    </row>
    <row r="19" ht="22.5" customHeight="1">
      <c r="A19" s="9"/>
      <c r="B19" s="35" t="s">
        <v>49</v>
      </c>
      <c r="C19" s="36" t="s">
        <v>50</v>
      </c>
      <c r="D19" s="35"/>
      <c r="E19" s="35"/>
      <c r="F19" s="35"/>
      <c r="G19" s="35"/>
      <c r="H19" s="35"/>
      <c r="J19" s="7" t="s">
        <v>51</v>
      </c>
      <c r="K19" s="37"/>
      <c r="L19" s="37"/>
      <c r="M19" s="37"/>
    </row>
    <row r="20" ht="22.5" customHeight="1">
      <c r="A20" s="19"/>
      <c r="B20" s="20" t="s">
        <v>52</v>
      </c>
      <c r="C20" s="21" t="s">
        <v>53</v>
      </c>
      <c r="D20" s="21" t="str">
        <f>WBS!F131</f>
        <v>끝 🎉</v>
      </c>
      <c r="E20" s="22" t="s">
        <v>54</v>
      </c>
      <c r="F20" s="23">
        <f>WBS!I131</f>
        <v>45358</v>
      </c>
      <c r="G20" s="23">
        <f>WBS!J131</f>
        <v>45526</v>
      </c>
      <c r="H20" s="24" t="str">
        <f>WBS!K131</f>
        <v>정상</v>
      </c>
      <c r="J20" s="38" t="s">
        <v>34</v>
      </c>
      <c r="K20" s="39" t="s">
        <v>35</v>
      </c>
      <c r="L20" s="39" t="s">
        <v>36</v>
      </c>
      <c r="M20" s="40" t="s">
        <v>37</v>
      </c>
    </row>
    <row r="21" ht="22.5" customHeight="1">
      <c r="A21" s="19"/>
      <c r="B21" s="27" t="s">
        <v>55</v>
      </c>
      <c r="C21" s="28" t="s">
        <v>56</v>
      </c>
      <c r="D21" s="28" t="str">
        <f>WBS!F134</f>
        <v>끝 🎉</v>
      </c>
      <c r="E21" s="29" t="s">
        <v>54</v>
      </c>
      <c r="F21" s="30">
        <f>WBS!I134</f>
        <v>45327</v>
      </c>
      <c r="G21" s="30">
        <f>WBS!J134</f>
        <v>45422</v>
      </c>
      <c r="H21" s="31" t="str">
        <f>WBS!K134</f>
        <v>정상</v>
      </c>
      <c r="J21" s="41" t="s">
        <v>40</v>
      </c>
      <c r="K21" s="42"/>
      <c r="L21" s="42"/>
      <c r="M21" s="43"/>
    </row>
    <row r="22" ht="22.5" customHeight="1">
      <c r="A22" s="19"/>
      <c r="B22" s="51" t="s">
        <v>57</v>
      </c>
      <c r="C22" s="53" t="s">
        <v>58</v>
      </c>
      <c r="D22" s="53" t="str">
        <f>WBS!F137</f>
        <v>끝 🎉</v>
      </c>
      <c r="E22" s="54" t="s">
        <v>54</v>
      </c>
      <c r="F22" s="55">
        <f>WBS!I137</f>
        <v>45362</v>
      </c>
      <c r="G22" s="55">
        <f>WBS!J137</f>
        <v>45541</v>
      </c>
      <c r="H22" s="56" t="str">
        <f>WBS!K137</f>
        <v>정상</v>
      </c>
      <c r="J22" s="44" t="s">
        <v>43</v>
      </c>
      <c r="K22" s="45"/>
      <c r="L22" s="45"/>
      <c r="M22" s="46"/>
    </row>
    <row r="23" ht="22.5" customHeight="1">
      <c r="A23" s="9"/>
      <c r="B23" s="35" t="s">
        <v>59</v>
      </c>
      <c r="C23" s="36" t="s">
        <v>60</v>
      </c>
      <c r="D23" s="35"/>
      <c r="E23" s="35"/>
      <c r="F23" s="35"/>
      <c r="G23" s="35"/>
      <c r="H23" s="35"/>
      <c r="J23" s="48" t="s">
        <v>46</v>
      </c>
      <c r="K23" s="49"/>
      <c r="L23" s="49"/>
      <c r="M23" s="50"/>
    </row>
    <row r="24" ht="22.5" customHeight="1">
      <c r="A24" s="19"/>
      <c r="B24" s="20" t="s">
        <v>61</v>
      </c>
      <c r="C24" s="21" t="s">
        <v>62</v>
      </c>
      <c r="D24" s="21" t="str">
        <f>WBS!F157</f>
        <v>끝 🎉</v>
      </c>
      <c r="E24" s="22" t="s">
        <v>63</v>
      </c>
      <c r="F24" s="23">
        <f>WBS!I157</f>
        <v>45344</v>
      </c>
      <c r="G24" s="23">
        <f>WBS!J157</f>
        <v>45448</v>
      </c>
      <c r="H24" s="24" t="str">
        <f>WBS!K157</f>
        <v>정상</v>
      </c>
      <c r="J24" s="2"/>
    </row>
    <row r="25" ht="22.5" customHeight="1">
      <c r="A25" s="19"/>
      <c r="B25" s="27" t="s">
        <v>64</v>
      </c>
      <c r="C25" s="28" t="s">
        <v>65</v>
      </c>
      <c r="D25" s="28" t="str">
        <f>WBS!F166</f>
        <v>끝 🎉</v>
      </c>
      <c r="E25" s="29" t="s">
        <v>63</v>
      </c>
      <c r="F25" s="30">
        <f>WBS!I166</f>
        <v>45404</v>
      </c>
      <c r="G25" s="30">
        <f>WBS!J166</f>
        <v>45457</v>
      </c>
      <c r="H25" s="31" t="str">
        <f>WBS!K166</f>
        <v>정상</v>
      </c>
      <c r="J25" s="7" t="s">
        <v>66</v>
      </c>
      <c r="K25" s="37"/>
      <c r="L25" s="37"/>
      <c r="M25" s="37"/>
    </row>
    <row r="26" ht="22.5" customHeight="1">
      <c r="A26" s="19"/>
      <c r="B26" s="27" t="s">
        <v>67</v>
      </c>
      <c r="C26" s="28" t="s">
        <v>68</v>
      </c>
      <c r="D26" s="28" t="str">
        <f>WBS!F173</f>
        <v>진행중 🏃🏻‍♀️</v>
      </c>
      <c r="E26" s="29" t="s">
        <v>63</v>
      </c>
      <c r="F26" s="30">
        <f>WBS!I173</f>
        <v>45461</v>
      </c>
      <c r="G26" s="30">
        <f>WBS!J173</f>
        <v>45589</v>
      </c>
      <c r="H26" s="31" t="s">
        <v>69</v>
      </c>
      <c r="J26" s="57" t="s">
        <v>34</v>
      </c>
      <c r="K26" s="39" t="s">
        <v>35</v>
      </c>
      <c r="L26" s="39" t="s">
        <v>36</v>
      </c>
      <c r="M26" s="40" t="s">
        <v>37</v>
      </c>
    </row>
    <row r="27" ht="22.5" customHeight="1">
      <c r="A27" s="19"/>
      <c r="B27" s="51" t="s">
        <v>70</v>
      </c>
      <c r="C27" s="53" t="s">
        <v>71</v>
      </c>
      <c r="D27" s="53" t="str">
        <f>WBS!F183</f>
        <v>진행중 🏃🏻‍♀️</v>
      </c>
      <c r="E27" s="54" t="s">
        <v>72</v>
      </c>
      <c r="F27" s="55">
        <f>WBS!I183</f>
        <v>45421</v>
      </c>
      <c r="G27" s="55">
        <f>WBS!J183</f>
        <v>45583</v>
      </c>
      <c r="H27" s="56" t="str">
        <f>WBS!K183</f>
        <v>주의</v>
      </c>
      <c r="J27" s="41" t="s">
        <v>40</v>
      </c>
      <c r="K27" s="42"/>
      <c r="L27" s="42"/>
      <c r="M27" s="43"/>
    </row>
    <row r="28" ht="22.5" customHeight="1">
      <c r="A28" s="9"/>
      <c r="B28" s="35" t="s">
        <v>73</v>
      </c>
      <c r="C28" s="36" t="s">
        <v>74</v>
      </c>
      <c r="D28" s="35"/>
      <c r="E28" s="35"/>
      <c r="F28" s="35"/>
      <c r="G28" s="35"/>
      <c r="H28" s="35"/>
      <c r="J28" s="44" t="s">
        <v>43</v>
      </c>
      <c r="K28" s="45"/>
      <c r="L28" s="45"/>
      <c r="M28" s="46"/>
    </row>
    <row r="29" ht="22.5" customHeight="1">
      <c r="A29" s="19"/>
      <c r="B29" s="20" t="s">
        <v>75</v>
      </c>
      <c r="C29" s="21" t="str">
        <f>WBS!D214</f>
        <v>오픈 준비</v>
      </c>
      <c r="D29" s="21" t="str">
        <f>WBS!F214</f>
        <v>예정 👏</v>
      </c>
      <c r="E29" s="22"/>
      <c r="F29" s="23"/>
      <c r="G29" s="23"/>
      <c r="H29" s="24" t="str">
        <f>WBS!K214</f>
        <v>정상</v>
      </c>
      <c r="J29" s="48" t="s">
        <v>46</v>
      </c>
      <c r="K29" s="49"/>
      <c r="L29" s="49"/>
      <c r="M29" s="50"/>
    </row>
    <row r="30" ht="22.5" customHeight="1">
      <c r="A30" s="19"/>
      <c r="B30" s="27" t="s">
        <v>76</v>
      </c>
      <c r="C30" s="28" t="str">
        <f>WBS!D217</f>
        <v>종료</v>
      </c>
      <c r="D30" s="28" t="str">
        <f>WBS!F217</f>
        <v>예정 👏</v>
      </c>
      <c r="E30" s="29"/>
      <c r="F30" s="30"/>
      <c r="G30" s="30"/>
      <c r="H30" s="31" t="str">
        <f>WBS!K217</f>
        <v>주의</v>
      </c>
    </row>
    <row r="31" ht="22.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B$8:$H$30"/>
  <mergeCells count="4">
    <mergeCell ref="B2:M3"/>
    <mergeCell ref="B5:M5"/>
    <mergeCell ref="J7:M7"/>
    <mergeCell ref="B8:C8"/>
  </mergeCells>
  <dataValidations>
    <dataValidation type="list" allowBlank="1" sqref="E10:E12 E14:E18 E20:E22 E24:E27 E29:E30">
      <formula1>"경영진,개발팀,사업팀,제품팀,기획,디자인,전사"</formula1>
    </dataValidation>
    <dataValidation type="list" allowBlank="1" showErrorMessage="1" sqref="H10:H12 H14:H18 H20:H22 H24:H27 H29:H30">
      <formula1>"정상,주의,위험"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ySplit="8.0" topLeftCell="A9" activePane="bottomLeft" state="frozen"/>
      <selection activeCell="B10" sqref="B10" pane="bottomLeft"/>
    </sheetView>
  </sheetViews>
  <sheetFormatPr customHeight="1" defaultColWidth="14.43" defaultRowHeight="15.0" outlineLevelRow="1"/>
  <cols>
    <col customWidth="1" min="1" max="1" width="8.71"/>
    <col customWidth="1" min="2" max="2" width="10.71"/>
    <col customWidth="1" min="3" max="3" width="5.29"/>
    <col customWidth="1" min="4" max="4" width="19.0"/>
    <col customWidth="1" min="5" max="5" width="5.57"/>
    <col customWidth="1" min="6" max="6" width="33.0"/>
    <col customWidth="1" min="7" max="7" width="13.0"/>
    <col customWidth="1" min="8" max="8" width="12.86"/>
    <col customWidth="1" min="9" max="10" width="8.43"/>
    <col customWidth="1" min="11" max="11" width="11.86"/>
    <col customWidth="1" min="12" max="12" width="83.0"/>
    <col customWidth="1" min="13" max="13" width="4.0"/>
  </cols>
  <sheetData>
    <row r="1" ht="22.5" customHeight="1">
      <c r="A1" s="58" t="s">
        <v>77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60"/>
      <c r="M1" s="61"/>
    </row>
    <row r="2" ht="22.5" customHeight="1" outlineLevel="1">
      <c r="A2" s="62" t="s">
        <v>78</v>
      </c>
      <c r="B2" s="4"/>
      <c r="C2" s="4"/>
      <c r="D2" s="5"/>
      <c r="E2" s="63"/>
      <c r="F2" s="64"/>
      <c r="G2" s="64"/>
      <c r="H2" s="64"/>
      <c r="I2" s="64"/>
      <c r="J2" s="65"/>
      <c r="K2" s="65"/>
      <c r="L2" s="65"/>
      <c r="M2" s="61"/>
    </row>
    <row r="3" ht="22.5" customHeight="1" outlineLevel="1">
      <c r="A3" s="66" t="s">
        <v>79</v>
      </c>
      <c r="B3" s="67" t="s">
        <v>80</v>
      </c>
      <c r="C3" s="68"/>
      <c r="D3" s="69"/>
      <c r="E3" s="63"/>
      <c r="F3" s="64"/>
      <c r="G3" s="64"/>
      <c r="H3" s="64"/>
      <c r="I3" s="64"/>
      <c r="J3" s="65"/>
      <c r="K3" s="65"/>
      <c r="L3" s="65"/>
      <c r="M3" s="61"/>
    </row>
    <row r="4" ht="22.5" customHeight="1" outlineLevel="1">
      <c r="A4" s="70" t="s">
        <v>81</v>
      </c>
      <c r="B4" s="71" t="s">
        <v>82</v>
      </c>
      <c r="C4" s="72"/>
      <c r="D4" s="73"/>
      <c r="E4" s="63"/>
      <c r="F4" s="64"/>
      <c r="G4" s="64"/>
      <c r="H4" s="64"/>
      <c r="I4" s="64"/>
      <c r="J4" s="65"/>
      <c r="K4" s="65"/>
      <c r="L4" s="65"/>
      <c r="M4" s="61"/>
    </row>
    <row r="5" ht="22.5" customHeight="1" outlineLevel="1">
      <c r="A5" s="74" t="s">
        <v>83</v>
      </c>
      <c r="B5" s="75" t="s">
        <v>84</v>
      </c>
      <c r="C5" s="76"/>
      <c r="D5" s="77"/>
      <c r="E5" s="63"/>
      <c r="F5" s="64"/>
      <c r="G5" s="64"/>
      <c r="H5" s="64"/>
      <c r="I5" s="64"/>
      <c r="J5" s="65"/>
      <c r="K5" s="65"/>
      <c r="L5" s="65"/>
      <c r="M5" s="61"/>
    </row>
    <row r="6" ht="22.5" customHeight="1" outlineLevel="1">
      <c r="A6" s="78"/>
      <c r="B6" s="63"/>
      <c r="C6" s="63"/>
      <c r="D6" s="63"/>
      <c r="E6" s="63"/>
      <c r="F6" s="64"/>
      <c r="G6" s="64"/>
      <c r="H6" s="64"/>
      <c r="I6" s="64"/>
      <c r="J6" s="65"/>
      <c r="K6" s="65"/>
      <c r="L6" s="65"/>
      <c r="M6" s="61"/>
    </row>
    <row r="7" ht="22.5" customHeight="1">
      <c r="A7" s="79" t="s">
        <v>85</v>
      </c>
      <c r="B7" s="80" t="s">
        <v>86</v>
      </c>
      <c r="J7" s="81"/>
      <c r="K7" s="81"/>
      <c r="L7" s="81"/>
      <c r="M7" s="61"/>
    </row>
    <row r="8" ht="22.5" customHeight="1">
      <c r="A8" s="82" t="s">
        <v>87</v>
      </c>
      <c r="B8" s="82" t="s">
        <v>88</v>
      </c>
      <c r="C8" s="83" t="s">
        <v>89</v>
      </c>
      <c r="D8" s="60"/>
      <c r="E8" s="83" t="s">
        <v>90</v>
      </c>
      <c r="F8" s="60"/>
      <c r="G8" s="82" t="s">
        <v>6</v>
      </c>
      <c r="H8" s="82" t="s">
        <v>5</v>
      </c>
      <c r="I8" s="84" t="s">
        <v>7</v>
      </c>
      <c r="J8" s="84" t="s">
        <v>8</v>
      </c>
      <c r="K8" s="82" t="s">
        <v>9</v>
      </c>
      <c r="L8" s="82" t="s">
        <v>91</v>
      </c>
      <c r="M8" s="85"/>
    </row>
    <row r="9" ht="22.5" customHeight="1">
      <c r="A9" s="86" t="s">
        <v>14</v>
      </c>
      <c r="B9" s="87" t="s">
        <v>15</v>
      </c>
      <c r="C9" s="86"/>
      <c r="D9" s="88"/>
      <c r="E9" s="89"/>
      <c r="F9" s="88"/>
      <c r="G9" s="90"/>
      <c r="H9" s="90"/>
      <c r="I9" s="91"/>
      <c r="J9" s="91"/>
      <c r="K9" s="91"/>
      <c r="L9" s="92"/>
      <c r="M9" s="61"/>
    </row>
    <row r="10" ht="22.5" customHeight="1" outlineLevel="1">
      <c r="A10" s="93"/>
      <c r="B10" s="94"/>
      <c r="C10" s="95" t="s">
        <v>17</v>
      </c>
      <c r="D10" s="94" t="s">
        <v>18</v>
      </c>
      <c r="E10" s="95"/>
      <c r="F10" s="94" t="s">
        <v>92</v>
      </c>
      <c r="G10" s="96" t="s">
        <v>19</v>
      </c>
      <c r="H10" s="96" t="s">
        <v>40</v>
      </c>
      <c r="I10" s="97"/>
      <c r="J10" s="97"/>
      <c r="K10" s="98" t="s">
        <v>69</v>
      </c>
      <c r="L10" s="99"/>
      <c r="M10" s="61"/>
    </row>
    <row r="11" ht="22.5" customHeight="1" outlineLevel="1">
      <c r="A11" s="100"/>
      <c r="B11" s="101"/>
      <c r="C11" s="102"/>
      <c r="D11" s="101"/>
      <c r="E11" s="102" t="s">
        <v>93</v>
      </c>
      <c r="F11" s="101" t="s">
        <v>94</v>
      </c>
      <c r="G11" s="103" t="s">
        <v>19</v>
      </c>
      <c r="H11" s="103" t="s">
        <v>40</v>
      </c>
      <c r="I11" s="104"/>
      <c r="J11" s="104"/>
      <c r="K11" s="105" t="s">
        <v>69</v>
      </c>
      <c r="L11" s="106"/>
      <c r="M11" s="61"/>
    </row>
    <row r="12" ht="22.5" customHeight="1" outlineLevel="1">
      <c r="A12" s="107"/>
      <c r="B12" s="108"/>
      <c r="C12" s="109"/>
      <c r="D12" s="110"/>
      <c r="E12" s="111" t="s">
        <v>95</v>
      </c>
      <c r="F12" s="110" t="s">
        <v>96</v>
      </c>
      <c r="G12" s="112" t="s">
        <v>19</v>
      </c>
      <c r="H12" s="112" t="s">
        <v>40</v>
      </c>
      <c r="I12" s="113"/>
      <c r="J12" s="113"/>
      <c r="K12" s="114" t="s">
        <v>69</v>
      </c>
      <c r="L12" s="115"/>
      <c r="M12" s="61"/>
    </row>
    <row r="13" ht="22.5" customHeight="1" outlineLevel="1">
      <c r="A13" s="93"/>
      <c r="B13" s="94"/>
      <c r="C13" s="95" t="s">
        <v>21</v>
      </c>
      <c r="D13" s="94" t="s">
        <v>22</v>
      </c>
      <c r="E13" s="95"/>
      <c r="F13" s="94" t="s">
        <v>97</v>
      </c>
      <c r="G13" s="96" t="s">
        <v>23</v>
      </c>
      <c r="H13" s="96" t="s">
        <v>98</v>
      </c>
      <c r="I13" s="97">
        <f>min(I14:I58)</f>
        <v>45336</v>
      </c>
      <c r="J13" s="97">
        <f>MAX(J14:J58)</f>
        <v>45548</v>
      </c>
      <c r="K13" s="98" t="s">
        <v>99</v>
      </c>
      <c r="L13" s="116"/>
      <c r="M13" s="61"/>
    </row>
    <row r="14" ht="22.5" customHeight="1" outlineLevel="1">
      <c r="A14" s="100"/>
      <c r="B14" s="101"/>
      <c r="C14" s="102"/>
      <c r="D14" s="101"/>
      <c r="E14" s="102" t="s">
        <v>100</v>
      </c>
      <c r="F14" s="117" t="s">
        <v>101</v>
      </c>
      <c r="G14" s="118" t="s">
        <v>23</v>
      </c>
      <c r="H14" s="118" t="s">
        <v>40</v>
      </c>
      <c r="I14" s="119">
        <v>45336.0</v>
      </c>
      <c r="J14" s="119">
        <v>45336.0</v>
      </c>
      <c r="K14" s="120" t="s">
        <v>69</v>
      </c>
      <c r="L14" s="121" t="s">
        <v>102</v>
      </c>
      <c r="M14" s="61"/>
    </row>
    <row r="15" ht="22.5" customHeight="1" outlineLevel="1">
      <c r="A15" s="107"/>
      <c r="B15" s="108"/>
      <c r="C15" s="109"/>
      <c r="D15" s="110"/>
      <c r="E15" s="102" t="s">
        <v>103</v>
      </c>
      <c r="F15" s="101" t="s">
        <v>104</v>
      </c>
      <c r="G15" s="103" t="s">
        <v>23</v>
      </c>
      <c r="H15" s="103" t="s">
        <v>40</v>
      </c>
      <c r="I15" s="104">
        <v>45391.0</v>
      </c>
      <c r="J15" s="104">
        <v>45391.0</v>
      </c>
      <c r="K15" s="105" t="s">
        <v>69</v>
      </c>
      <c r="L15" s="121" t="s">
        <v>105</v>
      </c>
      <c r="M15" s="61"/>
    </row>
    <row r="16" ht="22.5" customHeight="1" outlineLevel="1">
      <c r="A16" s="107"/>
      <c r="B16" s="108"/>
      <c r="C16" s="109"/>
      <c r="D16" s="110"/>
      <c r="E16" s="102" t="s">
        <v>106</v>
      </c>
      <c r="F16" s="110" t="s">
        <v>107</v>
      </c>
      <c r="G16" s="112" t="s">
        <v>33</v>
      </c>
      <c r="H16" s="112" t="s">
        <v>40</v>
      </c>
      <c r="I16" s="113">
        <v>45544.0</v>
      </c>
      <c r="J16" s="113">
        <v>45544.0</v>
      </c>
      <c r="K16" s="114" t="s">
        <v>69</v>
      </c>
      <c r="L16" s="115" t="s">
        <v>108</v>
      </c>
      <c r="M16" s="61"/>
    </row>
    <row r="17" ht="22.5" customHeight="1" outlineLevel="1">
      <c r="A17" s="107"/>
      <c r="B17" s="108"/>
      <c r="C17" s="109"/>
      <c r="D17" s="108"/>
      <c r="E17" s="122" t="s">
        <v>109</v>
      </c>
      <c r="F17" s="123" t="s">
        <v>110</v>
      </c>
      <c r="G17" s="124" t="s">
        <v>23</v>
      </c>
      <c r="H17" s="124" t="s">
        <v>98</v>
      </c>
      <c r="I17" s="125">
        <v>45548.0</v>
      </c>
      <c r="J17" s="125"/>
      <c r="K17" s="126" t="s">
        <v>99</v>
      </c>
      <c r="L17" s="127" t="s">
        <v>111</v>
      </c>
      <c r="M17" s="61"/>
    </row>
    <row r="18" ht="22.5" customHeight="1" outlineLevel="1">
      <c r="A18" s="107"/>
      <c r="B18" s="108"/>
      <c r="C18" s="109"/>
      <c r="D18" s="108"/>
      <c r="E18" s="128" t="s">
        <v>112</v>
      </c>
      <c r="F18" s="129" t="s">
        <v>113</v>
      </c>
      <c r="G18" s="130" t="s">
        <v>19</v>
      </c>
      <c r="H18" s="130" t="s">
        <v>46</v>
      </c>
      <c r="I18" s="131"/>
      <c r="J18" s="131"/>
      <c r="K18" s="132" t="s">
        <v>99</v>
      </c>
      <c r="L18" s="133" t="s">
        <v>111</v>
      </c>
      <c r="M18" s="61"/>
    </row>
    <row r="19" ht="22.5" customHeight="1" outlineLevel="1">
      <c r="A19" s="107"/>
      <c r="B19" s="110"/>
      <c r="C19" s="111"/>
      <c r="D19" s="110"/>
      <c r="E19" s="102"/>
      <c r="F19" s="110"/>
      <c r="G19" s="112"/>
      <c r="H19" s="112"/>
      <c r="I19" s="113"/>
      <c r="J19" s="113"/>
      <c r="K19" s="134"/>
      <c r="L19" s="115"/>
      <c r="M19" s="61"/>
    </row>
    <row r="20" ht="22.5" customHeight="1" outlineLevel="1">
      <c r="A20" s="107"/>
      <c r="B20" s="110"/>
      <c r="C20" s="111"/>
      <c r="D20" s="110"/>
      <c r="E20" s="102"/>
      <c r="F20" s="110"/>
      <c r="G20" s="112"/>
      <c r="H20" s="112"/>
      <c r="I20" s="113"/>
      <c r="J20" s="113"/>
      <c r="K20" s="134"/>
      <c r="L20" s="115"/>
      <c r="M20" s="61"/>
    </row>
    <row r="21" ht="22.5" customHeight="1" outlineLevel="1">
      <c r="A21" s="93"/>
      <c r="B21" s="94"/>
      <c r="C21" s="95" t="s">
        <v>25</v>
      </c>
      <c r="D21" s="94" t="s">
        <v>26</v>
      </c>
      <c r="E21" s="95"/>
      <c r="F21" s="94" t="s">
        <v>97</v>
      </c>
      <c r="G21" s="135" t="s">
        <v>27</v>
      </c>
      <c r="H21" s="135" t="s">
        <v>98</v>
      </c>
      <c r="I21" s="136">
        <f>MIN(I22:I53)</f>
        <v>45338</v>
      </c>
      <c r="J21" s="136">
        <f>MAX(J22:J53)</f>
        <v>45538</v>
      </c>
      <c r="K21" s="98" t="s">
        <v>114</v>
      </c>
      <c r="L21" s="116"/>
      <c r="M21" s="61"/>
    </row>
    <row r="22" ht="22.5" customHeight="1" outlineLevel="1">
      <c r="A22" s="100"/>
      <c r="B22" s="108"/>
      <c r="C22" s="137"/>
      <c r="D22" s="138"/>
      <c r="E22" s="102" t="s">
        <v>115</v>
      </c>
      <c r="F22" s="110" t="s">
        <v>116</v>
      </c>
      <c r="G22" s="112" t="s">
        <v>27</v>
      </c>
      <c r="H22" s="112" t="s">
        <v>40</v>
      </c>
      <c r="I22" s="113">
        <v>45338.0</v>
      </c>
      <c r="J22" s="113">
        <v>45338.0</v>
      </c>
      <c r="K22" s="120" t="s">
        <v>69</v>
      </c>
      <c r="L22" s="139" t="s">
        <v>117</v>
      </c>
      <c r="M22" s="61"/>
    </row>
    <row r="23" ht="22.5" customHeight="1" outlineLevel="1">
      <c r="A23" s="100"/>
      <c r="B23" s="108"/>
      <c r="C23" s="137"/>
      <c r="D23" s="138"/>
      <c r="E23" s="102" t="s">
        <v>118</v>
      </c>
      <c r="F23" s="110" t="s">
        <v>119</v>
      </c>
      <c r="G23" s="112" t="s">
        <v>27</v>
      </c>
      <c r="H23" s="112" t="s">
        <v>40</v>
      </c>
      <c r="I23" s="113">
        <v>45342.0</v>
      </c>
      <c r="J23" s="113">
        <v>45342.0</v>
      </c>
      <c r="K23" s="120" t="s">
        <v>69</v>
      </c>
      <c r="L23" s="139" t="s">
        <v>120</v>
      </c>
      <c r="M23" s="61"/>
    </row>
    <row r="24" ht="22.5" customHeight="1" outlineLevel="1">
      <c r="A24" s="100"/>
      <c r="B24" s="108"/>
      <c r="C24" s="137"/>
      <c r="D24" s="138"/>
      <c r="E24" s="102" t="s">
        <v>121</v>
      </c>
      <c r="F24" s="140" t="s">
        <v>122</v>
      </c>
      <c r="G24" s="112" t="s">
        <v>27</v>
      </c>
      <c r="H24" s="112" t="s">
        <v>40</v>
      </c>
      <c r="I24" s="141">
        <v>45344.0</v>
      </c>
      <c r="J24" s="141">
        <v>45344.0</v>
      </c>
      <c r="K24" s="120" t="s">
        <v>69</v>
      </c>
      <c r="L24" s="142" t="s">
        <v>123</v>
      </c>
      <c r="M24" s="61"/>
    </row>
    <row r="25" ht="22.5" customHeight="1" outlineLevel="1">
      <c r="A25" s="100"/>
      <c r="B25" s="108"/>
      <c r="C25" s="137"/>
      <c r="D25" s="138"/>
      <c r="E25" s="102" t="s">
        <v>124</v>
      </c>
      <c r="F25" s="140" t="s">
        <v>125</v>
      </c>
      <c r="G25" s="112" t="s">
        <v>27</v>
      </c>
      <c r="H25" s="112" t="s">
        <v>40</v>
      </c>
      <c r="I25" s="141">
        <v>45349.0</v>
      </c>
      <c r="J25" s="141">
        <v>45349.0</v>
      </c>
      <c r="K25" s="120" t="s">
        <v>69</v>
      </c>
      <c r="L25" s="142" t="s">
        <v>126</v>
      </c>
      <c r="M25" s="61"/>
    </row>
    <row r="26" ht="22.5" customHeight="1" outlineLevel="1">
      <c r="A26" s="100"/>
      <c r="B26" s="108"/>
      <c r="C26" s="137"/>
      <c r="D26" s="138"/>
      <c r="E26" s="102" t="s">
        <v>127</v>
      </c>
      <c r="F26" s="140" t="s">
        <v>128</v>
      </c>
      <c r="G26" s="112" t="s">
        <v>27</v>
      </c>
      <c r="H26" s="112" t="s">
        <v>40</v>
      </c>
      <c r="I26" s="141">
        <v>45351.0</v>
      </c>
      <c r="J26" s="141">
        <v>45351.0</v>
      </c>
      <c r="K26" s="120" t="s">
        <v>69</v>
      </c>
      <c r="L26" s="142" t="s">
        <v>129</v>
      </c>
      <c r="M26" s="61"/>
    </row>
    <row r="27" ht="22.5" customHeight="1" outlineLevel="1">
      <c r="A27" s="100"/>
      <c r="B27" s="108"/>
      <c r="C27" s="137"/>
      <c r="D27" s="138"/>
      <c r="E27" s="102" t="s">
        <v>130</v>
      </c>
      <c r="F27" s="140" t="s">
        <v>131</v>
      </c>
      <c r="G27" s="112" t="s">
        <v>27</v>
      </c>
      <c r="H27" s="112" t="s">
        <v>40</v>
      </c>
      <c r="I27" s="141">
        <v>45356.0</v>
      </c>
      <c r="J27" s="141">
        <v>45356.0</v>
      </c>
      <c r="K27" s="120" t="s">
        <v>69</v>
      </c>
      <c r="L27" s="142" t="s">
        <v>132</v>
      </c>
      <c r="M27" s="61"/>
    </row>
    <row r="28" ht="22.5" customHeight="1" outlineLevel="1">
      <c r="A28" s="100"/>
      <c r="B28" s="108"/>
      <c r="C28" s="137"/>
      <c r="D28" s="138"/>
      <c r="E28" s="102" t="s">
        <v>133</v>
      </c>
      <c r="F28" s="140" t="s">
        <v>134</v>
      </c>
      <c r="G28" s="112" t="s">
        <v>27</v>
      </c>
      <c r="H28" s="112" t="s">
        <v>40</v>
      </c>
      <c r="I28" s="141">
        <v>45359.0</v>
      </c>
      <c r="J28" s="141">
        <v>45359.0</v>
      </c>
      <c r="K28" s="120" t="s">
        <v>69</v>
      </c>
      <c r="L28" s="142" t="s">
        <v>135</v>
      </c>
      <c r="M28" s="61"/>
    </row>
    <row r="29" ht="22.5" customHeight="1" outlineLevel="1">
      <c r="A29" s="100"/>
      <c r="B29" s="108"/>
      <c r="C29" s="137"/>
      <c r="D29" s="143" t="s">
        <v>136</v>
      </c>
      <c r="E29" s="102" t="s">
        <v>137</v>
      </c>
      <c r="F29" s="140" t="s">
        <v>138</v>
      </c>
      <c r="G29" s="112" t="s">
        <v>27</v>
      </c>
      <c r="H29" s="112" t="s">
        <v>40</v>
      </c>
      <c r="I29" s="141">
        <v>45365.0</v>
      </c>
      <c r="J29" s="141">
        <v>45365.0</v>
      </c>
      <c r="K29" s="120" t="s">
        <v>69</v>
      </c>
      <c r="L29" s="142" t="s">
        <v>139</v>
      </c>
      <c r="M29" s="61"/>
    </row>
    <row r="30" ht="22.5" customHeight="1" outlineLevel="1">
      <c r="A30" s="100"/>
      <c r="B30" s="108"/>
      <c r="C30" s="137"/>
      <c r="D30" s="138"/>
      <c r="E30" s="102" t="s">
        <v>140</v>
      </c>
      <c r="F30" s="140" t="s">
        <v>141</v>
      </c>
      <c r="G30" s="112" t="s">
        <v>27</v>
      </c>
      <c r="H30" s="112" t="s">
        <v>40</v>
      </c>
      <c r="I30" s="141">
        <v>45366.0</v>
      </c>
      <c r="J30" s="141">
        <v>45366.0</v>
      </c>
      <c r="K30" s="120" t="s">
        <v>69</v>
      </c>
      <c r="L30" s="142" t="s">
        <v>142</v>
      </c>
      <c r="M30" s="61"/>
    </row>
    <row r="31" ht="22.5" customHeight="1" outlineLevel="1">
      <c r="A31" s="100"/>
      <c r="B31" s="108"/>
      <c r="C31" s="137"/>
      <c r="D31" s="143" t="s">
        <v>143</v>
      </c>
      <c r="E31" s="102" t="s">
        <v>144</v>
      </c>
      <c r="F31" s="140" t="s">
        <v>145</v>
      </c>
      <c r="G31" s="112" t="s">
        <v>27</v>
      </c>
      <c r="H31" s="112" t="s">
        <v>40</v>
      </c>
      <c r="I31" s="141">
        <v>45370.0</v>
      </c>
      <c r="J31" s="141">
        <v>45370.0</v>
      </c>
      <c r="K31" s="120" t="s">
        <v>69</v>
      </c>
      <c r="L31" s="142" t="s">
        <v>146</v>
      </c>
      <c r="M31" s="61"/>
    </row>
    <row r="32" ht="22.5" customHeight="1" outlineLevel="1">
      <c r="A32" s="100"/>
      <c r="B32" s="108"/>
      <c r="C32" s="137"/>
      <c r="D32" s="143" t="s">
        <v>147</v>
      </c>
      <c r="E32" s="102" t="s">
        <v>148</v>
      </c>
      <c r="F32" s="140" t="s">
        <v>149</v>
      </c>
      <c r="G32" s="112" t="s">
        <v>27</v>
      </c>
      <c r="H32" s="112" t="s">
        <v>40</v>
      </c>
      <c r="I32" s="141">
        <v>45377.0</v>
      </c>
      <c r="J32" s="141">
        <v>45377.0</v>
      </c>
      <c r="K32" s="120" t="s">
        <v>114</v>
      </c>
      <c r="L32" s="142" t="s">
        <v>150</v>
      </c>
      <c r="M32" s="61"/>
    </row>
    <row r="33" ht="22.5" customHeight="1" outlineLevel="1">
      <c r="A33" s="100"/>
      <c r="B33" s="108"/>
      <c r="C33" s="137"/>
      <c r="D33" s="138"/>
      <c r="E33" s="102" t="s">
        <v>151</v>
      </c>
      <c r="F33" s="140" t="s">
        <v>152</v>
      </c>
      <c r="G33" s="112" t="s">
        <v>27</v>
      </c>
      <c r="H33" s="112" t="s">
        <v>40</v>
      </c>
      <c r="I33" s="141">
        <v>45383.0</v>
      </c>
      <c r="J33" s="141">
        <v>45383.0</v>
      </c>
      <c r="K33" s="120" t="s">
        <v>69</v>
      </c>
      <c r="L33" s="142" t="s">
        <v>153</v>
      </c>
      <c r="M33" s="61"/>
    </row>
    <row r="34" ht="22.5" customHeight="1" outlineLevel="1">
      <c r="A34" s="100"/>
      <c r="B34" s="108"/>
      <c r="C34" s="137"/>
      <c r="D34" s="138"/>
      <c r="E34" s="102" t="s">
        <v>154</v>
      </c>
      <c r="F34" s="140" t="s">
        <v>155</v>
      </c>
      <c r="G34" s="112" t="s">
        <v>27</v>
      </c>
      <c r="H34" s="112" t="s">
        <v>40</v>
      </c>
      <c r="I34" s="141">
        <v>45398.0</v>
      </c>
      <c r="J34" s="141">
        <v>45398.0</v>
      </c>
      <c r="K34" s="120" t="s">
        <v>69</v>
      </c>
      <c r="L34" s="142" t="s">
        <v>156</v>
      </c>
      <c r="M34" s="61"/>
    </row>
    <row r="35" ht="22.5" customHeight="1" outlineLevel="1">
      <c r="A35" s="100"/>
      <c r="B35" s="108"/>
      <c r="C35" s="137"/>
      <c r="D35" s="138"/>
      <c r="E35" s="102" t="s">
        <v>157</v>
      </c>
      <c r="F35" s="140" t="s">
        <v>158</v>
      </c>
      <c r="G35" s="112" t="s">
        <v>27</v>
      </c>
      <c r="H35" s="112" t="s">
        <v>40</v>
      </c>
      <c r="I35" s="141">
        <v>45406.0</v>
      </c>
      <c r="J35" s="141">
        <v>45406.0</v>
      </c>
      <c r="K35" s="120" t="s">
        <v>69</v>
      </c>
      <c r="L35" s="142" t="s">
        <v>159</v>
      </c>
      <c r="M35" s="61"/>
    </row>
    <row r="36" ht="22.5" customHeight="1" outlineLevel="1">
      <c r="A36" s="100"/>
      <c r="B36" s="108"/>
      <c r="C36" s="137"/>
      <c r="D36" s="138"/>
      <c r="E36" s="102" t="s">
        <v>160</v>
      </c>
      <c r="F36" s="140" t="s">
        <v>161</v>
      </c>
      <c r="G36" s="112" t="s">
        <v>27</v>
      </c>
      <c r="H36" s="112" t="s">
        <v>40</v>
      </c>
      <c r="I36" s="141">
        <v>45412.0</v>
      </c>
      <c r="J36" s="141">
        <v>45412.0</v>
      </c>
      <c r="K36" s="120" t="s">
        <v>69</v>
      </c>
      <c r="L36" s="142" t="s">
        <v>162</v>
      </c>
      <c r="M36" s="61"/>
    </row>
    <row r="37" ht="22.5" customHeight="1" outlineLevel="1">
      <c r="A37" s="100"/>
      <c r="B37" s="108"/>
      <c r="C37" s="137"/>
      <c r="D37" s="143" t="s">
        <v>147</v>
      </c>
      <c r="E37" s="102" t="s">
        <v>163</v>
      </c>
      <c r="F37" s="140" t="s">
        <v>164</v>
      </c>
      <c r="G37" s="112" t="s">
        <v>27</v>
      </c>
      <c r="H37" s="112" t="s">
        <v>40</v>
      </c>
      <c r="I37" s="141">
        <v>45419.0</v>
      </c>
      <c r="J37" s="141">
        <v>45419.0</v>
      </c>
      <c r="K37" s="120" t="s">
        <v>114</v>
      </c>
      <c r="L37" s="142" t="s">
        <v>165</v>
      </c>
      <c r="M37" s="61"/>
    </row>
    <row r="38" ht="22.5" customHeight="1" outlineLevel="1">
      <c r="A38" s="100"/>
      <c r="B38" s="108"/>
      <c r="C38" s="137"/>
      <c r="D38" s="143" t="s">
        <v>147</v>
      </c>
      <c r="E38" s="102" t="s">
        <v>166</v>
      </c>
      <c r="F38" s="140" t="s">
        <v>167</v>
      </c>
      <c r="G38" s="112" t="s">
        <v>27</v>
      </c>
      <c r="H38" s="112" t="s">
        <v>40</v>
      </c>
      <c r="I38" s="141">
        <v>45425.0</v>
      </c>
      <c r="J38" s="141">
        <v>45425.0</v>
      </c>
      <c r="K38" s="120" t="s">
        <v>114</v>
      </c>
      <c r="L38" s="142" t="s">
        <v>168</v>
      </c>
      <c r="M38" s="61"/>
    </row>
    <row r="39" ht="22.5" customHeight="1" outlineLevel="1">
      <c r="A39" s="100"/>
      <c r="B39" s="108"/>
      <c r="C39" s="137"/>
      <c r="D39" s="143" t="s">
        <v>136</v>
      </c>
      <c r="E39" s="102" t="s">
        <v>169</v>
      </c>
      <c r="F39" s="140" t="s">
        <v>170</v>
      </c>
      <c r="G39" s="112" t="s">
        <v>27</v>
      </c>
      <c r="H39" s="112" t="s">
        <v>40</v>
      </c>
      <c r="I39" s="141">
        <v>45426.0</v>
      </c>
      <c r="J39" s="141">
        <v>45426.0</v>
      </c>
      <c r="K39" s="120" t="s">
        <v>114</v>
      </c>
      <c r="L39" s="142" t="s">
        <v>171</v>
      </c>
      <c r="M39" s="61"/>
    </row>
    <row r="40" ht="22.5" customHeight="1" outlineLevel="1">
      <c r="A40" s="100"/>
      <c r="B40" s="108"/>
      <c r="C40" s="137"/>
      <c r="D40" s="138"/>
      <c r="E40" s="102" t="s">
        <v>172</v>
      </c>
      <c r="F40" s="140" t="s">
        <v>173</v>
      </c>
      <c r="G40" s="112" t="s">
        <v>27</v>
      </c>
      <c r="H40" s="112" t="s">
        <v>40</v>
      </c>
      <c r="I40" s="141">
        <v>45433.0</v>
      </c>
      <c r="J40" s="141">
        <v>45433.0</v>
      </c>
      <c r="K40" s="120" t="s">
        <v>69</v>
      </c>
      <c r="L40" s="142" t="s">
        <v>174</v>
      </c>
      <c r="M40" s="61"/>
    </row>
    <row r="41" ht="22.5" customHeight="1" outlineLevel="1">
      <c r="A41" s="100"/>
      <c r="B41" s="108"/>
      <c r="C41" s="137"/>
      <c r="D41" s="144" t="s">
        <v>175</v>
      </c>
      <c r="E41" s="102" t="s">
        <v>176</v>
      </c>
      <c r="F41" s="140" t="s">
        <v>177</v>
      </c>
      <c r="G41" s="112" t="s">
        <v>27</v>
      </c>
      <c r="H41" s="112" t="s">
        <v>40</v>
      </c>
      <c r="I41" s="141">
        <v>45440.0</v>
      </c>
      <c r="J41" s="141">
        <v>45440.0</v>
      </c>
      <c r="K41" s="120" t="s">
        <v>69</v>
      </c>
      <c r="L41" s="142" t="s">
        <v>178</v>
      </c>
      <c r="M41" s="61"/>
    </row>
    <row r="42" ht="22.5" customHeight="1" outlineLevel="1">
      <c r="A42" s="100"/>
      <c r="B42" s="108"/>
      <c r="C42" s="137"/>
      <c r="D42" s="138"/>
      <c r="E42" s="102" t="s">
        <v>179</v>
      </c>
      <c r="F42" s="140" t="s">
        <v>180</v>
      </c>
      <c r="G42" s="112" t="s">
        <v>27</v>
      </c>
      <c r="H42" s="112" t="s">
        <v>40</v>
      </c>
      <c r="I42" s="141">
        <v>45447.0</v>
      </c>
      <c r="J42" s="141">
        <v>45447.0</v>
      </c>
      <c r="K42" s="120" t="s">
        <v>69</v>
      </c>
      <c r="L42" s="142" t="s">
        <v>181</v>
      </c>
      <c r="M42" s="61"/>
    </row>
    <row r="43" ht="22.5" customHeight="1" outlineLevel="1">
      <c r="A43" s="100"/>
      <c r="B43" s="108"/>
      <c r="C43" s="137"/>
      <c r="D43" s="143" t="s">
        <v>182</v>
      </c>
      <c r="E43" s="102" t="s">
        <v>183</v>
      </c>
      <c r="F43" s="110" t="s">
        <v>184</v>
      </c>
      <c r="G43" s="112" t="s">
        <v>33</v>
      </c>
      <c r="H43" s="112" t="s">
        <v>40</v>
      </c>
      <c r="I43" s="113">
        <v>45453.0</v>
      </c>
      <c r="J43" s="113">
        <v>45455.0</v>
      </c>
      <c r="K43" s="120" t="s">
        <v>69</v>
      </c>
      <c r="L43" s="139" t="s">
        <v>185</v>
      </c>
      <c r="M43" s="61"/>
    </row>
    <row r="44" ht="22.5" customHeight="1" outlineLevel="1">
      <c r="A44" s="100"/>
      <c r="B44" s="108"/>
      <c r="C44" s="137"/>
      <c r="D44" s="138"/>
      <c r="E44" s="102" t="s">
        <v>186</v>
      </c>
      <c r="F44" s="140" t="s">
        <v>187</v>
      </c>
      <c r="G44" s="112" t="s">
        <v>27</v>
      </c>
      <c r="H44" s="112" t="s">
        <v>40</v>
      </c>
      <c r="I44" s="141">
        <v>45461.0</v>
      </c>
      <c r="J44" s="141">
        <v>45461.0</v>
      </c>
      <c r="K44" s="120" t="s">
        <v>69</v>
      </c>
      <c r="L44" s="142" t="s">
        <v>188</v>
      </c>
      <c r="M44" s="61"/>
    </row>
    <row r="45" ht="22.5" customHeight="1" outlineLevel="1">
      <c r="A45" s="100"/>
      <c r="B45" s="108"/>
      <c r="C45" s="137"/>
      <c r="D45" s="144" t="s">
        <v>189</v>
      </c>
      <c r="E45" s="102" t="s">
        <v>190</v>
      </c>
      <c r="F45" s="140" t="s">
        <v>191</v>
      </c>
      <c r="G45" s="112" t="s">
        <v>27</v>
      </c>
      <c r="H45" s="112" t="s">
        <v>40</v>
      </c>
      <c r="I45" s="141">
        <v>45468.0</v>
      </c>
      <c r="J45" s="141">
        <v>45468.0</v>
      </c>
      <c r="K45" s="120" t="s">
        <v>114</v>
      </c>
      <c r="L45" s="142" t="s">
        <v>192</v>
      </c>
      <c r="M45" s="61"/>
    </row>
    <row r="46" ht="22.5" customHeight="1" outlineLevel="1">
      <c r="A46" s="100"/>
      <c r="B46" s="108"/>
      <c r="C46" s="137"/>
      <c r="D46" s="138"/>
      <c r="E46" s="102" t="s">
        <v>193</v>
      </c>
      <c r="F46" s="140" t="s">
        <v>194</v>
      </c>
      <c r="G46" s="112" t="s">
        <v>27</v>
      </c>
      <c r="H46" s="112" t="s">
        <v>40</v>
      </c>
      <c r="I46" s="141">
        <v>45475.0</v>
      </c>
      <c r="J46" s="141">
        <v>45475.0</v>
      </c>
      <c r="K46" s="120" t="s">
        <v>69</v>
      </c>
      <c r="L46" s="142" t="s">
        <v>195</v>
      </c>
      <c r="M46" s="61"/>
    </row>
    <row r="47" ht="22.5" customHeight="1" outlineLevel="1">
      <c r="A47" s="100"/>
      <c r="B47" s="108"/>
      <c r="C47" s="137"/>
      <c r="D47" s="138"/>
      <c r="E47" s="102" t="s">
        <v>196</v>
      </c>
      <c r="F47" s="140" t="s">
        <v>197</v>
      </c>
      <c r="G47" s="112" t="s">
        <v>27</v>
      </c>
      <c r="H47" s="112" t="s">
        <v>40</v>
      </c>
      <c r="I47" s="141">
        <v>45489.0</v>
      </c>
      <c r="J47" s="141">
        <v>45489.0</v>
      </c>
      <c r="K47" s="120" t="s">
        <v>69</v>
      </c>
      <c r="L47" s="142" t="s">
        <v>198</v>
      </c>
      <c r="M47" s="61"/>
    </row>
    <row r="48" ht="22.5" customHeight="1" outlineLevel="1">
      <c r="A48" s="100"/>
      <c r="B48" s="108"/>
      <c r="C48" s="137"/>
      <c r="D48" s="143" t="s">
        <v>199</v>
      </c>
      <c r="E48" s="102" t="s">
        <v>200</v>
      </c>
      <c r="F48" s="140" t="s">
        <v>201</v>
      </c>
      <c r="G48" s="112" t="s">
        <v>27</v>
      </c>
      <c r="H48" s="112" t="s">
        <v>40</v>
      </c>
      <c r="I48" s="141">
        <v>45506.0</v>
      </c>
      <c r="J48" s="141">
        <v>45506.0</v>
      </c>
      <c r="K48" s="120" t="s">
        <v>114</v>
      </c>
      <c r="L48" s="142" t="s">
        <v>202</v>
      </c>
      <c r="M48" s="61"/>
    </row>
    <row r="49" ht="22.5" customHeight="1" outlineLevel="1">
      <c r="A49" s="100"/>
      <c r="B49" s="108"/>
      <c r="C49" s="137"/>
      <c r="D49" s="143"/>
      <c r="E49" s="102" t="s">
        <v>203</v>
      </c>
      <c r="F49" s="140" t="s">
        <v>204</v>
      </c>
      <c r="G49" s="112" t="s">
        <v>27</v>
      </c>
      <c r="H49" s="112" t="s">
        <v>40</v>
      </c>
      <c r="I49" s="141">
        <v>45510.0</v>
      </c>
      <c r="J49" s="141">
        <v>45510.0</v>
      </c>
      <c r="K49" s="120" t="s">
        <v>69</v>
      </c>
      <c r="L49" s="142" t="s">
        <v>205</v>
      </c>
      <c r="M49" s="61"/>
    </row>
    <row r="50" ht="22.5" customHeight="1" outlineLevel="1">
      <c r="A50" s="100"/>
      <c r="B50" s="108"/>
      <c r="C50" s="137"/>
      <c r="D50" s="143" t="s">
        <v>147</v>
      </c>
      <c r="E50" s="102" t="s">
        <v>206</v>
      </c>
      <c r="F50" s="140" t="s">
        <v>207</v>
      </c>
      <c r="G50" s="112" t="s">
        <v>27</v>
      </c>
      <c r="H50" s="112" t="s">
        <v>40</v>
      </c>
      <c r="I50" s="141">
        <v>45517.0</v>
      </c>
      <c r="J50" s="141">
        <v>45517.0</v>
      </c>
      <c r="K50" s="120" t="s">
        <v>114</v>
      </c>
      <c r="L50" s="142" t="s">
        <v>208</v>
      </c>
      <c r="M50" s="61"/>
    </row>
    <row r="51" ht="22.5" customHeight="1" outlineLevel="1">
      <c r="A51" s="100"/>
      <c r="B51" s="108"/>
      <c r="C51" s="137"/>
      <c r="D51" s="143" t="s">
        <v>147</v>
      </c>
      <c r="E51" s="102" t="s">
        <v>209</v>
      </c>
      <c r="F51" s="140" t="s">
        <v>210</v>
      </c>
      <c r="G51" s="112" t="s">
        <v>27</v>
      </c>
      <c r="H51" s="112" t="s">
        <v>40</v>
      </c>
      <c r="I51" s="141">
        <v>45524.0</v>
      </c>
      <c r="J51" s="141">
        <v>45524.0</v>
      </c>
      <c r="K51" s="120" t="s">
        <v>114</v>
      </c>
      <c r="L51" s="145" t="s">
        <v>211</v>
      </c>
      <c r="M51" s="61"/>
    </row>
    <row r="52" ht="22.5" customHeight="1" outlineLevel="1">
      <c r="A52" s="100"/>
      <c r="B52" s="108"/>
      <c r="C52" s="137"/>
      <c r="D52" s="138"/>
      <c r="E52" s="102" t="s">
        <v>212</v>
      </c>
      <c r="F52" s="110" t="s">
        <v>213</v>
      </c>
      <c r="G52" s="112" t="s">
        <v>27</v>
      </c>
      <c r="H52" s="112" t="s">
        <v>40</v>
      </c>
      <c r="I52" s="113">
        <v>45531.0</v>
      </c>
      <c r="J52" s="113">
        <v>45531.0</v>
      </c>
      <c r="K52" s="120" t="s">
        <v>69</v>
      </c>
      <c r="L52" s="139" t="s">
        <v>214</v>
      </c>
      <c r="M52" s="61"/>
    </row>
    <row r="53" ht="22.5" customHeight="1" outlineLevel="1">
      <c r="A53" s="100"/>
      <c r="B53" s="108"/>
      <c r="C53" s="137"/>
      <c r="D53" s="144" t="s">
        <v>215</v>
      </c>
      <c r="E53" s="102" t="s">
        <v>216</v>
      </c>
      <c r="F53" s="110" t="s">
        <v>217</v>
      </c>
      <c r="G53" s="112" t="s">
        <v>27</v>
      </c>
      <c r="H53" s="112" t="s">
        <v>40</v>
      </c>
      <c r="I53" s="113">
        <v>45538.0</v>
      </c>
      <c r="J53" s="113">
        <v>45538.0</v>
      </c>
      <c r="K53" s="120" t="s">
        <v>69</v>
      </c>
      <c r="L53" s="139" t="s">
        <v>218</v>
      </c>
      <c r="M53" s="61"/>
    </row>
    <row r="54" ht="22.5" customHeight="1" outlineLevel="1">
      <c r="A54" s="146"/>
      <c r="B54" s="147"/>
      <c r="C54" s="148"/>
      <c r="D54" s="149"/>
      <c r="E54" s="102" t="s">
        <v>219</v>
      </c>
      <c r="F54" s="140" t="s">
        <v>220</v>
      </c>
      <c r="G54" s="150" t="s">
        <v>27</v>
      </c>
      <c r="H54" s="150" t="s">
        <v>40</v>
      </c>
      <c r="I54" s="141">
        <v>45548.0</v>
      </c>
      <c r="J54" s="141">
        <v>45548.0</v>
      </c>
      <c r="K54" s="151" t="s">
        <v>69</v>
      </c>
      <c r="L54" s="142" t="s">
        <v>221</v>
      </c>
      <c r="M54" s="61"/>
    </row>
    <row r="55" ht="22.5" customHeight="1" outlineLevel="1">
      <c r="A55" s="107"/>
      <c r="B55" s="110"/>
      <c r="C55" s="111"/>
      <c r="D55" s="110"/>
      <c r="E55" s="128" t="s">
        <v>222</v>
      </c>
      <c r="F55" s="129" t="s">
        <v>223</v>
      </c>
      <c r="G55" s="130" t="s">
        <v>27</v>
      </c>
      <c r="H55" s="130" t="s">
        <v>46</v>
      </c>
      <c r="I55" s="131"/>
      <c r="J55" s="131"/>
      <c r="K55" s="152"/>
      <c r="L55" s="133"/>
      <c r="M55" s="61"/>
    </row>
    <row r="56" ht="22.5" customHeight="1" outlineLevel="1">
      <c r="A56" s="107"/>
      <c r="B56" s="110"/>
      <c r="C56" s="111"/>
      <c r="D56" s="110"/>
      <c r="E56" s="102" t="s">
        <v>224</v>
      </c>
      <c r="F56" s="110"/>
      <c r="G56" s="112"/>
      <c r="H56" s="112"/>
      <c r="I56" s="113"/>
      <c r="J56" s="113"/>
      <c r="K56" s="134"/>
      <c r="L56" s="115"/>
      <c r="M56" s="61"/>
    </row>
    <row r="57" ht="22.5" customHeight="1" outlineLevel="1">
      <c r="A57" s="107"/>
      <c r="B57" s="110"/>
      <c r="C57" s="111"/>
      <c r="D57" s="110"/>
      <c r="E57" s="102" t="s">
        <v>225</v>
      </c>
      <c r="F57" s="110"/>
      <c r="G57" s="112"/>
      <c r="H57" s="112"/>
      <c r="I57" s="113"/>
      <c r="J57" s="113"/>
      <c r="K57" s="134"/>
      <c r="L57" s="115"/>
      <c r="M57" s="61"/>
    </row>
    <row r="58" ht="22.5" customHeight="1" outlineLevel="1">
      <c r="A58" s="107"/>
      <c r="B58" s="108"/>
      <c r="C58" s="109"/>
      <c r="D58" s="108"/>
      <c r="E58" s="102" t="s">
        <v>226</v>
      </c>
      <c r="F58" s="110"/>
      <c r="G58" s="112"/>
      <c r="H58" s="112"/>
      <c r="I58" s="113"/>
      <c r="J58" s="113"/>
      <c r="K58" s="134"/>
      <c r="L58" s="115"/>
      <c r="M58" s="61"/>
    </row>
    <row r="59" ht="22.5" customHeight="1">
      <c r="A59" s="86" t="s">
        <v>28</v>
      </c>
      <c r="B59" s="86" t="s">
        <v>29</v>
      </c>
      <c r="C59" s="89"/>
      <c r="D59" s="89"/>
      <c r="E59" s="89"/>
      <c r="F59" s="88"/>
      <c r="G59" s="90"/>
      <c r="H59" s="90"/>
      <c r="I59" s="91"/>
      <c r="J59" s="91"/>
      <c r="K59" s="91"/>
      <c r="L59" s="92"/>
      <c r="M59" s="61"/>
    </row>
    <row r="60" ht="22.5" customHeight="1" outlineLevel="1">
      <c r="A60" s="93"/>
      <c r="B60" s="94"/>
      <c r="C60" s="95" t="s">
        <v>31</v>
      </c>
      <c r="D60" s="94" t="s">
        <v>32</v>
      </c>
      <c r="E60" s="95"/>
      <c r="F60" s="94" t="s">
        <v>92</v>
      </c>
      <c r="G60" s="96" t="s">
        <v>33</v>
      </c>
      <c r="H60" s="96" t="s">
        <v>40</v>
      </c>
      <c r="I60" s="97">
        <f>min(I61:I68)</f>
        <v>45337</v>
      </c>
      <c r="J60" s="97">
        <f>max(J61:J68)</f>
        <v>45362</v>
      </c>
      <c r="K60" s="98" t="s">
        <v>69</v>
      </c>
      <c r="L60" s="116"/>
      <c r="M60" s="61"/>
    </row>
    <row r="61" ht="22.5" customHeight="1" outlineLevel="1">
      <c r="A61" s="100"/>
      <c r="B61" s="101"/>
      <c r="C61" s="102"/>
      <c r="D61" s="101"/>
      <c r="E61" s="102" t="s">
        <v>227</v>
      </c>
      <c r="F61" s="101" t="s">
        <v>228</v>
      </c>
      <c r="G61" s="103" t="s">
        <v>27</v>
      </c>
      <c r="H61" s="103" t="s">
        <v>40</v>
      </c>
      <c r="I61" s="104">
        <v>45337.0</v>
      </c>
      <c r="J61" s="104">
        <v>45343.0</v>
      </c>
      <c r="K61" s="105" t="s">
        <v>69</v>
      </c>
      <c r="L61" s="121" t="s">
        <v>229</v>
      </c>
      <c r="M61" s="61"/>
    </row>
    <row r="62" ht="22.5" customHeight="1" outlineLevel="1">
      <c r="A62" s="107"/>
      <c r="B62" s="110"/>
      <c r="C62" s="111"/>
      <c r="D62" s="110"/>
      <c r="E62" s="102" t="s">
        <v>230</v>
      </c>
      <c r="F62" s="110" t="s">
        <v>231</v>
      </c>
      <c r="G62" s="112" t="s">
        <v>27</v>
      </c>
      <c r="H62" s="112" t="s">
        <v>40</v>
      </c>
      <c r="I62" s="113">
        <v>45344.0</v>
      </c>
      <c r="J62" s="113">
        <v>45345.0</v>
      </c>
      <c r="K62" s="114" t="s">
        <v>69</v>
      </c>
      <c r="L62" s="139" t="s">
        <v>232</v>
      </c>
      <c r="M62" s="61"/>
    </row>
    <row r="63" ht="22.5" customHeight="1" outlineLevel="1">
      <c r="A63" s="107"/>
      <c r="B63" s="110"/>
      <c r="C63" s="111"/>
      <c r="D63" s="110"/>
      <c r="E63" s="102" t="s">
        <v>233</v>
      </c>
      <c r="F63" s="110" t="s">
        <v>234</v>
      </c>
      <c r="G63" s="112" t="s">
        <v>72</v>
      </c>
      <c r="H63" s="112" t="s">
        <v>40</v>
      </c>
      <c r="I63" s="113">
        <v>45348.0</v>
      </c>
      <c r="J63" s="113">
        <v>45348.0</v>
      </c>
      <c r="K63" s="114" t="s">
        <v>69</v>
      </c>
      <c r="L63" s="139" t="s">
        <v>235</v>
      </c>
      <c r="M63" s="61"/>
    </row>
    <row r="64" ht="22.5" customHeight="1" outlineLevel="1">
      <c r="A64" s="107"/>
      <c r="B64" s="110"/>
      <c r="C64" s="111"/>
      <c r="D64" s="110"/>
      <c r="E64" s="102" t="s">
        <v>236</v>
      </c>
      <c r="F64" s="110" t="s">
        <v>237</v>
      </c>
      <c r="G64" s="112" t="s">
        <v>72</v>
      </c>
      <c r="H64" s="112" t="s">
        <v>40</v>
      </c>
      <c r="I64" s="113">
        <v>45349.0</v>
      </c>
      <c r="J64" s="113">
        <v>45350.0</v>
      </c>
      <c r="K64" s="114" t="s">
        <v>69</v>
      </c>
      <c r="L64" s="139" t="s">
        <v>238</v>
      </c>
      <c r="M64" s="61"/>
    </row>
    <row r="65" ht="22.5" customHeight="1" outlineLevel="1">
      <c r="A65" s="107"/>
      <c r="B65" s="110"/>
      <c r="C65" s="111"/>
      <c r="D65" s="110"/>
      <c r="E65" s="102" t="s">
        <v>239</v>
      </c>
      <c r="F65" s="110" t="s">
        <v>240</v>
      </c>
      <c r="G65" s="112" t="s">
        <v>27</v>
      </c>
      <c r="H65" s="112" t="s">
        <v>40</v>
      </c>
      <c r="I65" s="113">
        <v>45349.0</v>
      </c>
      <c r="J65" s="113">
        <v>45351.0</v>
      </c>
      <c r="K65" s="114" t="s">
        <v>69</v>
      </c>
      <c r="L65" s="139" t="s">
        <v>241</v>
      </c>
      <c r="M65" s="61"/>
    </row>
    <row r="66" ht="22.5" customHeight="1" outlineLevel="1">
      <c r="A66" s="107"/>
      <c r="B66" s="110"/>
      <c r="C66" s="111"/>
      <c r="D66" s="110"/>
      <c r="E66" s="102" t="s">
        <v>242</v>
      </c>
      <c r="F66" s="110" t="s">
        <v>243</v>
      </c>
      <c r="G66" s="112" t="s">
        <v>27</v>
      </c>
      <c r="H66" s="112" t="s">
        <v>40</v>
      </c>
      <c r="I66" s="113">
        <v>45357.0</v>
      </c>
      <c r="J66" s="113">
        <v>45357.0</v>
      </c>
      <c r="K66" s="114" t="s">
        <v>69</v>
      </c>
      <c r="L66" s="139" t="s">
        <v>244</v>
      </c>
      <c r="M66" s="61"/>
    </row>
    <row r="67" ht="22.5" customHeight="1" outlineLevel="1">
      <c r="A67" s="107"/>
      <c r="B67" s="110"/>
      <c r="C67" s="111"/>
      <c r="D67" s="110"/>
      <c r="E67" s="102" t="s">
        <v>245</v>
      </c>
      <c r="F67" s="110" t="s">
        <v>246</v>
      </c>
      <c r="G67" s="112" t="s">
        <v>72</v>
      </c>
      <c r="H67" s="112" t="s">
        <v>40</v>
      </c>
      <c r="I67" s="113">
        <v>45358.0</v>
      </c>
      <c r="J67" s="113">
        <v>45359.0</v>
      </c>
      <c r="K67" s="114" t="s">
        <v>69</v>
      </c>
      <c r="L67" s="139" t="s">
        <v>247</v>
      </c>
      <c r="M67" s="61"/>
    </row>
    <row r="68" ht="22.5" customHeight="1" outlineLevel="1">
      <c r="A68" s="153"/>
      <c r="B68" s="140"/>
      <c r="C68" s="154"/>
      <c r="D68" s="140"/>
      <c r="E68" s="102" t="s">
        <v>248</v>
      </c>
      <c r="F68" s="140" t="s">
        <v>249</v>
      </c>
      <c r="G68" s="150" t="s">
        <v>72</v>
      </c>
      <c r="H68" s="150" t="s">
        <v>40</v>
      </c>
      <c r="I68" s="141">
        <v>45359.0</v>
      </c>
      <c r="J68" s="141">
        <v>45362.0</v>
      </c>
      <c r="K68" s="114" t="s">
        <v>69</v>
      </c>
      <c r="L68" s="142" t="s">
        <v>250</v>
      </c>
      <c r="M68" s="61"/>
    </row>
    <row r="69" ht="22.5" customHeight="1" outlineLevel="1">
      <c r="A69" s="93"/>
      <c r="B69" s="94"/>
      <c r="C69" s="95" t="s">
        <v>38</v>
      </c>
      <c r="D69" s="94" t="s">
        <v>39</v>
      </c>
      <c r="E69" s="95"/>
      <c r="F69" s="94" t="s">
        <v>92</v>
      </c>
      <c r="G69" s="96" t="s">
        <v>33</v>
      </c>
      <c r="H69" s="96" t="s">
        <v>40</v>
      </c>
      <c r="I69" s="97">
        <f>min(I70:I77)</f>
        <v>45436</v>
      </c>
      <c r="J69" s="97">
        <f>max(J70:J77)</f>
        <v>45517</v>
      </c>
      <c r="K69" s="98" t="s">
        <v>69</v>
      </c>
      <c r="L69" s="116"/>
      <c r="M69" s="61"/>
    </row>
    <row r="70" ht="22.5" customHeight="1" outlineLevel="1">
      <c r="A70" s="100"/>
      <c r="B70" s="101"/>
      <c r="C70" s="102"/>
      <c r="D70" s="155"/>
      <c r="E70" s="102" t="s">
        <v>251</v>
      </c>
      <c r="F70" s="101" t="s">
        <v>252</v>
      </c>
      <c r="G70" s="103" t="s">
        <v>33</v>
      </c>
      <c r="H70" s="103" t="s">
        <v>40</v>
      </c>
      <c r="I70" s="104">
        <v>45436.0</v>
      </c>
      <c r="J70" s="104">
        <v>45436.0</v>
      </c>
      <c r="K70" s="105" t="s">
        <v>69</v>
      </c>
      <c r="L70" s="121" t="s">
        <v>253</v>
      </c>
      <c r="M70" s="61"/>
    </row>
    <row r="71" ht="22.5" customHeight="1" outlineLevel="1">
      <c r="A71" s="107"/>
      <c r="B71" s="110"/>
      <c r="C71" s="102"/>
      <c r="D71" s="155"/>
      <c r="E71" s="102" t="s">
        <v>254</v>
      </c>
      <c r="F71" s="110" t="s">
        <v>255</v>
      </c>
      <c r="G71" s="112" t="s">
        <v>33</v>
      </c>
      <c r="H71" s="112" t="s">
        <v>40</v>
      </c>
      <c r="I71" s="113">
        <v>45450.0</v>
      </c>
      <c r="J71" s="113">
        <v>45450.0</v>
      </c>
      <c r="K71" s="105" t="s">
        <v>69</v>
      </c>
      <c r="L71" s="139" t="s">
        <v>256</v>
      </c>
      <c r="M71" s="61"/>
    </row>
    <row r="72" ht="22.5" customHeight="1" outlineLevel="1">
      <c r="A72" s="107"/>
      <c r="B72" s="110"/>
      <c r="C72" s="102"/>
      <c r="D72" s="155"/>
      <c r="E72" s="102" t="s">
        <v>257</v>
      </c>
      <c r="F72" s="110" t="s">
        <v>258</v>
      </c>
      <c r="G72" s="112" t="s">
        <v>33</v>
      </c>
      <c r="H72" s="112" t="s">
        <v>40</v>
      </c>
      <c r="I72" s="113">
        <v>45450.0</v>
      </c>
      <c r="J72" s="113">
        <v>45450.0</v>
      </c>
      <c r="K72" s="105" t="s">
        <v>69</v>
      </c>
      <c r="L72" s="139" t="s">
        <v>259</v>
      </c>
      <c r="M72" s="61"/>
    </row>
    <row r="73" ht="22.5" customHeight="1" outlineLevel="1">
      <c r="A73" s="107"/>
      <c r="B73" s="110"/>
      <c r="C73" s="102"/>
      <c r="D73" s="155"/>
      <c r="E73" s="102" t="s">
        <v>260</v>
      </c>
      <c r="F73" s="110" t="s">
        <v>261</v>
      </c>
      <c r="G73" s="112" t="s">
        <v>72</v>
      </c>
      <c r="H73" s="112" t="s">
        <v>40</v>
      </c>
      <c r="I73" s="113">
        <v>45456.0</v>
      </c>
      <c r="J73" s="113">
        <v>45456.0</v>
      </c>
      <c r="K73" s="105" t="s">
        <v>69</v>
      </c>
      <c r="L73" s="115" t="s">
        <v>262</v>
      </c>
      <c r="M73" s="61"/>
    </row>
    <row r="74" ht="22.5" customHeight="1" outlineLevel="1">
      <c r="A74" s="107"/>
      <c r="B74" s="110"/>
      <c r="C74" s="102"/>
      <c r="D74" s="155"/>
      <c r="E74" s="102" t="s">
        <v>263</v>
      </c>
      <c r="F74" s="110" t="s">
        <v>264</v>
      </c>
      <c r="G74" s="112" t="s">
        <v>33</v>
      </c>
      <c r="H74" s="112" t="s">
        <v>40</v>
      </c>
      <c r="I74" s="113">
        <v>45477.0</v>
      </c>
      <c r="J74" s="113">
        <v>45477.0</v>
      </c>
      <c r="K74" s="105" t="s">
        <v>69</v>
      </c>
      <c r="L74" s="139" t="s">
        <v>265</v>
      </c>
      <c r="M74" s="61"/>
    </row>
    <row r="75" ht="22.5" customHeight="1" outlineLevel="1">
      <c r="A75" s="107"/>
      <c r="B75" s="110"/>
      <c r="C75" s="102"/>
      <c r="D75" s="155"/>
      <c r="E75" s="102" t="s">
        <v>266</v>
      </c>
      <c r="F75" s="110" t="s">
        <v>267</v>
      </c>
      <c r="G75" s="112" t="s">
        <v>33</v>
      </c>
      <c r="H75" s="112" t="s">
        <v>40</v>
      </c>
      <c r="I75" s="113">
        <v>45477.0</v>
      </c>
      <c r="J75" s="113">
        <v>45477.0</v>
      </c>
      <c r="K75" s="105" t="s">
        <v>69</v>
      </c>
      <c r="L75" s="139" t="s">
        <v>268</v>
      </c>
      <c r="M75" s="61"/>
    </row>
    <row r="76" ht="22.5" customHeight="1" outlineLevel="1">
      <c r="A76" s="107"/>
      <c r="B76" s="110"/>
      <c r="C76" s="102"/>
      <c r="D76" s="155"/>
      <c r="E76" s="102" t="s">
        <v>269</v>
      </c>
      <c r="F76" s="110" t="s">
        <v>270</v>
      </c>
      <c r="G76" s="112" t="s">
        <v>33</v>
      </c>
      <c r="H76" s="112" t="s">
        <v>40</v>
      </c>
      <c r="I76" s="113">
        <v>45517.0</v>
      </c>
      <c r="J76" s="113">
        <v>45517.0</v>
      </c>
      <c r="K76" s="105" t="s">
        <v>69</v>
      </c>
      <c r="L76" s="139" t="s">
        <v>271</v>
      </c>
      <c r="M76" s="61"/>
    </row>
    <row r="77" ht="22.5" customHeight="1" outlineLevel="1">
      <c r="A77" s="153"/>
      <c r="B77" s="140"/>
      <c r="C77" s="156"/>
      <c r="D77" s="157"/>
      <c r="E77" s="102" t="s">
        <v>272</v>
      </c>
      <c r="F77" s="140" t="s">
        <v>273</v>
      </c>
      <c r="G77" s="112" t="s">
        <v>33</v>
      </c>
      <c r="H77" s="150" t="s">
        <v>40</v>
      </c>
      <c r="I77" s="141">
        <v>45517.0</v>
      </c>
      <c r="J77" s="141">
        <v>45517.0</v>
      </c>
      <c r="K77" s="105" t="s">
        <v>69</v>
      </c>
      <c r="L77" s="142" t="s">
        <v>274</v>
      </c>
      <c r="M77" s="61"/>
    </row>
    <row r="78" ht="22.5" customHeight="1" outlineLevel="1">
      <c r="A78" s="93"/>
      <c r="B78" s="94"/>
      <c r="C78" s="95" t="s">
        <v>41</v>
      </c>
      <c r="D78" s="94" t="s">
        <v>42</v>
      </c>
      <c r="E78" s="95"/>
      <c r="F78" s="94" t="s">
        <v>92</v>
      </c>
      <c r="G78" s="96" t="s">
        <v>33</v>
      </c>
      <c r="H78" s="96" t="s">
        <v>40</v>
      </c>
      <c r="I78" s="97">
        <f>min(I79:I100)</f>
        <v>45349</v>
      </c>
      <c r="J78" s="97">
        <f>max(J79:J100)</f>
        <v>45558</v>
      </c>
      <c r="K78" s="98" t="s">
        <v>114</v>
      </c>
      <c r="L78" s="116"/>
      <c r="M78" s="61"/>
    </row>
    <row r="79" ht="22.5" customHeight="1" outlineLevel="1">
      <c r="A79" s="158"/>
      <c r="B79" s="159"/>
      <c r="C79" s="111"/>
      <c r="D79" s="160"/>
      <c r="E79" s="102" t="s">
        <v>275</v>
      </c>
      <c r="F79" s="101" t="s">
        <v>276</v>
      </c>
      <c r="G79" s="103" t="s">
        <v>33</v>
      </c>
      <c r="H79" s="103" t="s">
        <v>40</v>
      </c>
      <c r="I79" s="104">
        <v>45349.0</v>
      </c>
      <c r="J79" s="104">
        <v>45471.0</v>
      </c>
      <c r="K79" s="105" t="s">
        <v>69</v>
      </c>
      <c r="L79" s="121" t="s">
        <v>277</v>
      </c>
      <c r="M79" s="61"/>
    </row>
    <row r="80" ht="22.5" customHeight="1" outlineLevel="1">
      <c r="A80" s="107"/>
      <c r="B80" s="110"/>
      <c r="C80" s="111"/>
      <c r="D80" s="160" t="s">
        <v>278</v>
      </c>
      <c r="E80" s="102" t="s">
        <v>279</v>
      </c>
      <c r="F80" s="110" t="s">
        <v>280</v>
      </c>
      <c r="G80" s="103" t="s">
        <v>33</v>
      </c>
      <c r="H80" s="112" t="s">
        <v>40</v>
      </c>
      <c r="I80" s="113">
        <v>45364.0</v>
      </c>
      <c r="J80" s="113">
        <v>45369.0</v>
      </c>
      <c r="K80" s="105" t="s">
        <v>69</v>
      </c>
      <c r="L80" s="115" t="s">
        <v>281</v>
      </c>
      <c r="M80" s="61"/>
    </row>
    <row r="81" ht="22.5" customHeight="1" outlineLevel="1">
      <c r="A81" s="107"/>
      <c r="B81" s="110"/>
      <c r="C81" s="111"/>
      <c r="D81" s="160" t="s">
        <v>282</v>
      </c>
      <c r="E81" s="102" t="s">
        <v>283</v>
      </c>
      <c r="F81" s="110" t="s">
        <v>284</v>
      </c>
      <c r="G81" s="103" t="s">
        <v>33</v>
      </c>
      <c r="H81" s="112" t="s">
        <v>40</v>
      </c>
      <c r="I81" s="113">
        <v>45369.0</v>
      </c>
      <c r="J81" s="113">
        <v>45369.0</v>
      </c>
      <c r="K81" s="105" t="s">
        <v>69</v>
      </c>
      <c r="L81" s="139" t="s">
        <v>285</v>
      </c>
      <c r="M81" s="61"/>
    </row>
    <row r="82" ht="22.5" customHeight="1" outlineLevel="1">
      <c r="A82" s="107"/>
      <c r="B82" s="110"/>
      <c r="C82" s="111"/>
      <c r="D82" s="160" t="s">
        <v>282</v>
      </c>
      <c r="E82" s="102" t="s">
        <v>286</v>
      </c>
      <c r="F82" s="161" t="s">
        <v>287</v>
      </c>
      <c r="G82" s="103" t="s">
        <v>33</v>
      </c>
      <c r="H82" s="162" t="s">
        <v>288</v>
      </c>
      <c r="I82" s="163">
        <v>45372.0</v>
      </c>
      <c r="J82" s="163">
        <v>45377.0</v>
      </c>
      <c r="K82" s="105" t="s">
        <v>69</v>
      </c>
      <c r="L82" s="139" t="s">
        <v>289</v>
      </c>
      <c r="M82" s="61"/>
    </row>
    <row r="83" ht="22.5" customHeight="1" outlineLevel="1">
      <c r="A83" s="107"/>
      <c r="B83" s="110"/>
      <c r="C83" s="111"/>
      <c r="D83" s="160" t="s">
        <v>290</v>
      </c>
      <c r="E83" s="102" t="s">
        <v>291</v>
      </c>
      <c r="F83" s="161" t="s">
        <v>292</v>
      </c>
      <c r="G83" s="103" t="s">
        <v>33</v>
      </c>
      <c r="H83" s="162" t="s">
        <v>288</v>
      </c>
      <c r="I83" s="163">
        <v>45376.0</v>
      </c>
      <c r="J83" s="163">
        <v>45377.0</v>
      </c>
      <c r="K83" s="105" t="s">
        <v>69</v>
      </c>
      <c r="L83" s="139" t="s">
        <v>293</v>
      </c>
      <c r="M83" s="61"/>
    </row>
    <row r="84" ht="22.5" customHeight="1" outlineLevel="1">
      <c r="A84" s="107"/>
      <c r="B84" s="110"/>
      <c r="C84" s="111"/>
      <c r="D84" s="160" t="s">
        <v>294</v>
      </c>
      <c r="E84" s="102" t="s">
        <v>295</v>
      </c>
      <c r="F84" s="161" t="s">
        <v>296</v>
      </c>
      <c r="G84" s="103" t="s">
        <v>33</v>
      </c>
      <c r="H84" s="162" t="s">
        <v>288</v>
      </c>
      <c r="I84" s="163">
        <v>45377.0</v>
      </c>
      <c r="J84" s="163"/>
      <c r="K84" s="105" t="s">
        <v>69</v>
      </c>
      <c r="L84" s="115" t="s">
        <v>281</v>
      </c>
      <c r="M84" s="61"/>
    </row>
    <row r="85" ht="22.5" customHeight="1" outlineLevel="1">
      <c r="A85" s="107"/>
      <c r="B85" s="110"/>
      <c r="C85" s="111"/>
      <c r="D85" s="160" t="s">
        <v>297</v>
      </c>
      <c r="E85" s="102" t="s">
        <v>298</v>
      </c>
      <c r="F85" s="110" t="s">
        <v>299</v>
      </c>
      <c r="G85" s="103" t="s">
        <v>33</v>
      </c>
      <c r="H85" s="112" t="s">
        <v>40</v>
      </c>
      <c r="I85" s="113">
        <v>45400.0</v>
      </c>
      <c r="J85" s="113">
        <v>45401.0</v>
      </c>
      <c r="K85" s="105" t="s">
        <v>69</v>
      </c>
      <c r="L85" s="139" t="s">
        <v>300</v>
      </c>
      <c r="M85" s="61"/>
    </row>
    <row r="86" ht="22.5" customHeight="1" outlineLevel="1">
      <c r="A86" s="107"/>
      <c r="B86" s="110"/>
      <c r="C86" s="111"/>
      <c r="D86" s="160" t="s">
        <v>290</v>
      </c>
      <c r="E86" s="102" t="s">
        <v>301</v>
      </c>
      <c r="F86" s="110" t="s">
        <v>302</v>
      </c>
      <c r="G86" s="103" t="s">
        <v>33</v>
      </c>
      <c r="H86" s="112" t="s">
        <v>40</v>
      </c>
      <c r="I86" s="113">
        <v>45401.0</v>
      </c>
      <c r="J86" s="113">
        <v>45401.0</v>
      </c>
      <c r="K86" s="105" t="s">
        <v>69</v>
      </c>
      <c r="L86" s="139" t="s">
        <v>303</v>
      </c>
      <c r="M86" s="61"/>
    </row>
    <row r="87" ht="22.5" customHeight="1" outlineLevel="1">
      <c r="A87" s="107"/>
      <c r="B87" s="110"/>
      <c r="C87" s="111"/>
      <c r="D87" s="160" t="s">
        <v>297</v>
      </c>
      <c r="E87" s="102" t="s">
        <v>304</v>
      </c>
      <c r="F87" s="110" t="s">
        <v>305</v>
      </c>
      <c r="G87" s="103" t="s">
        <v>33</v>
      </c>
      <c r="H87" s="112" t="s">
        <v>40</v>
      </c>
      <c r="I87" s="113">
        <v>45404.0</v>
      </c>
      <c r="J87" s="113">
        <v>45405.0</v>
      </c>
      <c r="K87" s="105" t="s">
        <v>69</v>
      </c>
      <c r="L87" s="139" t="s">
        <v>306</v>
      </c>
      <c r="M87" s="61"/>
    </row>
    <row r="88" ht="22.5" customHeight="1" outlineLevel="1">
      <c r="A88" s="107"/>
      <c r="B88" s="110"/>
      <c r="C88" s="111"/>
      <c r="D88" s="160" t="s">
        <v>297</v>
      </c>
      <c r="E88" s="102" t="s">
        <v>307</v>
      </c>
      <c r="F88" s="110" t="s">
        <v>308</v>
      </c>
      <c r="G88" s="103" t="s">
        <v>33</v>
      </c>
      <c r="H88" s="112" t="s">
        <v>40</v>
      </c>
      <c r="I88" s="113">
        <v>45414.0</v>
      </c>
      <c r="J88" s="113">
        <v>45420.0</v>
      </c>
      <c r="K88" s="105" t="s">
        <v>69</v>
      </c>
      <c r="L88" s="139" t="s">
        <v>306</v>
      </c>
      <c r="M88" s="61"/>
    </row>
    <row r="89" ht="22.5" customHeight="1" outlineLevel="1">
      <c r="A89" s="107"/>
      <c r="B89" s="110"/>
      <c r="C89" s="111"/>
      <c r="D89" s="160" t="s">
        <v>309</v>
      </c>
      <c r="E89" s="102" t="s">
        <v>310</v>
      </c>
      <c r="F89" s="110" t="s">
        <v>311</v>
      </c>
      <c r="G89" s="103" t="s">
        <v>33</v>
      </c>
      <c r="H89" s="112" t="s">
        <v>40</v>
      </c>
      <c r="I89" s="113">
        <v>45441.0</v>
      </c>
      <c r="J89" s="113">
        <v>45453.0</v>
      </c>
      <c r="K89" s="105" t="s">
        <v>69</v>
      </c>
      <c r="L89" s="139" t="s">
        <v>312</v>
      </c>
      <c r="M89" s="61"/>
    </row>
    <row r="90" ht="22.5" customHeight="1" outlineLevel="1">
      <c r="A90" s="107"/>
      <c r="B90" s="110"/>
      <c r="C90" s="111"/>
      <c r="D90" s="160" t="s">
        <v>294</v>
      </c>
      <c r="E90" s="102" t="s">
        <v>313</v>
      </c>
      <c r="F90" s="110" t="s">
        <v>314</v>
      </c>
      <c r="G90" s="103" t="s">
        <v>33</v>
      </c>
      <c r="H90" s="112" t="s">
        <v>40</v>
      </c>
      <c r="I90" s="113">
        <v>45443.0</v>
      </c>
      <c r="J90" s="113">
        <v>45446.0</v>
      </c>
      <c r="K90" s="105" t="s">
        <v>69</v>
      </c>
      <c r="L90" s="139" t="s">
        <v>315</v>
      </c>
      <c r="M90" s="61"/>
    </row>
    <row r="91" ht="22.5" customHeight="1" outlineLevel="1">
      <c r="A91" s="107"/>
      <c r="B91" s="110"/>
      <c r="C91" s="111"/>
      <c r="D91" s="160" t="s">
        <v>282</v>
      </c>
      <c r="E91" s="102" t="s">
        <v>316</v>
      </c>
      <c r="F91" s="110" t="s">
        <v>317</v>
      </c>
      <c r="G91" s="103" t="s">
        <v>33</v>
      </c>
      <c r="H91" s="112" t="s">
        <v>40</v>
      </c>
      <c r="I91" s="113">
        <v>45446.0</v>
      </c>
      <c r="J91" s="113">
        <v>45463.0</v>
      </c>
      <c r="K91" s="105" t="s">
        <v>69</v>
      </c>
      <c r="L91" s="139" t="s">
        <v>318</v>
      </c>
      <c r="M91" s="61"/>
    </row>
    <row r="92" ht="22.5" customHeight="1" outlineLevel="1">
      <c r="A92" s="107"/>
      <c r="B92" s="110"/>
      <c r="C92" s="111"/>
      <c r="D92" s="160" t="s">
        <v>297</v>
      </c>
      <c r="E92" s="102" t="s">
        <v>319</v>
      </c>
      <c r="F92" s="110" t="s">
        <v>320</v>
      </c>
      <c r="G92" s="103" t="s">
        <v>33</v>
      </c>
      <c r="H92" s="112" t="s">
        <v>40</v>
      </c>
      <c r="I92" s="113">
        <v>45457.0</v>
      </c>
      <c r="J92" s="113">
        <v>45457.0</v>
      </c>
      <c r="K92" s="105" t="s">
        <v>114</v>
      </c>
      <c r="L92" s="139" t="s">
        <v>321</v>
      </c>
      <c r="M92" s="61"/>
    </row>
    <row r="93" ht="22.5" customHeight="1" outlineLevel="1">
      <c r="A93" s="153"/>
      <c r="B93" s="140"/>
      <c r="C93" s="154"/>
      <c r="D93" s="164" t="s">
        <v>322</v>
      </c>
      <c r="E93" s="102" t="s">
        <v>323</v>
      </c>
      <c r="F93" s="110" t="s">
        <v>324</v>
      </c>
      <c r="G93" s="103" t="s">
        <v>33</v>
      </c>
      <c r="H93" s="112" t="s">
        <v>40</v>
      </c>
      <c r="I93" s="113">
        <v>45474.0</v>
      </c>
      <c r="J93" s="113">
        <v>45545.0</v>
      </c>
      <c r="K93" s="114" t="s">
        <v>69</v>
      </c>
      <c r="L93" s="139" t="s">
        <v>325</v>
      </c>
      <c r="M93" s="61"/>
    </row>
    <row r="94" ht="22.5" customHeight="1" outlineLevel="1">
      <c r="A94" s="107"/>
      <c r="B94" s="110"/>
      <c r="C94" s="111"/>
      <c r="D94" s="160" t="s">
        <v>282</v>
      </c>
      <c r="E94" s="102" t="s">
        <v>326</v>
      </c>
      <c r="F94" s="110" t="s">
        <v>327</v>
      </c>
      <c r="G94" s="103" t="s">
        <v>33</v>
      </c>
      <c r="H94" s="112" t="s">
        <v>40</v>
      </c>
      <c r="I94" s="113">
        <v>45478.0</v>
      </c>
      <c r="J94" s="113">
        <v>45481.0</v>
      </c>
      <c r="K94" s="114" t="s">
        <v>69</v>
      </c>
      <c r="L94" s="139" t="s">
        <v>328</v>
      </c>
      <c r="M94" s="61"/>
    </row>
    <row r="95" ht="22.5" customHeight="1" outlineLevel="1">
      <c r="A95" s="165"/>
      <c r="B95" s="101"/>
      <c r="C95" s="102"/>
      <c r="D95" s="166" t="s">
        <v>22</v>
      </c>
      <c r="E95" s="102" t="s">
        <v>329</v>
      </c>
      <c r="F95" s="110" t="s">
        <v>330</v>
      </c>
      <c r="G95" s="103" t="s">
        <v>72</v>
      </c>
      <c r="H95" s="103" t="s">
        <v>40</v>
      </c>
      <c r="I95" s="104">
        <v>45491.0</v>
      </c>
      <c r="J95" s="104">
        <v>45491.0</v>
      </c>
      <c r="K95" s="105" t="s">
        <v>69</v>
      </c>
      <c r="L95" s="167" t="s">
        <v>331</v>
      </c>
      <c r="M95" s="61"/>
    </row>
    <row r="96" ht="22.5" customHeight="1" outlineLevel="1">
      <c r="A96" s="165"/>
      <c r="B96" s="101"/>
      <c r="C96" s="102"/>
      <c r="D96" s="166" t="s">
        <v>22</v>
      </c>
      <c r="E96" s="102" t="s">
        <v>332</v>
      </c>
      <c r="F96" s="110" t="s">
        <v>333</v>
      </c>
      <c r="G96" s="103" t="s">
        <v>72</v>
      </c>
      <c r="H96" s="103" t="s">
        <v>40</v>
      </c>
      <c r="I96" s="104">
        <v>45503.0</v>
      </c>
      <c r="J96" s="104">
        <v>45503.0</v>
      </c>
      <c r="K96" s="105" t="s">
        <v>69</v>
      </c>
      <c r="L96" s="167" t="s">
        <v>334</v>
      </c>
      <c r="M96" s="61"/>
    </row>
    <row r="97" ht="22.5" customHeight="1" outlineLevel="1">
      <c r="A97" s="165"/>
      <c r="B97" s="101"/>
      <c r="C97" s="102"/>
      <c r="D97" s="166" t="s">
        <v>22</v>
      </c>
      <c r="E97" s="102" t="s">
        <v>335</v>
      </c>
      <c r="F97" s="110" t="s">
        <v>336</v>
      </c>
      <c r="G97" s="103" t="s">
        <v>72</v>
      </c>
      <c r="H97" s="103" t="s">
        <v>40</v>
      </c>
      <c r="I97" s="104">
        <v>45517.0</v>
      </c>
      <c r="J97" s="104">
        <v>45548.0</v>
      </c>
      <c r="K97" s="105" t="s">
        <v>69</v>
      </c>
      <c r="L97" s="167" t="s">
        <v>337</v>
      </c>
      <c r="M97" s="61"/>
    </row>
    <row r="98" ht="22.5" customHeight="1" outlineLevel="1">
      <c r="A98" s="165"/>
      <c r="B98" s="101"/>
      <c r="C98" s="102"/>
      <c r="D98" s="166" t="s">
        <v>22</v>
      </c>
      <c r="E98" s="102" t="s">
        <v>338</v>
      </c>
      <c r="F98" s="110" t="s">
        <v>339</v>
      </c>
      <c r="G98" s="103" t="s">
        <v>72</v>
      </c>
      <c r="H98" s="103" t="s">
        <v>40</v>
      </c>
      <c r="I98" s="104">
        <v>45530.0</v>
      </c>
      <c r="J98" s="104">
        <v>45555.0</v>
      </c>
      <c r="K98" s="105" t="s">
        <v>114</v>
      </c>
      <c r="L98" s="167" t="s">
        <v>340</v>
      </c>
      <c r="M98" s="61"/>
    </row>
    <row r="99" ht="22.5" customHeight="1" outlineLevel="1">
      <c r="A99" s="165"/>
      <c r="B99" s="101"/>
      <c r="C99" s="102"/>
      <c r="D99" s="166" t="s">
        <v>22</v>
      </c>
      <c r="E99" s="102" t="s">
        <v>341</v>
      </c>
      <c r="F99" s="101" t="s">
        <v>342</v>
      </c>
      <c r="G99" s="103" t="s">
        <v>72</v>
      </c>
      <c r="H99" s="103" t="s">
        <v>40</v>
      </c>
      <c r="I99" s="104">
        <v>45555.0</v>
      </c>
      <c r="J99" s="104">
        <v>45558.0</v>
      </c>
      <c r="K99" s="105" t="s">
        <v>114</v>
      </c>
      <c r="L99" s="167" t="s">
        <v>343</v>
      </c>
      <c r="M99" s="61"/>
    </row>
    <row r="100" ht="22.5" customHeight="1" outlineLevel="1">
      <c r="A100" s="158"/>
      <c r="B100" s="159"/>
      <c r="C100" s="156"/>
      <c r="D100" s="168"/>
      <c r="E100" s="102"/>
      <c r="F100" s="159"/>
      <c r="G100" s="169"/>
      <c r="H100" s="169"/>
      <c r="I100" s="170"/>
      <c r="J100" s="170"/>
      <c r="K100" s="171"/>
      <c r="L100" s="172"/>
      <c r="M100" s="61"/>
    </row>
    <row r="101" ht="22.5" customHeight="1" outlineLevel="1">
      <c r="A101" s="93"/>
      <c r="B101" s="94"/>
      <c r="C101" s="95" t="s">
        <v>44</v>
      </c>
      <c r="D101" s="173" t="s">
        <v>45</v>
      </c>
      <c r="E101" s="95"/>
      <c r="F101" s="94" t="s">
        <v>92</v>
      </c>
      <c r="G101" s="96" t="s">
        <v>33</v>
      </c>
      <c r="H101" s="96" t="s">
        <v>40</v>
      </c>
      <c r="I101" s="97">
        <f>min(I102:I105)</f>
        <v>45371</v>
      </c>
      <c r="J101" s="97">
        <f>max(J102:J105)</f>
        <v>45492</v>
      </c>
      <c r="K101" s="98" t="s">
        <v>69</v>
      </c>
      <c r="L101" s="116"/>
      <c r="M101" s="61"/>
    </row>
    <row r="102" ht="22.5" customHeight="1" outlineLevel="1">
      <c r="A102" s="100"/>
      <c r="B102" s="101"/>
      <c r="C102" s="102"/>
      <c r="D102" s="168"/>
      <c r="E102" s="102" t="s">
        <v>344</v>
      </c>
      <c r="F102" s="101" t="s">
        <v>345</v>
      </c>
      <c r="G102" s="103" t="s">
        <v>27</v>
      </c>
      <c r="H102" s="103" t="s">
        <v>40</v>
      </c>
      <c r="I102" s="104">
        <v>45371.0</v>
      </c>
      <c r="J102" s="104">
        <v>45371.0</v>
      </c>
      <c r="K102" s="105" t="s">
        <v>69</v>
      </c>
      <c r="L102" s="121" t="s">
        <v>346</v>
      </c>
      <c r="M102" s="61"/>
    </row>
    <row r="103" ht="22.5" customHeight="1" outlineLevel="1">
      <c r="A103" s="107"/>
      <c r="B103" s="110"/>
      <c r="C103" s="102"/>
      <c r="D103" s="160"/>
      <c r="E103" s="102" t="s">
        <v>347</v>
      </c>
      <c r="F103" s="110" t="s">
        <v>348</v>
      </c>
      <c r="G103" s="112" t="s">
        <v>72</v>
      </c>
      <c r="H103" s="112" t="s">
        <v>40</v>
      </c>
      <c r="I103" s="113">
        <v>45380.0</v>
      </c>
      <c r="J103" s="113">
        <v>45380.0</v>
      </c>
      <c r="K103" s="114" t="s">
        <v>69</v>
      </c>
      <c r="L103" s="139" t="s">
        <v>349</v>
      </c>
      <c r="M103" s="61"/>
    </row>
    <row r="104" ht="22.5" customHeight="1" outlineLevel="1">
      <c r="A104" s="107"/>
      <c r="B104" s="110"/>
      <c r="C104" s="102"/>
      <c r="E104" s="102" t="s">
        <v>350</v>
      </c>
      <c r="F104" s="110" t="s">
        <v>351</v>
      </c>
      <c r="G104" s="112" t="s">
        <v>33</v>
      </c>
      <c r="H104" s="112" t="s">
        <v>40</v>
      </c>
      <c r="I104" s="113">
        <v>45383.0</v>
      </c>
      <c r="J104" s="113">
        <v>45386.0</v>
      </c>
      <c r="K104" s="114" t="s">
        <v>69</v>
      </c>
      <c r="L104" s="115" t="s">
        <v>352</v>
      </c>
      <c r="M104" s="61"/>
    </row>
    <row r="105" ht="22.5" customHeight="1" outlineLevel="1">
      <c r="A105" s="153"/>
      <c r="B105" s="140"/>
      <c r="C105" s="154"/>
      <c r="D105" s="164"/>
      <c r="E105" s="102" t="s">
        <v>353</v>
      </c>
      <c r="F105" s="140" t="s">
        <v>354</v>
      </c>
      <c r="G105" s="150" t="s">
        <v>33</v>
      </c>
      <c r="H105" s="150" t="s">
        <v>40</v>
      </c>
      <c r="I105" s="141">
        <v>45492.0</v>
      </c>
      <c r="J105" s="141">
        <v>45492.0</v>
      </c>
      <c r="K105" s="151" t="s">
        <v>69</v>
      </c>
      <c r="L105" s="142" t="s">
        <v>355</v>
      </c>
      <c r="M105" s="61"/>
    </row>
    <row r="106" ht="22.5" customHeight="1" outlineLevel="1">
      <c r="A106" s="93"/>
      <c r="B106" s="94"/>
      <c r="C106" s="95" t="s">
        <v>47</v>
      </c>
      <c r="D106" s="96" t="s">
        <v>48</v>
      </c>
      <c r="E106" s="95"/>
      <c r="F106" s="94" t="s">
        <v>97</v>
      </c>
      <c r="G106" s="96" t="s">
        <v>33</v>
      </c>
      <c r="H106" s="96" t="s">
        <v>98</v>
      </c>
      <c r="I106" s="97">
        <f>min(I107:I129)</f>
        <v>45406</v>
      </c>
      <c r="J106" s="97">
        <f>max(J107:J129)</f>
        <v>45565</v>
      </c>
      <c r="K106" s="98" t="s">
        <v>69</v>
      </c>
      <c r="L106" s="116"/>
      <c r="M106" s="61"/>
    </row>
    <row r="107" ht="22.5" customHeight="1" outlineLevel="1">
      <c r="A107" s="165"/>
      <c r="B107" s="101"/>
      <c r="C107" s="102"/>
      <c r="D107" s="103"/>
      <c r="E107" s="102" t="s">
        <v>356</v>
      </c>
      <c r="F107" s="101" t="s">
        <v>357</v>
      </c>
      <c r="G107" s="103" t="s">
        <v>33</v>
      </c>
      <c r="H107" s="103" t="s">
        <v>40</v>
      </c>
      <c r="I107" s="113">
        <v>45406.0</v>
      </c>
      <c r="J107" s="113">
        <v>45408.0</v>
      </c>
      <c r="K107" s="105" t="s">
        <v>69</v>
      </c>
      <c r="L107" s="139" t="s">
        <v>358</v>
      </c>
      <c r="M107" s="61"/>
    </row>
    <row r="108" ht="22.5" customHeight="1" outlineLevel="1">
      <c r="A108" s="165"/>
      <c r="B108" s="101"/>
      <c r="C108" s="102"/>
      <c r="D108" s="103"/>
      <c r="E108" s="102" t="s">
        <v>359</v>
      </c>
      <c r="F108" s="110" t="s">
        <v>360</v>
      </c>
      <c r="G108" s="103" t="s">
        <v>33</v>
      </c>
      <c r="H108" s="103" t="s">
        <v>40</v>
      </c>
      <c r="I108" s="113">
        <v>45422.0</v>
      </c>
      <c r="J108" s="113">
        <v>45463.0</v>
      </c>
      <c r="K108" s="102" t="s">
        <v>69</v>
      </c>
      <c r="L108" s="174" t="s">
        <v>361</v>
      </c>
      <c r="M108" s="61"/>
    </row>
    <row r="109" ht="22.5" customHeight="1" outlineLevel="1">
      <c r="A109" s="165"/>
      <c r="B109" s="101"/>
      <c r="C109" s="102"/>
      <c r="D109" s="103"/>
      <c r="E109" s="102" t="s">
        <v>362</v>
      </c>
      <c r="F109" s="110" t="s">
        <v>363</v>
      </c>
      <c r="G109" s="103" t="s">
        <v>72</v>
      </c>
      <c r="H109" s="103" t="s">
        <v>40</v>
      </c>
      <c r="I109" s="113">
        <v>45425.0</v>
      </c>
      <c r="J109" s="113">
        <v>45425.0</v>
      </c>
      <c r="K109" s="105" t="s">
        <v>69</v>
      </c>
      <c r="L109" s="139" t="s">
        <v>364</v>
      </c>
      <c r="M109" s="61"/>
    </row>
    <row r="110" ht="22.5" customHeight="1" outlineLevel="1">
      <c r="A110" s="165"/>
      <c r="B110" s="101"/>
      <c r="C110" s="102"/>
      <c r="D110" s="103"/>
      <c r="E110" s="102" t="s">
        <v>365</v>
      </c>
      <c r="F110" s="110" t="s">
        <v>366</v>
      </c>
      <c r="G110" s="112" t="s">
        <v>72</v>
      </c>
      <c r="H110" s="112" t="s">
        <v>40</v>
      </c>
      <c r="I110" s="113">
        <v>45425.0</v>
      </c>
      <c r="J110" s="113">
        <v>45432.0</v>
      </c>
      <c r="K110" s="105" t="s">
        <v>69</v>
      </c>
      <c r="L110" s="139" t="s">
        <v>367</v>
      </c>
      <c r="M110" s="61"/>
    </row>
    <row r="111" ht="22.5" customHeight="1" outlineLevel="1">
      <c r="A111" s="165"/>
      <c r="B111" s="101"/>
      <c r="C111" s="102"/>
      <c r="D111" s="103"/>
      <c r="E111" s="102" t="s">
        <v>368</v>
      </c>
      <c r="F111" s="110" t="s">
        <v>369</v>
      </c>
      <c r="G111" s="112" t="s">
        <v>72</v>
      </c>
      <c r="H111" s="112" t="s">
        <v>40</v>
      </c>
      <c r="I111" s="113">
        <v>45457.0</v>
      </c>
      <c r="J111" s="113">
        <v>45457.0</v>
      </c>
      <c r="K111" s="105" t="s">
        <v>69</v>
      </c>
      <c r="L111" s="139" t="s">
        <v>370</v>
      </c>
      <c r="M111" s="61"/>
    </row>
    <row r="112" ht="22.5" customHeight="1" outlineLevel="1">
      <c r="A112" s="165"/>
      <c r="B112" s="101"/>
      <c r="C112" s="102"/>
      <c r="D112" s="103"/>
      <c r="E112" s="102" t="s">
        <v>371</v>
      </c>
      <c r="F112" s="110" t="s">
        <v>372</v>
      </c>
      <c r="G112" s="112" t="s">
        <v>72</v>
      </c>
      <c r="H112" s="112" t="s">
        <v>40</v>
      </c>
      <c r="I112" s="113">
        <v>45470.0</v>
      </c>
      <c r="J112" s="113">
        <v>45470.0</v>
      </c>
      <c r="K112" s="105" t="s">
        <v>69</v>
      </c>
      <c r="L112" s="139" t="s">
        <v>373</v>
      </c>
      <c r="M112" s="61"/>
    </row>
    <row r="113" ht="22.5" customHeight="1" outlineLevel="1">
      <c r="A113" s="165"/>
      <c r="B113" s="101"/>
      <c r="C113" s="102"/>
      <c r="D113" s="103"/>
      <c r="E113" s="102" t="s">
        <v>374</v>
      </c>
      <c r="F113" s="110" t="s">
        <v>375</v>
      </c>
      <c r="G113" s="112" t="s">
        <v>72</v>
      </c>
      <c r="H113" s="112" t="s">
        <v>40</v>
      </c>
      <c r="I113" s="113">
        <v>45475.0</v>
      </c>
      <c r="J113" s="113">
        <v>45475.0</v>
      </c>
      <c r="K113" s="105" t="s">
        <v>69</v>
      </c>
      <c r="L113" s="139" t="s">
        <v>376</v>
      </c>
      <c r="M113" s="61"/>
    </row>
    <row r="114" ht="22.5" customHeight="1" outlineLevel="1">
      <c r="A114" s="165"/>
      <c r="B114" s="101"/>
      <c r="C114" s="102"/>
      <c r="D114" s="103"/>
      <c r="E114" s="102" t="s">
        <v>377</v>
      </c>
      <c r="F114" s="110" t="s">
        <v>378</v>
      </c>
      <c r="G114" s="103" t="s">
        <v>33</v>
      </c>
      <c r="H114" s="103" t="s">
        <v>40</v>
      </c>
      <c r="I114" s="104">
        <v>45469.0</v>
      </c>
      <c r="J114" s="104">
        <v>45475.0</v>
      </c>
      <c r="K114" s="102" t="s">
        <v>69</v>
      </c>
      <c r="L114" s="174" t="s">
        <v>361</v>
      </c>
      <c r="M114" s="61"/>
    </row>
    <row r="115" ht="22.5" customHeight="1" outlineLevel="1">
      <c r="A115" s="165"/>
      <c r="B115" s="101"/>
      <c r="C115" s="102"/>
      <c r="D115" s="103"/>
      <c r="E115" s="102" t="s">
        <v>379</v>
      </c>
      <c r="F115" s="110" t="s">
        <v>380</v>
      </c>
      <c r="G115" s="103" t="s">
        <v>33</v>
      </c>
      <c r="H115" s="103" t="s">
        <v>40</v>
      </c>
      <c r="I115" s="104">
        <v>45476.0</v>
      </c>
      <c r="J115" s="104">
        <v>45492.0</v>
      </c>
      <c r="K115" s="102" t="s">
        <v>69</v>
      </c>
      <c r="L115" s="174" t="s">
        <v>361</v>
      </c>
      <c r="M115" s="61"/>
    </row>
    <row r="116" ht="22.5" customHeight="1" outlineLevel="1">
      <c r="A116" s="165"/>
      <c r="B116" s="101"/>
      <c r="C116" s="102"/>
      <c r="D116" s="103"/>
      <c r="E116" s="102" t="s">
        <v>381</v>
      </c>
      <c r="F116" s="110" t="s">
        <v>382</v>
      </c>
      <c r="G116" s="112" t="s">
        <v>72</v>
      </c>
      <c r="H116" s="112" t="s">
        <v>40</v>
      </c>
      <c r="I116" s="104">
        <v>45477.0</v>
      </c>
      <c r="J116" s="104">
        <v>45477.0</v>
      </c>
      <c r="K116" s="102" t="s">
        <v>69</v>
      </c>
      <c r="L116" s="167" t="s">
        <v>383</v>
      </c>
      <c r="M116" s="61"/>
    </row>
    <row r="117" ht="22.5" customHeight="1" outlineLevel="1">
      <c r="A117" s="165"/>
      <c r="B117" s="101"/>
      <c r="C117" s="102"/>
      <c r="D117" s="103"/>
      <c r="E117" s="102" t="s">
        <v>384</v>
      </c>
      <c r="F117" s="110" t="s">
        <v>385</v>
      </c>
      <c r="G117" s="112" t="s">
        <v>72</v>
      </c>
      <c r="H117" s="112" t="s">
        <v>40</v>
      </c>
      <c r="I117" s="104">
        <v>45482.0</v>
      </c>
      <c r="J117" s="104">
        <v>45482.0</v>
      </c>
      <c r="K117" s="102" t="s">
        <v>69</v>
      </c>
      <c r="L117" s="174" t="s">
        <v>361</v>
      </c>
      <c r="M117" s="61"/>
    </row>
    <row r="118" ht="22.5" customHeight="1" outlineLevel="1">
      <c r="A118" s="165"/>
      <c r="B118" s="101"/>
      <c r="C118" s="102"/>
      <c r="D118" s="103"/>
      <c r="E118" s="102" t="s">
        <v>386</v>
      </c>
      <c r="F118" s="101" t="s">
        <v>387</v>
      </c>
      <c r="G118" s="103" t="s">
        <v>33</v>
      </c>
      <c r="H118" s="103" t="s">
        <v>40</v>
      </c>
      <c r="I118" s="104">
        <v>45497.0</v>
      </c>
      <c r="J118" s="104">
        <v>45503.0</v>
      </c>
      <c r="K118" s="102" t="s">
        <v>69</v>
      </c>
      <c r="L118" s="174" t="s">
        <v>361</v>
      </c>
      <c r="M118" s="61"/>
    </row>
    <row r="119" ht="22.5" customHeight="1" outlineLevel="1">
      <c r="A119" s="165"/>
      <c r="B119" s="101"/>
      <c r="C119" s="102"/>
      <c r="D119" s="103"/>
      <c r="E119" s="102" t="s">
        <v>388</v>
      </c>
      <c r="F119" s="101" t="s">
        <v>389</v>
      </c>
      <c r="G119" s="103" t="s">
        <v>33</v>
      </c>
      <c r="H119" s="103" t="s">
        <v>40</v>
      </c>
      <c r="I119" s="104">
        <v>45530.0</v>
      </c>
      <c r="J119" s="104">
        <v>45541.0</v>
      </c>
      <c r="K119" s="102" t="s">
        <v>69</v>
      </c>
      <c r="L119" s="174" t="s">
        <v>361</v>
      </c>
      <c r="M119" s="61"/>
    </row>
    <row r="120" ht="22.5" customHeight="1" outlineLevel="1">
      <c r="A120" s="175"/>
      <c r="B120" s="110"/>
      <c r="C120" s="111"/>
      <c r="D120" s="112"/>
      <c r="E120" s="102" t="s">
        <v>390</v>
      </c>
      <c r="F120" s="101" t="s">
        <v>391</v>
      </c>
      <c r="G120" s="103" t="s">
        <v>33</v>
      </c>
      <c r="H120" s="103" t="s">
        <v>40</v>
      </c>
      <c r="I120" s="113">
        <v>45545.0</v>
      </c>
      <c r="J120" s="113">
        <v>45545.0</v>
      </c>
      <c r="K120" s="111" t="s">
        <v>69</v>
      </c>
      <c r="L120" s="174" t="s">
        <v>361</v>
      </c>
      <c r="M120" s="61"/>
    </row>
    <row r="121" ht="22.5" customHeight="1" outlineLevel="1">
      <c r="A121" s="176"/>
      <c r="B121" s="140"/>
      <c r="C121" s="154"/>
      <c r="D121" s="150"/>
      <c r="E121" s="102" t="s">
        <v>392</v>
      </c>
      <c r="F121" s="101" t="s">
        <v>393</v>
      </c>
      <c r="G121" s="103" t="s">
        <v>72</v>
      </c>
      <c r="H121" s="103" t="s">
        <v>40</v>
      </c>
      <c r="I121" s="141">
        <v>45559.0</v>
      </c>
      <c r="J121" s="141">
        <v>45559.0</v>
      </c>
      <c r="K121" s="154" t="s">
        <v>69</v>
      </c>
      <c r="L121" s="177"/>
      <c r="M121" s="61"/>
    </row>
    <row r="122" ht="22.5" customHeight="1" outlineLevel="1">
      <c r="A122" s="176"/>
      <c r="B122" s="140"/>
      <c r="C122" s="154"/>
      <c r="D122" s="150"/>
      <c r="E122" s="102" t="s">
        <v>394</v>
      </c>
      <c r="F122" s="101" t="s">
        <v>395</v>
      </c>
      <c r="G122" s="103" t="s">
        <v>33</v>
      </c>
      <c r="H122" s="103" t="s">
        <v>40</v>
      </c>
      <c r="I122" s="141">
        <v>45497.0</v>
      </c>
      <c r="J122" s="141">
        <v>45503.0</v>
      </c>
      <c r="K122" s="154" t="s">
        <v>69</v>
      </c>
      <c r="L122" s="177" t="s">
        <v>361</v>
      </c>
      <c r="M122" s="61"/>
    </row>
    <row r="123" ht="22.5" customHeight="1" outlineLevel="1">
      <c r="A123" s="176"/>
      <c r="B123" s="140"/>
      <c r="C123" s="154"/>
      <c r="D123" s="150"/>
      <c r="E123" s="102" t="s">
        <v>396</v>
      </c>
      <c r="F123" s="101" t="s">
        <v>397</v>
      </c>
      <c r="G123" s="103" t="s">
        <v>72</v>
      </c>
      <c r="H123" s="103" t="s">
        <v>40</v>
      </c>
      <c r="I123" s="141">
        <v>45565.0</v>
      </c>
      <c r="J123" s="141">
        <v>45565.0</v>
      </c>
      <c r="K123" s="154" t="s">
        <v>69</v>
      </c>
      <c r="L123" s="177"/>
      <c r="M123" s="61"/>
    </row>
    <row r="124" ht="22.5" customHeight="1" outlineLevel="1">
      <c r="A124" s="176"/>
      <c r="B124" s="140"/>
      <c r="C124" s="154"/>
      <c r="D124" s="150"/>
      <c r="E124" s="122" t="s">
        <v>398</v>
      </c>
      <c r="F124" s="178" t="s">
        <v>399</v>
      </c>
      <c r="G124" s="179" t="s">
        <v>33</v>
      </c>
      <c r="H124" s="179" t="s">
        <v>98</v>
      </c>
      <c r="I124" s="180">
        <v>45511.0</v>
      </c>
      <c r="J124" s="180"/>
      <c r="K124" s="181"/>
      <c r="L124" s="182" t="s">
        <v>361</v>
      </c>
      <c r="M124" s="61"/>
    </row>
    <row r="125" ht="22.5" customHeight="1" outlineLevel="1">
      <c r="A125" s="176"/>
      <c r="B125" s="140"/>
      <c r="C125" s="154"/>
      <c r="D125" s="150"/>
      <c r="E125" s="102" t="s">
        <v>400</v>
      </c>
      <c r="F125" s="101" t="s">
        <v>401</v>
      </c>
      <c r="G125" s="103" t="s">
        <v>72</v>
      </c>
      <c r="H125" s="103" t="s">
        <v>40</v>
      </c>
      <c r="I125" s="141">
        <v>45525.0</v>
      </c>
      <c r="J125" s="141">
        <v>45525.0</v>
      </c>
      <c r="K125" s="154"/>
      <c r="L125" s="183" t="s">
        <v>337</v>
      </c>
      <c r="M125" s="61"/>
    </row>
    <row r="126" ht="22.5" customHeight="1" outlineLevel="1">
      <c r="A126" s="176"/>
      <c r="B126" s="140"/>
      <c r="C126" s="154"/>
      <c r="D126" s="150"/>
      <c r="E126" s="102" t="s">
        <v>402</v>
      </c>
      <c r="F126" s="101" t="s">
        <v>403</v>
      </c>
      <c r="G126" s="103" t="s">
        <v>72</v>
      </c>
      <c r="H126" s="103" t="s">
        <v>40</v>
      </c>
      <c r="I126" s="141">
        <v>45548.0</v>
      </c>
      <c r="J126" s="141">
        <v>45548.0</v>
      </c>
      <c r="K126" s="154"/>
      <c r="L126" s="184" t="s">
        <v>337</v>
      </c>
      <c r="M126" s="61"/>
    </row>
    <row r="127" ht="22.5" customHeight="1" outlineLevel="1">
      <c r="A127" s="176"/>
      <c r="B127" s="140"/>
      <c r="C127" s="154"/>
      <c r="D127" s="150"/>
      <c r="E127" s="128" t="s">
        <v>404</v>
      </c>
      <c r="F127" s="185" t="s">
        <v>405</v>
      </c>
      <c r="G127" s="186" t="s">
        <v>72</v>
      </c>
      <c r="H127" s="186" t="s">
        <v>46</v>
      </c>
      <c r="I127" s="187"/>
      <c r="J127" s="187"/>
      <c r="K127" s="188"/>
      <c r="L127" s="189"/>
      <c r="M127" s="61"/>
    </row>
    <row r="128" ht="22.5" customHeight="1" outlineLevel="1">
      <c r="A128" s="175"/>
      <c r="B128" s="110"/>
      <c r="C128" s="111"/>
      <c r="D128" s="112"/>
      <c r="E128" s="128" t="s">
        <v>406</v>
      </c>
      <c r="F128" s="185" t="s">
        <v>407</v>
      </c>
      <c r="G128" s="186" t="s">
        <v>33</v>
      </c>
      <c r="H128" s="186" t="s">
        <v>46</v>
      </c>
      <c r="I128" s="131">
        <v>45558.0</v>
      </c>
      <c r="J128" s="131">
        <v>45558.0</v>
      </c>
      <c r="K128" s="190"/>
      <c r="L128" s="189" t="s">
        <v>361</v>
      </c>
      <c r="M128" s="61"/>
    </row>
    <row r="129" ht="22.5" customHeight="1" outlineLevel="1">
      <c r="A129" s="165"/>
      <c r="B129" s="101"/>
      <c r="C129" s="102"/>
      <c r="D129" s="103"/>
      <c r="E129" s="128" t="s">
        <v>408</v>
      </c>
      <c r="F129" s="185" t="s">
        <v>409</v>
      </c>
      <c r="G129" s="186" t="s">
        <v>72</v>
      </c>
      <c r="H129" s="186" t="s">
        <v>46</v>
      </c>
      <c r="I129" s="191"/>
      <c r="J129" s="191"/>
      <c r="K129" s="192"/>
      <c r="L129" s="189"/>
      <c r="M129" s="61"/>
    </row>
    <row r="130" ht="22.5" customHeight="1">
      <c r="A130" s="193" t="s">
        <v>49</v>
      </c>
      <c r="B130" s="87" t="s">
        <v>50</v>
      </c>
      <c r="C130" s="86"/>
      <c r="D130" s="88"/>
      <c r="E130" s="89"/>
      <c r="F130" s="88"/>
      <c r="G130" s="90"/>
      <c r="H130" s="90"/>
      <c r="I130" s="194"/>
      <c r="J130" s="194"/>
      <c r="K130" s="194"/>
      <c r="L130" s="195"/>
      <c r="M130" s="61"/>
    </row>
    <row r="131" ht="22.5" customHeight="1" outlineLevel="1">
      <c r="A131" s="93"/>
      <c r="B131" s="94"/>
      <c r="C131" s="95" t="s">
        <v>52</v>
      </c>
      <c r="D131" s="94" t="s">
        <v>53</v>
      </c>
      <c r="E131" s="95"/>
      <c r="F131" s="94" t="s">
        <v>92</v>
      </c>
      <c r="G131" s="96" t="s">
        <v>54</v>
      </c>
      <c r="H131" s="96" t="s">
        <v>40</v>
      </c>
      <c r="I131" s="97">
        <f>min(I132:I133)</f>
        <v>45358</v>
      </c>
      <c r="J131" s="97">
        <f>max(J132:J133)</f>
        <v>45526</v>
      </c>
      <c r="K131" s="98" t="s">
        <v>69</v>
      </c>
      <c r="L131" s="116"/>
      <c r="M131" s="61"/>
    </row>
    <row r="132" ht="22.5" customHeight="1" outlineLevel="1">
      <c r="A132" s="100"/>
      <c r="B132" s="138"/>
      <c r="C132" s="137"/>
      <c r="D132" s="138"/>
      <c r="E132" s="137" t="s">
        <v>410</v>
      </c>
      <c r="F132" s="138" t="s">
        <v>411</v>
      </c>
      <c r="G132" s="196" t="s">
        <v>54</v>
      </c>
      <c r="H132" s="196" t="s">
        <v>40</v>
      </c>
      <c r="I132" s="197">
        <v>45358.0</v>
      </c>
      <c r="J132" s="197">
        <v>45359.0</v>
      </c>
      <c r="K132" s="198" t="s">
        <v>69</v>
      </c>
      <c r="L132" s="199" t="s">
        <v>412</v>
      </c>
      <c r="M132" s="61"/>
    </row>
    <row r="133" ht="22.5" customHeight="1" outlineLevel="1">
      <c r="A133" s="158"/>
      <c r="B133" s="149"/>
      <c r="C133" s="148"/>
      <c r="D133" s="149"/>
      <c r="E133" s="148" t="s">
        <v>413</v>
      </c>
      <c r="F133" s="149" t="s">
        <v>414</v>
      </c>
      <c r="G133" s="200" t="s">
        <v>54</v>
      </c>
      <c r="H133" s="200" t="s">
        <v>40</v>
      </c>
      <c r="I133" s="201">
        <v>45525.0</v>
      </c>
      <c r="J133" s="201">
        <v>45526.0</v>
      </c>
      <c r="K133" s="202" t="s">
        <v>69</v>
      </c>
      <c r="L133" s="203"/>
      <c r="M133" s="61"/>
    </row>
    <row r="134" ht="22.5" customHeight="1" outlineLevel="1">
      <c r="A134" s="93"/>
      <c r="B134" s="94"/>
      <c r="C134" s="95" t="s">
        <v>55</v>
      </c>
      <c r="D134" s="94" t="s">
        <v>56</v>
      </c>
      <c r="E134" s="95"/>
      <c r="F134" s="94" t="s">
        <v>92</v>
      </c>
      <c r="G134" s="96" t="s">
        <v>54</v>
      </c>
      <c r="H134" s="96" t="s">
        <v>98</v>
      </c>
      <c r="I134" s="97">
        <f>min(I135:I136)</f>
        <v>45327</v>
      </c>
      <c r="J134" s="97">
        <f>max(J135:J136)</f>
        <v>45422</v>
      </c>
      <c r="K134" s="98" t="s">
        <v>69</v>
      </c>
      <c r="L134" s="116"/>
      <c r="M134" s="61"/>
    </row>
    <row r="135" ht="22.5" customHeight="1" outlineLevel="1">
      <c r="A135" s="100"/>
      <c r="B135" s="101"/>
      <c r="C135" s="137"/>
      <c r="D135" s="138"/>
      <c r="E135" s="204" t="s">
        <v>415</v>
      </c>
      <c r="F135" s="205" t="s">
        <v>416</v>
      </c>
      <c r="G135" s="206" t="s">
        <v>54</v>
      </c>
      <c r="H135" s="206" t="s">
        <v>288</v>
      </c>
      <c r="I135" s="207">
        <v>45327.0</v>
      </c>
      <c r="J135" s="207"/>
      <c r="K135" s="105"/>
      <c r="L135" s="106" t="s">
        <v>417</v>
      </c>
      <c r="M135" s="61"/>
    </row>
    <row r="136" ht="22.5" customHeight="1" outlineLevel="1">
      <c r="A136" s="153"/>
      <c r="B136" s="140"/>
      <c r="C136" s="208"/>
      <c r="D136" s="147"/>
      <c r="E136" s="154" t="s">
        <v>418</v>
      </c>
      <c r="F136" s="209" t="s">
        <v>419</v>
      </c>
      <c r="G136" s="210" t="s">
        <v>54</v>
      </c>
      <c r="H136" s="211" t="s">
        <v>40</v>
      </c>
      <c r="I136" s="212">
        <v>45418.0</v>
      </c>
      <c r="J136" s="212">
        <v>45422.0</v>
      </c>
      <c r="K136" s="213" t="s">
        <v>69</v>
      </c>
      <c r="L136" s="214" t="s">
        <v>420</v>
      </c>
      <c r="M136" s="61"/>
    </row>
    <row r="137" ht="22.5" customHeight="1" outlineLevel="1">
      <c r="A137" s="93"/>
      <c r="B137" s="94"/>
      <c r="C137" s="95" t="s">
        <v>57</v>
      </c>
      <c r="D137" s="94" t="s">
        <v>58</v>
      </c>
      <c r="E137" s="95"/>
      <c r="F137" s="94" t="s">
        <v>92</v>
      </c>
      <c r="G137" s="96" t="s">
        <v>54</v>
      </c>
      <c r="H137" s="96" t="s">
        <v>40</v>
      </c>
      <c r="I137" s="97">
        <f>min(I138:I151)</f>
        <v>45362</v>
      </c>
      <c r="J137" s="97">
        <f>max(J138:J151)</f>
        <v>45541</v>
      </c>
      <c r="K137" s="98" t="s">
        <v>69</v>
      </c>
      <c r="L137" s="116"/>
      <c r="M137" s="61"/>
    </row>
    <row r="138" ht="22.5" customHeight="1" outlineLevel="1">
      <c r="A138" s="100"/>
      <c r="B138" s="101"/>
      <c r="C138" s="137"/>
      <c r="D138" s="138"/>
      <c r="E138" s="137" t="s">
        <v>421</v>
      </c>
      <c r="F138" s="138" t="s">
        <v>422</v>
      </c>
      <c r="G138" s="196" t="s">
        <v>54</v>
      </c>
      <c r="H138" s="196" t="s">
        <v>40</v>
      </c>
      <c r="I138" s="197">
        <v>45362.0</v>
      </c>
      <c r="J138" s="197">
        <v>45366.0</v>
      </c>
      <c r="K138" s="198" t="s">
        <v>69</v>
      </c>
      <c r="L138" s="199" t="s">
        <v>423</v>
      </c>
      <c r="M138" s="61"/>
    </row>
    <row r="139" ht="22.5" customHeight="1" outlineLevel="1">
      <c r="A139" s="107"/>
      <c r="B139" s="110"/>
      <c r="C139" s="109"/>
      <c r="D139" s="108"/>
      <c r="E139" s="109" t="s">
        <v>424</v>
      </c>
      <c r="F139" s="108" t="s">
        <v>425</v>
      </c>
      <c r="G139" s="215" t="s">
        <v>54</v>
      </c>
      <c r="H139" s="215" t="s">
        <v>40</v>
      </c>
      <c r="I139" s="216">
        <v>45366.0</v>
      </c>
      <c r="J139" s="216">
        <v>45371.0</v>
      </c>
      <c r="K139" s="198" t="s">
        <v>69</v>
      </c>
      <c r="L139" s="217"/>
      <c r="M139" s="61"/>
    </row>
    <row r="140" ht="22.5" customHeight="1" outlineLevel="1">
      <c r="A140" s="107"/>
      <c r="B140" s="110"/>
      <c r="C140" s="109"/>
      <c r="D140" s="108"/>
      <c r="E140" s="109" t="s">
        <v>426</v>
      </c>
      <c r="F140" s="110" t="s">
        <v>427</v>
      </c>
      <c r="G140" s="215" t="s">
        <v>54</v>
      </c>
      <c r="H140" s="112" t="s">
        <v>40</v>
      </c>
      <c r="I140" s="113">
        <v>45372.0</v>
      </c>
      <c r="J140" s="113">
        <v>45380.0</v>
      </c>
      <c r="K140" s="198" t="s">
        <v>69</v>
      </c>
      <c r="L140" s="115"/>
      <c r="M140" s="61"/>
    </row>
    <row r="141" ht="22.5" customHeight="1" outlineLevel="1">
      <c r="A141" s="107"/>
      <c r="B141" s="110"/>
      <c r="C141" s="111"/>
      <c r="D141" s="110"/>
      <c r="E141" s="109" t="s">
        <v>428</v>
      </c>
      <c r="F141" s="110" t="s">
        <v>429</v>
      </c>
      <c r="G141" s="215" t="s">
        <v>54</v>
      </c>
      <c r="H141" s="112" t="s">
        <v>40</v>
      </c>
      <c r="I141" s="113">
        <v>45383.0</v>
      </c>
      <c r="J141" s="113">
        <v>45399.0</v>
      </c>
      <c r="K141" s="198" t="s">
        <v>69</v>
      </c>
      <c r="L141" s="115"/>
      <c r="M141" s="61"/>
    </row>
    <row r="142" ht="22.5" customHeight="1" outlineLevel="1">
      <c r="A142" s="107"/>
      <c r="B142" s="110"/>
      <c r="C142" s="109"/>
      <c r="D142" s="108"/>
      <c r="E142" s="109" t="s">
        <v>430</v>
      </c>
      <c r="F142" s="218" t="s">
        <v>431</v>
      </c>
      <c r="G142" s="215" t="s">
        <v>54</v>
      </c>
      <c r="H142" s="112" t="s">
        <v>40</v>
      </c>
      <c r="I142" s="113">
        <v>45390.0</v>
      </c>
      <c r="J142" s="113">
        <v>45401.0</v>
      </c>
      <c r="K142" s="198" t="s">
        <v>69</v>
      </c>
      <c r="L142" s="115" t="s">
        <v>432</v>
      </c>
      <c r="M142" s="61"/>
    </row>
    <row r="143" ht="22.5" customHeight="1" outlineLevel="1">
      <c r="A143" s="107"/>
      <c r="B143" s="110"/>
      <c r="C143" s="111"/>
      <c r="D143" s="110"/>
      <c r="E143" s="109" t="s">
        <v>433</v>
      </c>
      <c r="F143" s="110" t="s">
        <v>434</v>
      </c>
      <c r="G143" s="215" t="s">
        <v>54</v>
      </c>
      <c r="H143" s="112" t="s">
        <v>40</v>
      </c>
      <c r="I143" s="113">
        <v>45404.0</v>
      </c>
      <c r="J143" s="113">
        <v>45406.0</v>
      </c>
      <c r="K143" s="198" t="s">
        <v>69</v>
      </c>
      <c r="L143" s="115" t="s">
        <v>435</v>
      </c>
      <c r="M143" s="61"/>
    </row>
    <row r="144" ht="22.5" customHeight="1" outlineLevel="1">
      <c r="A144" s="107"/>
      <c r="B144" s="110"/>
      <c r="C144" s="219"/>
      <c r="D144" s="110"/>
      <c r="E144" s="109" t="s">
        <v>436</v>
      </c>
      <c r="F144" s="220" t="s">
        <v>437</v>
      </c>
      <c r="G144" s="215" t="s">
        <v>54</v>
      </c>
      <c r="H144" s="221" t="s">
        <v>40</v>
      </c>
      <c r="I144" s="222">
        <v>45411.0</v>
      </c>
      <c r="J144" s="222">
        <v>45414.0</v>
      </c>
      <c r="K144" s="198" t="s">
        <v>69</v>
      </c>
      <c r="L144" s="223"/>
      <c r="M144" s="61"/>
    </row>
    <row r="145" ht="22.5" customHeight="1" outlineLevel="1">
      <c r="A145" s="107"/>
      <c r="B145" s="110"/>
      <c r="C145" s="219"/>
      <c r="D145" s="110"/>
      <c r="E145" s="109" t="s">
        <v>438</v>
      </c>
      <c r="F145" s="220" t="s">
        <v>439</v>
      </c>
      <c r="G145" s="215" t="s">
        <v>54</v>
      </c>
      <c r="H145" s="221" t="s">
        <v>40</v>
      </c>
      <c r="I145" s="222">
        <v>45446.0</v>
      </c>
      <c r="J145" s="222">
        <v>45464.0</v>
      </c>
      <c r="K145" s="198" t="s">
        <v>69</v>
      </c>
      <c r="L145" s="223"/>
      <c r="M145" s="61"/>
    </row>
    <row r="146" ht="22.5" customHeight="1" outlineLevel="1">
      <c r="A146" s="107"/>
      <c r="B146" s="110"/>
      <c r="C146" s="219"/>
      <c r="D146" s="110"/>
      <c r="E146" s="109" t="s">
        <v>440</v>
      </c>
      <c r="F146" s="220" t="s">
        <v>441</v>
      </c>
      <c r="G146" s="215" t="s">
        <v>54</v>
      </c>
      <c r="H146" s="221" t="s">
        <v>40</v>
      </c>
      <c r="I146" s="222">
        <v>45470.0</v>
      </c>
      <c r="J146" s="222">
        <v>45478.0</v>
      </c>
      <c r="K146" s="198" t="s">
        <v>69</v>
      </c>
      <c r="L146" s="223"/>
      <c r="M146" s="61"/>
    </row>
    <row r="147" ht="22.5" customHeight="1" outlineLevel="1">
      <c r="A147" s="107"/>
      <c r="B147" s="110"/>
      <c r="C147" s="219"/>
      <c r="D147" s="110"/>
      <c r="E147" s="109" t="s">
        <v>442</v>
      </c>
      <c r="F147" s="220" t="s">
        <v>443</v>
      </c>
      <c r="G147" s="215" t="s">
        <v>54</v>
      </c>
      <c r="H147" s="221" t="s">
        <v>40</v>
      </c>
      <c r="I147" s="222">
        <v>45482.0</v>
      </c>
      <c r="J147" s="222">
        <v>45489.0</v>
      </c>
      <c r="K147" s="198" t="s">
        <v>69</v>
      </c>
      <c r="L147" s="224"/>
      <c r="M147" s="61"/>
    </row>
    <row r="148" ht="22.5" customHeight="1" outlineLevel="1">
      <c r="A148" s="107"/>
      <c r="B148" s="110"/>
      <c r="C148" s="219"/>
      <c r="D148" s="110"/>
      <c r="E148" s="109" t="s">
        <v>444</v>
      </c>
      <c r="F148" s="220" t="s">
        <v>445</v>
      </c>
      <c r="G148" s="215" t="s">
        <v>54</v>
      </c>
      <c r="H148" s="221" t="s">
        <v>40</v>
      </c>
      <c r="I148" s="222">
        <v>45490.0</v>
      </c>
      <c r="J148" s="222">
        <v>45499.0</v>
      </c>
      <c r="K148" s="198" t="s">
        <v>69</v>
      </c>
      <c r="L148" s="223"/>
      <c r="M148" s="61"/>
    </row>
    <row r="149" ht="22.5" customHeight="1" outlineLevel="1">
      <c r="A149" s="175"/>
      <c r="B149" s="110"/>
      <c r="C149" s="219"/>
      <c r="D149" s="110"/>
      <c r="E149" s="109" t="s">
        <v>446</v>
      </c>
      <c r="F149" s="220" t="s">
        <v>447</v>
      </c>
      <c r="G149" s="215" t="s">
        <v>54</v>
      </c>
      <c r="H149" s="221" t="s">
        <v>40</v>
      </c>
      <c r="I149" s="222">
        <v>45538.0</v>
      </c>
      <c r="J149" s="222">
        <v>45541.0</v>
      </c>
      <c r="K149" s="198" t="s">
        <v>69</v>
      </c>
      <c r="L149" s="225"/>
      <c r="M149" s="61"/>
    </row>
    <row r="150" ht="22.5" customHeight="1" outlineLevel="1">
      <c r="A150" s="175"/>
      <c r="B150" s="110"/>
      <c r="C150" s="219"/>
      <c r="D150" s="110"/>
      <c r="E150" s="109" t="s">
        <v>448</v>
      </c>
      <c r="F150" s="220" t="s">
        <v>449</v>
      </c>
      <c r="G150" s="215" t="s">
        <v>54</v>
      </c>
      <c r="H150" s="221" t="s">
        <v>40</v>
      </c>
      <c r="I150" s="222">
        <v>45538.0</v>
      </c>
      <c r="J150" s="222">
        <v>45541.0</v>
      </c>
      <c r="K150" s="198" t="s">
        <v>69</v>
      </c>
      <c r="L150" s="225"/>
      <c r="M150" s="61"/>
    </row>
    <row r="151" ht="22.5" customHeight="1" outlineLevel="1">
      <c r="A151" s="158"/>
      <c r="B151" s="159"/>
      <c r="C151" s="226"/>
      <c r="D151" s="159"/>
      <c r="E151" s="148"/>
      <c r="F151" s="227"/>
      <c r="G151" s="200"/>
      <c r="H151" s="228"/>
      <c r="I151" s="229"/>
      <c r="J151" s="229"/>
      <c r="K151" s="230"/>
      <c r="L151" s="231"/>
      <c r="M151" s="61"/>
    </row>
    <row r="152" ht="22.5" customHeight="1" outlineLevel="1">
      <c r="A152" s="93"/>
      <c r="B152" s="94"/>
      <c r="C152" s="232" t="s">
        <v>450</v>
      </c>
      <c r="D152" s="233" t="s">
        <v>451</v>
      </c>
      <c r="E152" s="234"/>
      <c r="F152" s="233"/>
      <c r="G152" s="235" t="s">
        <v>54</v>
      </c>
      <c r="H152" s="235" t="s">
        <v>288</v>
      </c>
      <c r="I152" s="236">
        <f>min(I153:I155)</f>
        <v>45502</v>
      </c>
      <c r="J152" s="236">
        <f>max(J153:J155)</f>
        <v>45504</v>
      </c>
      <c r="K152" s="237"/>
      <c r="L152" s="238"/>
      <c r="M152" s="61"/>
    </row>
    <row r="153" ht="22.5" customHeight="1" outlineLevel="1">
      <c r="A153" s="100"/>
      <c r="B153" s="101"/>
      <c r="C153" s="239"/>
      <c r="D153" s="205"/>
      <c r="E153" s="204" t="s">
        <v>452</v>
      </c>
      <c r="F153" s="240" t="s">
        <v>453</v>
      </c>
      <c r="G153" s="241" t="s">
        <v>54</v>
      </c>
      <c r="H153" s="242" t="s">
        <v>288</v>
      </c>
      <c r="I153" s="243">
        <v>45502.0</v>
      </c>
      <c r="J153" s="243">
        <v>45504.0</v>
      </c>
      <c r="K153" s="244"/>
      <c r="L153" s="245"/>
      <c r="M153" s="61"/>
    </row>
    <row r="154" ht="22.5" customHeight="1" outlineLevel="1">
      <c r="A154" s="107"/>
      <c r="B154" s="110"/>
      <c r="C154" s="219"/>
      <c r="D154" s="110"/>
      <c r="E154" s="111"/>
      <c r="F154" s="220"/>
      <c r="G154" s="215"/>
      <c r="H154" s="221"/>
      <c r="I154" s="222"/>
      <c r="J154" s="222"/>
      <c r="K154" s="246"/>
      <c r="L154" s="223"/>
      <c r="M154" s="61"/>
    </row>
    <row r="155" ht="22.5" customHeight="1" outlineLevel="1">
      <c r="A155" s="107"/>
      <c r="B155" s="110"/>
      <c r="C155" s="219"/>
      <c r="D155" s="110"/>
      <c r="E155" s="111"/>
      <c r="F155" s="220"/>
      <c r="G155" s="215"/>
      <c r="H155" s="221"/>
      <c r="I155" s="222"/>
      <c r="J155" s="222"/>
      <c r="K155" s="246"/>
      <c r="L155" s="223"/>
      <c r="M155" s="61"/>
    </row>
    <row r="156" ht="22.5" customHeight="1">
      <c r="A156" s="247" t="s">
        <v>59</v>
      </c>
      <c r="B156" s="87" t="s">
        <v>60</v>
      </c>
      <c r="C156" s="247"/>
      <c r="D156" s="248"/>
      <c r="E156" s="249"/>
      <c r="F156" s="248"/>
      <c r="G156" s="250"/>
      <c r="H156" s="250"/>
      <c r="I156" s="194"/>
      <c r="J156" s="194"/>
      <c r="K156" s="194"/>
      <c r="L156" s="195"/>
      <c r="M156" s="61"/>
    </row>
    <row r="157" ht="22.5" customHeight="1" outlineLevel="1">
      <c r="A157" s="93"/>
      <c r="B157" s="94"/>
      <c r="C157" s="95" t="s">
        <v>61</v>
      </c>
      <c r="D157" s="94" t="s">
        <v>62</v>
      </c>
      <c r="E157" s="95"/>
      <c r="F157" s="94" t="s">
        <v>92</v>
      </c>
      <c r="G157" s="96" t="s">
        <v>72</v>
      </c>
      <c r="H157" s="96" t="s">
        <v>40</v>
      </c>
      <c r="I157" s="97">
        <f>min(I158:I165)</f>
        <v>45344</v>
      </c>
      <c r="J157" s="97">
        <f>max(J158:J165)</f>
        <v>45448</v>
      </c>
      <c r="K157" s="98" t="s">
        <v>69</v>
      </c>
      <c r="L157" s="99"/>
      <c r="M157" s="61"/>
    </row>
    <row r="158" ht="22.5" customHeight="1" outlineLevel="1">
      <c r="A158" s="100"/>
      <c r="B158" s="101"/>
      <c r="C158" s="102"/>
      <c r="D158" s="101"/>
      <c r="E158" s="102" t="s">
        <v>454</v>
      </c>
      <c r="F158" s="101" t="s">
        <v>455</v>
      </c>
      <c r="G158" s="103" t="s">
        <v>63</v>
      </c>
      <c r="H158" s="103" t="s">
        <v>40</v>
      </c>
      <c r="I158" s="104">
        <v>45344.0</v>
      </c>
      <c r="J158" s="104">
        <v>45344.0</v>
      </c>
      <c r="K158" s="105" t="s">
        <v>69</v>
      </c>
      <c r="L158" s="106" t="s">
        <v>456</v>
      </c>
      <c r="M158" s="61"/>
    </row>
    <row r="159" ht="22.5" customHeight="1" outlineLevel="1">
      <c r="A159" s="107"/>
      <c r="B159" s="110"/>
      <c r="C159" s="109"/>
      <c r="D159" s="108"/>
      <c r="E159" s="111" t="s">
        <v>457</v>
      </c>
      <c r="F159" s="110" t="s">
        <v>458</v>
      </c>
      <c r="G159" s="112" t="s">
        <v>72</v>
      </c>
      <c r="H159" s="112" t="s">
        <v>40</v>
      </c>
      <c r="I159" s="113">
        <v>45363.0</v>
      </c>
      <c r="J159" s="113">
        <v>45369.0</v>
      </c>
      <c r="K159" s="105" t="s">
        <v>69</v>
      </c>
      <c r="L159" s="115" t="s">
        <v>459</v>
      </c>
      <c r="M159" s="61"/>
    </row>
    <row r="160" ht="22.5" customHeight="1" outlineLevel="1">
      <c r="A160" s="107"/>
      <c r="B160" s="110"/>
      <c r="C160" s="109"/>
      <c r="D160" s="108"/>
      <c r="E160" s="111" t="s">
        <v>460</v>
      </c>
      <c r="F160" s="110" t="s">
        <v>461</v>
      </c>
      <c r="G160" s="112" t="s">
        <v>63</v>
      </c>
      <c r="H160" s="112" t="s">
        <v>40</v>
      </c>
      <c r="I160" s="113">
        <v>45369.0</v>
      </c>
      <c r="J160" s="113">
        <v>45371.0</v>
      </c>
      <c r="K160" s="105" t="s">
        <v>69</v>
      </c>
      <c r="L160" s="115" t="s">
        <v>462</v>
      </c>
      <c r="M160" s="61"/>
    </row>
    <row r="161" ht="22.5" customHeight="1" outlineLevel="1">
      <c r="A161" s="107"/>
      <c r="B161" s="110"/>
      <c r="C161" s="109"/>
      <c r="D161" s="108"/>
      <c r="E161" s="111" t="s">
        <v>463</v>
      </c>
      <c r="F161" s="110" t="s">
        <v>464</v>
      </c>
      <c r="G161" s="112" t="s">
        <v>72</v>
      </c>
      <c r="H161" s="112" t="s">
        <v>40</v>
      </c>
      <c r="I161" s="113">
        <v>45373.0</v>
      </c>
      <c r="J161" s="113">
        <v>45378.0</v>
      </c>
      <c r="K161" s="105" t="s">
        <v>69</v>
      </c>
      <c r="L161" s="115" t="s">
        <v>459</v>
      </c>
      <c r="M161" s="61"/>
    </row>
    <row r="162" ht="22.5" customHeight="1" outlineLevel="1">
      <c r="A162" s="107"/>
      <c r="B162" s="110"/>
      <c r="C162" s="111"/>
      <c r="D162" s="110"/>
      <c r="E162" s="111" t="s">
        <v>465</v>
      </c>
      <c r="F162" s="110" t="s">
        <v>466</v>
      </c>
      <c r="G162" s="112" t="s">
        <v>63</v>
      </c>
      <c r="H162" s="112" t="s">
        <v>40</v>
      </c>
      <c r="I162" s="113">
        <v>45411.0</v>
      </c>
      <c r="J162" s="113">
        <v>45411.0</v>
      </c>
      <c r="K162" s="105" t="s">
        <v>69</v>
      </c>
      <c r="L162" s="115" t="s">
        <v>467</v>
      </c>
      <c r="M162" s="61"/>
    </row>
    <row r="163" ht="22.5" customHeight="1" outlineLevel="1">
      <c r="A163" s="107"/>
      <c r="B163" s="110"/>
      <c r="C163" s="111"/>
      <c r="D163" s="110"/>
      <c r="E163" s="111" t="s">
        <v>468</v>
      </c>
      <c r="F163" s="110" t="s">
        <v>469</v>
      </c>
      <c r="G163" s="112" t="s">
        <v>63</v>
      </c>
      <c r="H163" s="112" t="s">
        <v>40</v>
      </c>
      <c r="I163" s="113">
        <v>45426.0</v>
      </c>
      <c r="J163" s="113">
        <v>45426.0</v>
      </c>
      <c r="K163" s="105" t="s">
        <v>69</v>
      </c>
      <c r="L163" s="115" t="s">
        <v>470</v>
      </c>
      <c r="M163" s="61"/>
    </row>
    <row r="164" ht="22.5" customHeight="1" outlineLevel="1">
      <c r="A164" s="107"/>
      <c r="B164" s="110"/>
      <c r="C164" s="111"/>
      <c r="D164" s="110"/>
      <c r="E164" s="111" t="s">
        <v>471</v>
      </c>
      <c r="F164" s="110" t="s">
        <v>472</v>
      </c>
      <c r="G164" s="112" t="s">
        <v>72</v>
      </c>
      <c r="H164" s="112" t="s">
        <v>40</v>
      </c>
      <c r="I164" s="113">
        <v>45432.0</v>
      </c>
      <c r="J164" s="113">
        <v>45448.0</v>
      </c>
      <c r="K164" s="105" t="s">
        <v>69</v>
      </c>
      <c r="L164" s="115" t="s">
        <v>459</v>
      </c>
      <c r="M164" s="61"/>
    </row>
    <row r="165" ht="22.5" customHeight="1" outlineLevel="1">
      <c r="A165" s="153"/>
      <c r="B165" s="140"/>
      <c r="C165" s="154"/>
      <c r="D165" s="140"/>
      <c r="E165" s="154" t="s">
        <v>473</v>
      </c>
      <c r="F165" s="140" t="s">
        <v>474</v>
      </c>
      <c r="G165" s="150" t="s">
        <v>19</v>
      </c>
      <c r="H165" s="150" t="s">
        <v>40</v>
      </c>
      <c r="I165" s="141">
        <v>45448.0</v>
      </c>
      <c r="J165" s="141">
        <v>45448.0</v>
      </c>
      <c r="K165" s="105" t="s">
        <v>69</v>
      </c>
      <c r="L165" s="145" t="s">
        <v>475</v>
      </c>
      <c r="M165" s="61"/>
    </row>
    <row r="166" ht="22.5" customHeight="1" outlineLevel="1">
      <c r="A166" s="93"/>
      <c r="B166" s="94"/>
      <c r="C166" s="95" t="s">
        <v>64</v>
      </c>
      <c r="D166" s="94" t="s">
        <v>65</v>
      </c>
      <c r="E166" s="95"/>
      <c r="F166" s="94" t="s">
        <v>92</v>
      </c>
      <c r="G166" s="96" t="s">
        <v>63</v>
      </c>
      <c r="H166" s="96" t="s">
        <v>40</v>
      </c>
      <c r="I166" s="97">
        <f>min(I167:I172)</f>
        <v>45404</v>
      </c>
      <c r="J166" s="97">
        <f>max(J167:J172)</f>
        <v>45457</v>
      </c>
      <c r="K166" s="98" t="s">
        <v>69</v>
      </c>
      <c r="L166" s="116"/>
      <c r="M166" s="61"/>
    </row>
    <row r="167" ht="22.5" customHeight="1" outlineLevel="1">
      <c r="A167" s="100"/>
      <c r="B167" s="101"/>
      <c r="C167" s="137"/>
      <c r="D167" s="138" t="s">
        <v>476</v>
      </c>
      <c r="E167" s="102" t="s">
        <v>477</v>
      </c>
      <c r="F167" s="101" t="s">
        <v>478</v>
      </c>
      <c r="G167" s="103" t="s">
        <v>63</v>
      </c>
      <c r="H167" s="103" t="s">
        <v>40</v>
      </c>
      <c r="I167" s="104">
        <v>45404.0</v>
      </c>
      <c r="J167" s="104">
        <v>45408.0</v>
      </c>
      <c r="K167" s="105" t="s">
        <v>69</v>
      </c>
      <c r="L167" s="106" t="s">
        <v>479</v>
      </c>
      <c r="M167" s="61"/>
    </row>
    <row r="168" ht="22.5" customHeight="1" outlineLevel="1">
      <c r="A168" s="107"/>
      <c r="B168" s="110"/>
      <c r="C168" s="109"/>
      <c r="D168" s="108"/>
      <c r="E168" s="111" t="s">
        <v>480</v>
      </c>
      <c r="F168" s="110" t="s">
        <v>481</v>
      </c>
      <c r="G168" s="112" t="s">
        <v>63</v>
      </c>
      <c r="H168" s="112" t="s">
        <v>40</v>
      </c>
      <c r="I168" s="113">
        <v>45414.0</v>
      </c>
      <c r="J168" s="113">
        <v>45421.0</v>
      </c>
      <c r="K168" s="105" t="s">
        <v>69</v>
      </c>
      <c r="L168" s="251" t="s">
        <v>479</v>
      </c>
      <c r="M168" s="61"/>
    </row>
    <row r="169" ht="22.5" customHeight="1" outlineLevel="1">
      <c r="A169" s="107"/>
      <c r="B169" s="110"/>
      <c r="C169" s="109"/>
      <c r="D169" s="108"/>
      <c r="E169" s="111" t="s">
        <v>482</v>
      </c>
      <c r="F169" s="110" t="s">
        <v>483</v>
      </c>
      <c r="G169" s="112" t="s">
        <v>27</v>
      </c>
      <c r="H169" s="112" t="s">
        <v>40</v>
      </c>
      <c r="I169" s="113">
        <v>45421.0</v>
      </c>
      <c r="J169" s="113">
        <v>45421.0</v>
      </c>
      <c r="K169" s="105" t="s">
        <v>69</v>
      </c>
      <c r="L169" s="115" t="s">
        <v>484</v>
      </c>
      <c r="M169" s="61"/>
    </row>
    <row r="170" ht="22.5" customHeight="1" outlineLevel="1">
      <c r="A170" s="107"/>
      <c r="B170" s="110"/>
      <c r="C170" s="109"/>
      <c r="D170" s="108"/>
      <c r="E170" s="111" t="s">
        <v>485</v>
      </c>
      <c r="F170" s="110" t="s">
        <v>486</v>
      </c>
      <c r="G170" s="112" t="s">
        <v>63</v>
      </c>
      <c r="H170" s="112" t="s">
        <v>98</v>
      </c>
      <c r="I170" s="113">
        <v>45432.0</v>
      </c>
      <c r="J170" s="113">
        <v>45439.0</v>
      </c>
      <c r="K170" s="105" t="s">
        <v>69</v>
      </c>
      <c r="L170" s="251" t="s">
        <v>479</v>
      </c>
      <c r="M170" s="61"/>
    </row>
    <row r="171" ht="22.5" customHeight="1" outlineLevel="1">
      <c r="A171" s="107"/>
      <c r="B171" s="110"/>
      <c r="C171" s="109"/>
      <c r="D171" s="108"/>
      <c r="E171" s="111" t="s">
        <v>487</v>
      </c>
      <c r="F171" s="110" t="s">
        <v>488</v>
      </c>
      <c r="G171" s="112" t="s">
        <v>63</v>
      </c>
      <c r="H171" s="112" t="s">
        <v>40</v>
      </c>
      <c r="I171" s="113">
        <v>45439.0</v>
      </c>
      <c r="J171" s="113">
        <v>45450.0</v>
      </c>
      <c r="K171" s="105" t="s">
        <v>69</v>
      </c>
      <c r="L171" s="251" t="s">
        <v>479</v>
      </c>
      <c r="M171" s="61"/>
    </row>
    <row r="172" ht="22.5" customHeight="1" outlineLevel="1">
      <c r="A172" s="153"/>
      <c r="B172" s="140"/>
      <c r="C172" s="208"/>
      <c r="D172" s="147"/>
      <c r="E172" s="154" t="s">
        <v>489</v>
      </c>
      <c r="F172" s="140" t="s">
        <v>490</v>
      </c>
      <c r="G172" s="150" t="s">
        <v>63</v>
      </c>
      <c r="H172" s="150" t="s">
        <v>40</v>
      </c>
      <c r="I172" s="141">
        <v>45451.0</v>
      </c>
      <c r="J172" s="141">
        <v>45457.0</v>
      </c>
      <c r="K172" s="105" t="s">
        <v>69</v>
      </c>
      <c r="L172" s="252" t="s">
        <v>479</v>
      </c>
      <c r="M172" s="61"/>
    </row>
    <row r="173" ht="22.5" customHeight="1" outlineLevel="1">
      <c r="A173" s="93"/>
      <c r="B173" s="94"/>
      <c r="C173" s="95" t="s">
        <v>67</v>
      </c>
      <c r="D173" s="94" t="s">
        <v>68</v>
      </c>
      <c r="E173" s="95"/>
      <c r="F173" s="94" t="s">
        <v>97</v>
      </c>
      <c r="G173" s="96" t="s">
        <v>63</v>
      </c>
      <c r="H173" s="96" t="s">
        <v>98</v>
      </c>
      <c r="I173" s="97">
        <f>min(I174:I182)</f>
        <v>45461</v>
      </c>
      <c r="J173" s="97">
        <f>max(J174:J182)</f>
        <v>45589</v>
      </c>
      <c r="K173" s="98" t="s">
        <v>69</v>
      </c>
      <c r="L173" s="116"/>
      <c r="M173" s="61"/>
    </row>
    <row r="174" ht="22.5" customHeight="1" outlineLevel="1">
      <c r="A174" s="107"/>
      <c r="B174" s="110"/>
      <c r="C174" s="109"/>
      <c r="D174" s="108" t="s">
        <v>491</v>
      </c>
      <c r="E174" s="111" t="s">
        <v>492</v>
      </c>
      <c r="F174" s="110" t="s">
        <v>493</v>
      </c>
      <c r="G174" s="112" t="s">
        <v>63</v>
      </c>
      <c r="H174" s="112" t="s">
        <v>40</v>
      </c>
      <c r="I174" s="113">
        <v>45461.0</v>
      </c>
      <c r="J174" s="113">
        <v>45476.0</v>
      </c>
      <c r="K174" s="114" t="s">
        <v>69</v>
      </c>
      <c r="L174" s="115" t="s">
        <v>494</v>
      </c>
      <c r="M174" s="61"/>
    </row>
    <row r="175" ht="22.5" customHeight="1" outlineLevel="1">
      <c r="A175" s="107"/>
      <c r="B175" s="110"/>
      <c r="C175" s="109"/>
      <c r="D175" s="108"/>
      <c r="E175" s="111" t="s">
        <v>495</v>
      </c>
      <c r="F175" s="110" t="s">
        <v>496</v>
      </c>
      <c r="G175" s="112" t="s">
        <v>63</v>
      </c>
      <c r="H175" s="112" t="s">
        <v>40</v>
      </c>
      <c r="I175" s="113">
        <v>45481.0</v>
      </c>
      <c r="J175" s="113">
        <v>45495.0</v>
      </c>
      <c r="K175" s="114" t="s">
        <v>69</v>
      </c>
      <c r="L175" s="115" t="s">
        <v>497</v>
      </c>
      <c r="M175" s="61"/>
    </row>
    <row r="176" ht="22.5" customHeight="1" outlineLevel="1">
      <c r="A176" s="107"/>
      <c r="B176" s="110"/>
      <c r="C176" s="109"/>
      <c r="D176" s="108"/>
      <c r="E176" s="111" t="s">
        <v>498</v>
      </c>
      <c r="F176" s="110" t="s">
        <v>499</v>
      </c>
      <c r="G176" s="112" t="s">
        <v>63</v>
      </c>
      <c r="H176" s="112" t="s">
        <v>40</v>
      </c>
      <c r="I176" s="113">
        <v>45496.0</v>
      </c>
      <c r="J176" s="113">
        <v>45499.0</v>
      </c>
      <c r="K176" s="114" t="s">
        <v>69</v>
      </c>
      <c r="L176" s="115" t="s">
        <v>500</v>
      </c>
      <c r="M176" s="61"/>
    </row>
    <row r="177" ht="22.5" customHeight="1" outlineLevel="1">
      <c r="A177" s="100"/>
      <c r="B177" s="101"/>
      <c r="C177" s="137"/>
      <c r="D177" s="138"/>
      <c r="E177" s="111" t="s">
        <v>501</v>
      </c>
      <c r="F177" s="101" t="s">
        <v>502</v>
      </c>
      <c r="G177" s="112" t="s">
        <v>63</v>
      </c>
      <c r="H177" s="112" t="s">
        <v>40</v>
      </c>
      <c r="I177" s="104">
        <v>45504.0</v>
      </c>
      <c r="J177" s="104">
        <v>45526.0</v>
      </c>
      <c r="K177" s="114" t="s">
        <v>69</v>
      </c>
      <c r="L177" s="115" t="s">
        <v>503</v>
      </c>
      <c r="M177" s="61"/>
    </row>
    <row r="178" ht="22.5" customHeight="1" outlineLevel="1">
      <c r="A178" s="100"/>
      <c r="B178" s="101"/>
      <c r="C178" s="137"/>
      <c r="D178" s="138"/>
      <c r="E178" s="111" t="s">
        <v>504</v>
      </c>
      <c r="F178" s="101" t="s">
        <v>505</v>
      </c>
      <c r="G178" s="150" t="s">
        <v>63</v>
      </c>
      <c r="H178" s="150" t="s">
        <v>40</v>
      </c>
      <c r="I178" s="104">
        <v>45531.0</v>
      </c>
      <c r="J178" s="104">
        <v>45547.0</v>
      </c>
      <c r="K178" s="114" t="s">
        <v>69</v>
      </c>
      <c r="L178" s="106" t="s">
        <v>506</v>
      </c>
      <c r="M178" s="61"/>
    </row>
    <row r="179" ht="22.5" customHeight="1" outlineLevel="1">
      <c r="A179" s="100"/>
      <c r="B179" s="101"/>
      <c r="C179" s="137"/>
      <c r="D179" s="138"/>
      <c r="E179" s="111" t="s">
        <v>507</v>
      </c>
      <c r="F179" s="101" t="s">
        <v>508</v>
      </c>
      <c r="G179" s="150" t="s">
        <v>63</v>
      </c>
      <c r="H179" s="150" t="s">
        <v>40</v>
      </c>
      <c r="I179" s="104">
        <v>45558.0</v>
      </c>
      <c r="J179" s="104">
        <v>45561.0</v>
      </c>
      <c r="K179" s="114" t="s">
        <v>69</v>
      </c>
      <c r="L179" s="106" t="s">
        <v>500</v>
      </c>
      <c r="M179" s="61"/>
    </row>
    <row r="180" ht="22.5" customHeight="1" outlineLevel="1">
      <c r="A180" s="100"/>
      <c r="B180" s="101"/>
      <c r="C180" s="137"/>
      <c r="D180" s="138"/>
      <c r="E180" s="253" t="s">
        <v>509</v>
      </c>
      <c r="F180" s="178" t="s">
        <v>510</v>
      </c>
      <c r="G180" s="254" t="s">
        <v>63</v>
      </c>
      <c r="H180" s="254" t="s">
        <v>98</v>
      </c>
      <c r="I180" s="255">
        <v>45565.0</v>
      </c>
      <c r="J180" s="255">
        <v>45575.0</v>
      </c>
      <c r="K180" s="256"/>
      <c r="L180" s="257"/>
      <c r="M180" s="61"/>
    </row>
    <row r="181" ht="22.5" customHeight="1" outlineLevel="1">
      <c r="A181" s="100"/>
      <c r="B181" s="101"/>
      <c r="C181" s="137"/>
      <c r="D181" s="138"/>
      <c r="E181" s="190" t="s">
        <v>511</v>
      </c>
      <c r="F181" s="185" t="s">
        <v>512</v>
      </c>
      <c r="G181" s="258" t="s">
        <v>63</v>
      </c>
      <c r="H181" s="258" t="s">
        <v>46</v>
      </c>
      <c r="I181" s="191">
        <v>45576.0</v>
      </c>
      <c r="J181" s="191">
        <v>45583.0</v>
      </c>
      <c r="K181" s="259"/>
      <c r="L181" s="260"/>
      <c r="M181" s="61"/>
    </row>
    <row r="182" ht="22.5" customHeight="1" outlineLevel="1">
      <c r="A182" s="100"/>
      <c r="B182" s="101"/>
      <c r="C182" s="137"/>
      <c r="D182" s="138"/>
      <c r="E182" s="190" t="s">
        <v>513</v>
      </c>
      <c r="F182" s="261" t="s">
        <v>514</v>
      </c>
      <c r="G182" s="258" t="s">
        <v>63</v>
      </c>
      <c r="H182" s="258" t="s">
        <v>46</v>
      </c>
      <c r="I182" s="191">
        <v>45586.0</v>
      </c>
      <c r="J182" s="191">
        <v>45589.0</v>
      </c>
      <c r="K182" s="259"/>
      <c r="L182" s="260"/>
      <c r="M182" s="61"/>
    </row>
    <row r="183" ht="22.5" customHeight="1" outlineLevel="1">
      <c r="A183" s="93"/>
      <c r="B183" s="94"/>
      <c r="C183" s="95" t="s">
        <v>70</v>
      </c>
      <c r="D183" s="94" t="s">
        <v>71</v>
      </c>
      <c r="E183" s="95"/>
      <c r="F183" s="94" t="s">
        <v>97</v>
      </c>
      <c r="G183" s="96" t="s">
        <v>72</v>
      </c>
      <c r="H183" s="96" t="s">
        <v>98</v>
      </c>
      <c r="I183" s="97">
        <f>min(I184:I211)</f>
        <v>45421</v>
      </c>
      <c r="J183" s="97">
        <f>MAX(J184:J211)</f>
        <v>45583</v>
      </c>
      <c r="K183" s="98" t="s">
        <v>114</v>
      </c>
      <c r="L183" s="116"/>
      <c r="M183" s="61"/>
    </row>
    <row r="184" ht="22.5" customHeight="1" outlineLevel="1">
      <c r="A184" s="165"/>
      <c r="B184" s="101"/>
      <c r="C184" s="137"/>
      <c r="D184" s="138"/>
      <c r="E184" s="102" t="s">
        <v>515</v>
      </c>
      <c r="F184" s="101" t="s">
        <v>516</v>
      </c>
      <c r="G184" s="103" t="s">
        <v>27</v>
      </c>
      <c r="H184" s="103" t="s">
        <v>40</v>
      </c>
      <c r="I184" s="113">
        <v>45421.0</v>
      </c>
      <c r="J184" s="113">
        <v>45421.0</v>
      </c>
      <c r="K184" s="105" t="s">
        <v>69</v>
      </c>
      <c r="L184" s="167" t="s">
        <v>517</v>
      </c>
      <c r="M184" s="61"/>
    </row>
    <row r="185" ht="22.5" customHeight="1" outlineLevel="1">
      <c r="A185" s="165"/>
      <c r="B185" s="101"/>
      <c r="C185" s="137"/>
      <c r="D185" s="138"/>
      <c r="E185" s="102" t="s">
        <v>518</v>
      </c>
      <c r="F185" s="101" t="s">
        <v>519</v>
      </c>
      <c r="G185" s="103" t="s">
        <v>27</v>
      </c>
      <c r="H185" s="103" t="s">
        <v>40</v>
      </c>
      <c r="I185" s="113">
        <v>45440.0</v>
      </c>
      <c r="J185" s="113">
        <v>45440.0</v>
      </c>
      <c r="K185" s="105" t="s">
        <v>69</v>
      </c>
      <c r="L185" s="167" t="s">
        <v>520</v>
      </c>
      <c r="M185" s="61"/>
    </row>
    <row r="186" ht="22.5" customHeight="1" outlineLevel="1">
      <c r="A186" s="165"/>
      <c r="B186" s="101"/>
      <c r="C186" s="137"/>
      <c r="D186" s="138"/>
      <c r="E186" s="102" t="s">
        <v>521</v>
      </c>
      <c r="F186" s="101" t="s">
        <v>522</v>
      </c>
      <c r="G186" s="103" t="s">
        <v>33</v>
      </c>
      <c r="H186" s="103" t="s">
        <v>523</v>
      </c>
      <c r="I186" s="113"/>
      <c r="J186" s="113"/>
      <c r="K186" s="105" t="s">
        <v>114</v>
      </c>
      <c r="L186" s="174" t="s">
        <v>524</v>
      </c>
      <c r="M186" s="61"/>
    </row>
    <row r="187" ht="22.5" customHeight="1" outlineLevel="1">
      <c r="A187" s="165"/>
      <c r="B187" s="101"/>
      <c r="C187" s="137"/>
      <c r="D187" s="138"/>
      <c r="E187" s="102" t="s">
        <v>525</v>
      </c>
      <c r="F187" s="101" t="s">
        <v>526</v>
      </c>
      <c r="G187" s="103" t="s">
        <v>72</v>
      </c>
      <c r="H187" s="103" t="s">
        <v>40</v>
      </c>
      <c r="I187" s="113">
        <v>45477.0</v>
      </c>
      <c r="J187" s="113">
        <v>45477.0</v>
      </c>
      <c r="K187" s="105" t="s">
        <v>69</v>
      </c>
      <c r="L187" s="167" t="s">
        <v>527</v>
      </c>
      <c r="M187" s="61"/>
    </row>
    <row r="188" ht="22.5" customHeight="1" outlineLevel="1">
      <c r="A188" s="165"/>
      <c r="B188" s="101"/>
      <c r="C188" s="137"/>
      <c r="D188" s="138"/>
      <c r="E188" s="102" t="s">
        <v>528</v>
      </c>
      <c r="F188" s="101" t="s">
        <v>529</v>
      </c>
      <c r="G188" s="103" t="s">
        <v>33</v>
      </c>
      <c r="H188" s="103" t="s">
        <v>40</v>
      </c>
      <c r="I188" s="113">
        <v>45495.0</v>
      </c>
      <c r="J188" s="113">
        <v>45495.0</v>
      </c>
      <c r="K188" s="105" t="s">
        <v>69</v>
      </c>
      <c r="L188" s="167" t="s">
        <v>530</v>
      </c>
      <c r="M188" s="61"/>
    </row>
    <row r="189" ht="22.5" customHeight="1" outlineLevel="1">
      <c r="A189" s="175"/>
      <c r="B189" s="110"/>
      <c r="C189" s="109"/>
      <c r="D189" s="108"/>
      <c r="E189" s="102" t="s">
        <v>531</v>
      </c>
      <c r="F189" s="110" t="s">
        <v>532</v>
      </c>
      <c r="G189" s="103" t="s">
        <v>72</v>
      </c>
      <c r="H189" s="112" t="s">
        <v>40</v>
      </c>
      <c r="I189" s="113">
        <v>45496.0</v>
      </c>
      <c r="J189" s="113">
        <v>45496.0</v>
      </c>
      <c r="K189" s="105" t="s">
        <v>69</v>
      </c>
      <c r="L189" s="139" t="s">
        <v>533</v>
      </c>
      <c r="M189" s="61"/>
    </row>
    <row r="190" ht="22.5" customHeight="1" outlineLevel="1">
      <c r="A190" s="175"/>
      <c r="B190" s="110"/>
      <c r="C190" s="109"/>
      <c r="D190" s="108"/>
      <c r="E190" s="102" t="s">
        <v>534</v>
      </c>
      <c r="F190" s="101" t="s">
        <v>535</v>
      </c>
      <c r="G190" s="103" t="s">
        <v>33</v>
      </c>
      <c r="H190" s="103" t="s">
        <v>523</v>
      </c>
      <c r="I190" s="113"/>
      <c r="J190" s="113"/>
      <c r="K190" s="105" t="s">
        <v>114</v>
      </c>
      <c r="L190" s="174" t="s">
        <v>524</v>
      </c>
      <c r="M190" s="61"/>
    </row>
    <row r="191" ht="22.5" customHeight="1" outlineLevel="1">
      <c r="A191" s="175"/>
      <c r="B191" s="110"/>
      <c r="C191" s="109"/>
      <c r="D191" s="108"/>
      <c r="E191" s="102" t="s">
        <v>536</v>
      </c>
      <c r="F191" s="110" t="s">
        <v>537</v>
      </c>
      <c r="G191" s="103" t="s">
        <v>72</v>
      </c>
      <c r="H191" s="112" t="s">
        <v>40</v>
      </c>
      <c r="I191" s="113">
        <v>45499.0</v>
      </c>
      <c r="J191" s="113">
        <v>45499.0</v>
      </c>
      <c r="K191" s="105" t="s">
        <v>69</v>
      </c>
      <c r="L191" s="139" t="s">
        <v>538</v>
      </c>
      <c r="M191" s="61"/>
    </row>
    <row r="192" ht="22.5" customHeight="1" outlineLevel="1">
      <c r="A192" s="175"/>
      <c r="B192" s="110"/>
      <c r="C192" s="109"/>
      <c r="D192" s="108"/>
      <c r="E192" s="102" t="s">
        <v>539</v>
      </c>
      <c r="F192" s="101" t="s">
        <v>540</v>
      </c>
      <c r="G192" s="103" t="s">
        <v>33</v>
      </c>
      <c r="H192" s="103" t="s">
        <v>40</v>
      </c>
      <c r="I192" s="113">
        <v>45518.0</v>
      </c>
      <c r="J192" s="113">
        <v>45518.0</v>
      </c>
      <c r="K192" s="105" t="s">
        <v>69</v>
      </c>
      <c r="L192" s="139" t="s">
        <v>541</v>
      </c>
      <c r="M192" s="61"/>
    </row>
    <row r="193" ht="22.5" customHeight="1" outlineLevel="1">
      <c r="A193" s="175"/>
      <c r="B193" s="110"/>
      <c r="C193" s="109"/>
      <c r="D193" s="108"/>
      <c r="E193" s="102" t="s">
        <v>542</v>
      </c>
      <c r="F193" s="110" t="s">
        <v>543</v>
      </c>
      <c r="G193" s="103" t="s">
        <v>72</v>
      </c>
      <c r="H193" s="112" t="s">
        <v>40</v>
      </c>
      <c r="I193" s="113">
        <v>45518.0</v>
      </c>
      <c r="J193" s="113">
        <v>45518.0</v>
      </c>
      <c r="K193" s="105" t="s">
        <v>69</v>
      </c>
      <c r="L193" s="139" t="s">
        <v>544</v>
      </c>
      <c r="M193" s="61"/>
    </row>
    <row r="194" ht="22.5" customHeight="1" outlineLevel="1">
      <c r="A194" s="175"/>
      <c r="B194" s="110"/>
      <c r="C194" s="109"/>
      <c r="D194" s="108"/>
      <c r="E194" s="102" t="s">
        <v>545</v>
      </c>
      <c r="F194" s="101" t="s">
        <v>546</v>
      </c>
      <c r="G194" s="103" t="s">
        <v>33</v>
      </c>
      <c r="H194" s="103" t="s">
        <v>40</v>
      </c>
      <c r="I194" s="104">
        <v>45554.0</v>
      </c>
      <c r="J194" s="104">
        <v>45554.0</v>
      </c>
      <c r="K194" s="105" t="s">
        <v>69</v>
      </c>
      <c r="L194" s="167" t="s">
        <v>547</v>
      </c>
      <c r="M194" s="61"/>
    </row>
    <row r="195" ht="22.5" customHeight="1" outlineLevel="1">
      <c r="A195" s="175"/>
      <c r="B195" s="110"/>
      <c r="C195" s="109"/>
      <c r="D195" s="108"/>
      <c r="E195" s="102" t="s">
        <v>548</v>
      </c>
      <c r="F195" s="101" t="s">
        <v>549</v>
      </c>
      <c r="G195" s="103" t="s">
        <v>72</v>
      </c>
      <c r="H195" s="103" t="s">
        <v>40</v>
      </c>
      <c r="I195" s="104">
        <v>45554.0</v>
      </c>
      <c r="J195" s="104">
        <v>45554.0</v>
      </c>
      <c r="K195" s="105" t="s">
        <v>69</v>
      </c>
      <c r="L195" s="167" t="s">
        <v>550</v>
      </c>
      <c r="M195" s="61"/>
    </row>
    <row r="196" ht="22.5" customHeight="1" outlineLevel="1">
      <c r="A196" s="175"/>
      <c r="B196" s="110"/>
      <c r="C196" s="109"/>
      <c r="D196" s="110"/>
      <c r="E196" s="102" t="s">
        <v>551</v>
      </c>
      <c r="F196" s="262" t="s">
        <v>552</v>
      </c>
      <c r="G196" s="103" t="s">
        <v>63</v>
      </c>
      <c r="H196" s="103" t="s">
        <v>40</v>
      </c>
      <c r="I196" s="104">
        <v>45554.0</v>
      </c>
      <c r="J196" s="104">
        <v>45561.0</v>
      </c>
      <c r="K196" s="102" t="s">
        <v>69</v>
      </c>
      <c r="L196" s="174"/>
      <c r="M196" s="61"/>
    </row>
    <row r="197" ht="22.5" customHeight="1" outlineLevel="1">
      <c r="A197" s="175"/>
      <c r="B197" s="110"/>
      <c r="C197" s="109"/>
      <c r="D197" s="108"/>
      <c r="E197" s="102" t="s">
        <v>553</v>
      </c>
      <c r="F197" s="101" t="s">
        <v>554</v>
      </c>
      <c r="G197" s="103" t="s">
        <v>33</v>
      </c>
      <c r="H197" s="103" t="s">
        <v>46</v>
      </c>
      <c r="I197" s="141"/>
      <c r="J197" s="141"/>
      <c r="K197" s="105" t="s">
        <v>114</v>
      </c>
      <c r="L197" s="174"/>
      <c r="M197" s="61"/>
    </row>
    <row r="198" ht="22.5" customHeight="1" outlineLevel="1">
      <c r="A198" s="175"/>
      <c r="B198" s="110"/>
      <c r="C198" s="109"/>
      <c r="D198" s="110"/>
      <c r="E198" s="102" t="s">
        <v>555</v>
      </c>
      <c r="F198" s="101" t="s">
        <v>556</v>
      </c>
      <c r="G198" s="103" t="s">
        <v>72</v>
      </c>
      <c r="H198" s="103" t="s">
        <v>46</v>
      </c>
      <c r="I198" s="141">
        <v>45562.0</v>
      </c>
      <c r="J198" s="141">
        <v>45562.0</v>
      </c>
      <c r="K198" s="105" t="s">
        <v>69</v>
      </c>
      <c r="L198" s="167" t="s">
        <v>557</v>
      </c>
      <c r="M198" s="61"/>
    </row>
    <row r="199" ht="22.5" customHeight="1" outlineLevel="1">
      <c r="A199" s="175"/>
      <c r="B199" s="110"/>
      <c r="C199" s="109"/>
      <c r="D199" s="108"/>
      <c r="E199" s="128" t="s">
        <v>558</v>
      </c>
      <c r="F199" s="129" t="s">
        <v>559</v>
      </c>
      <c r="G199" s="186" t="s">
        <v>63</v>
      </c>
      <c r="H199" s="186" t="s">
        <v>46</v>
      </c>
      <c r="I199" s="187"/>
      <c r="J199" s="187"/>
      <c r="K199" s="192"/>
      <c r="L199" s="189"/>
      <c r="M199" s="61"/>
    </row>
    <row r="200" ht="22.5" customHeight="1" outlineLevel="1">
      <c r="A200" s="175"/>
      <c r="B200" s="110"/>
      <c r="C200" s="109"/>
      <c r="D200" s="108"/>
      <c r="E200" s="128" t="s">
        <v>560</v>
      </c>
      <c r="F200" s="185" t="s">
        <v>561</v>
      </c>
      <c r="G200" s="186" t="s">
        <v>33</v>
      </c>
      <c r="H200" s="186" t="s">
        <v>46</v>
      </c>
      <c r="I200" s="187"/>
      <c r="J200" s="187"/>
      <c r="K200" s="192"/>
      <c r="L200" s="263"/>
      <c r="M200" s="61"/>
    </row>
    <row r="201" ht="22.5" customHeight="1" outlineLevel="1">
      <c r="A201" s="175"/>
      <c r="B201" s="110"/>
      <c r="C201" s="109"/>
      <c r="D201" s="108"/>
      <c r="E201" s="128" t="s">
        <v>560</v>
      </c>
      <c r="F201" s="185" t="s">
        <v>562</v>
      </c>
      <c r="G201" s="186" t="s">
        <v>72</v>
      </c>
      <c r="H201" s="186" t="s">
        <v>46</v>
      </c>
      <c r="I201" s="187"/>
      <c r="J201" s="187"/>
      <c r="K201" s="192"/>
      <c r="L201" s="263"/>
      <c r="M201" s="61"/>
    </row>
    <row r="202" ht="22.5" customHeight="1" outlineLevel="1">
      <c r="A202" s="175"/>
      <c r="B202" s="110"/>
      <c r="C202" s="109"/>
      <c r="D202" s="108"/>
      <c r="E202" s="128" t="s">
        <v>563</v>
      </c>
      <c r="F202" s="185" t="s">
        <v>564</v>
      </c>
      <c r="G202" s="186" t="s">
        <v>33</v>
      </c>
      <c r="H202" s="186" t="s">
        <v>46</v>
      </c>
      <c r="I202" s="187"/>
      <c r="J202" s="187"/>
      <c r="K202" s="192"/>
      <c r="L202" s="264"/>
      <c r="M202" s="61"/>
    </row>
    <row r="203" ht="22.5" customHeight="1" outlineLevel="1">
      <c r="A203" s="175"/>
      <c r="B203" s="110"/>
      <c r="C203" s="109"/>
      <c r="D203" s="108"/>
      <c r="E203" s="128" t="s">
        <v>565</v>
      </c>
      <c r="F203" s="129" t="s">
        <v>566</v>
      </c>
      <c r="G203" s="130" t="s">
        <v>72</v>
      </c>
      <c r="H203" s="130" t="s">
        <v>46</v>
      </c>
      <c r="I203" s="131"/>
      <c r="J203" s="131"/>
      <c r="K203" s="192"/>
      <c r="L203" s="265"/>
      <c r="M203" s="61"/>
    </row>
    <row r="204" ht="22.5" customHeight="1" outlineLevel="1">
      <c r="A204" s="175"/>
      <c r="B204" s="110"/>
      <c r="C204" s="109"/>
      <c r="D204" s="108"/>
      <c r="E204" s="128" t="s">
        <v>567</v>
      </c>
      <c r="F204" s="185" t="s">
        <v>568</v>
      </c>
      <c r="G204" s="186" t="s">
        <v>33</v>
      </c>
      <c r="H204" s="186" t="s">
        <v>46</v>
      </c>
      <c r="I204" s="187"/>
      <c r="J204" s="187"/>
      <c r="K204" s="192"/>
      <c r="L204" s="263"/>
      <c r="M204" s="61"/>
    </row>
    <row r="205" ht="22.5" customHeight="1" outlineLevel="1">
      <c r="A205" s="175"/>
      <c r="B205" s="110"/>
      <c r="C205" s="109"/>
      <c r="D205" s="108"/>
      <c r="E205" s="128" t="s">
        <v>569</v>
      </c>
      <c r="F205" s="185" t="s">
        <v>570</v>
      </c>
      <c r="G205" s="186" t="s">
        <v>72</v>
      </c>
      <c r="H205" s="186" t="s">
        <v>46</v>
      </c>
      <c r="I205" s="187">
        <v>45583.0</v>
      </c>
      <c r="J205" s="187">
        <v>45583.0</v>
      </c>
      <c r="K205" s="192"/>
      <c r="L205" s="263"/>
      <c r="M205" s="61"/>
    </row>
    <row r="206" ht="22.5" customHeight="1" outlineLevel="1">
      <c r="A206" s="165"/>
      <c r="B206" s="101"/>
      <c r="C206" s="137"/>
      <c r="D206" s="108"/>
      <c r="E206" s="128" t="s">
        <v>571</v>
      </c>
      <c r="F206" s="129" t="s">
        <v>572</v>
      </c>
      <c r="G206" s="130" t="s">
        <v>33</v>
      </c>
      <c r="H206" s="186" t="s">
        <v>46</v>
      </c>
      <c r="I206" s="266"/>
      <c r="J206" s="131"/>
      <c r="K206" s="152"/>
      <c r="L206" s="267"/>
      <c r="M206" s="61"/>
    </row>
    <row r="207" ht="22.5" customHeight="1" outlineLevel="1">
      <c r="A207" s="165"/>
      <c r="B207" s="101"/>
      <c r="C207" s="137"/>
      <c r="D207" s="108"/>
      <c r="E207" s="128" t="s">
        <v>573</v>
      </c>
      <c r="F207" s="129" t="s">
        <v>574</v>
      </c>
      <c r="G207" s="130" t="s">
        <v>72</v>
      </c>
      <c r="H207" s="186" t="s">
        <v>46</v>
      </c>
      <c r="I207" s="266"/>
      <c r="J207" s="131"/>
      <c r="K207" s="152"/>
      <c r="L207" s="268"/>
      <c r="M207" s="61"/>
    </row>
    <row r="208" ht="22.5" customHeight="1" outlineLevel="1">
      <c r="A208" s="165"/>
      <c r="B208" s="101"/>
      <c r="C208" s="137"/>
      <c r="D208" s="108"/>
      <c r="E208" s="128" t="s">
        <v>575</v>
      </c>
      <c r="F208" s="185" t="s">
        <v>576</v>
      </c>
      <c r="G208" s="186" t="s">
        <v>23</v>
      </c>
      <c r="H208" s="186" t="s">
        <v>46</v>
      </c>
      <c r="I208" s="187"/>
      <c r="J208" s="187"/>
      <c r="K208" s="192"/>
      <c r="L208" s="263"/>
      <c r="M208" s="61"/>
    </row>
    <row r="209" ht="22.5" customHeight="1" outlineLevel="1">
      <c r="A209" s="165"/>
      <c r="B209" s="101"/>
      <c r="C209" s="137"/>
      <c r="D209" s="108"/>
      <c r="E209" s="128" t="s">
        <v>577</v>
      </c>
      <c r="F209" s="185" t="s">
        <v>578</v>
      </c>
      <c r="G209" s="186" t="s">
        <v>63</v>
      </c>
      <c r="H209" s="186" t="s">
        <v>46</v>
      </c>
      <c r="I209" s="187"/>
      <c r="J209" s="187"/>
      <c r="K209" s="192"/>
      <c r="L209" s="263"/>
      <c r="M209" s="61"/>
    </row>
    <row r="210" ht="22.5" customHeight="1" outlineLevel="1">
      <c r="A210" s="165"/>
      <c r="B210" s="101"/>
      <c r="C210" s="137"/>
      <c r="D210" s="108"/>
      <c r="E210" s="128" t="s">
        <v>579</v>
      </c>
      <c r="F210" s="185" t="s">
        <v>580</v>
      </c>
      <c r="G210" s="186" t="s">
        <v>33</v>
      </c>
      <c r="H210" s="186" t="s">
        <v>46</v>
      </c>
      <c r="I210" s="187"/>
      <c r="J210" s="187"/>
      <c r="K210" s="192"/>
      <c r="L210" s="269"/>
      <c r="M210" s="61"/>
    </row>
    <row r="211" ht="22.5" customHeight="1" outlineLevel="1">
      <c r="A211" s="165"/>
      <c r="B211" s="101"/>
      <c r="C211" s="137"/>
      <c r="D211" s="108"/>
      <c r="E211" s="128" t="s">
        <v>581</v>
      </c>
      <c r="F211" s="185" t="s">
        <v>582</v>
      </c>
      <c r="G211" s="186" t="s">
        <v>27</v>
      </c>
      <c r="H211" s="186" t="s">
        <v>46</v>
      </c>
      <c r="I211" s="187"/>
      <c r="J211" s="187"/>
      <c r="K211" s="270"/>
      <c r="L211" s="263"/>
      <c r="M211" s="61"/>
    </row>
    <row r="212" ht="22.5" customHeight="1" outlineLevel="1">
      <c r="A212" s="100"/>
      <c r="B212" s="101"/>
      <c r="C212" s="137"/>
      <c r="D212" s="108"/>
      <c r="E212" s="102"/>
      <c r="F212" s="101"/>
      <c r="G212" s="103"/>
      <c r="H212" s="103"/>
      <c r="I212" s="141"/>
      <c r="J212" s="141"/>
      <c r="K212" s="154"/>
      <c r="L212" s="177"/>
      <c r="M212" s="61"/>
    </row>
    <row r="213" ht="22.5" customHeight="1">
      <c r="A213" s="247" t="s">
        <v>73</v>
      </c>
      <c r="B213" s="271" t="s">
        <v>74</v>
      </c>
      <c r="C213" s="247"/>
      <c r="D213" s="248"/>
      <c r="E213" s="249"/>
      <c r="F213" s="248"/>
      <c r="G213" s="250"/>
      <c r="H213" s="250"/>
      <c r="I213" s="272"/>
      <c r="J213" s="194"/>
      <c r="K213" s="194"/>
      <c r="L213" s="195"/>
      <c r="M213" s="61"/>
    </row>
    <row r="214" ht="22.5" customHeight="1" outlineLevel="1">
      <c r="A214" s="93"/>
      <c r="B214" s="94"/>
      <c r="C214" s="95" t="s">
        <v>75</v>
      </c>
      <c r="D214" s="94" t="s">
        <v>583</v>
      </c>
      <c r="E214" s="95"/>
      <c r="F214" s="94" t="s">
        <v>584</v>
      </c>
      <c r="G214" s="96" t="s">
        <v>33</v>
      </c>
      <c r="H214" s="96"/>
      <c r="I214" s="273"/>
      <c r="J214" s="97"/>
      <c r="K214" s="98" t="s">
        <v>69</v>
      </c>
      <c r="L214" s="274"/>
      <c r="M214" s="61"/>
    </row>
    <row r="215" ht="22.5" customHeight="1" outlineLevel="1">
      <c r="A215" s="100"/>
      <c r="B215" s="138"/>
      <c r="C215" s="137"/>
      <c r="D215" s="138"/>
      <c r="E215" s="102" t="s">
        <v>585</v>
      </c>
      <c r="F215" s="101" t="s">
        <v>586</v>
      </c>
      <c r="G215" s="103" t="s">
        <v>33</v>
      </c>
      <c r="H215" s="103" t="s">
        <v>46</v>
      </c>
      <c r="I215" s="275"/>
      <c r="J215" s="104"/>
      <c r="K215" s="105" t="s">
        <v>69</v>
      </c>
      <c r="L215" s="276"/>
      <c r="M215" s="61"/>
    </row>
    <row r="216" ht="22.5" customHeight="1" outlineLevel="1">
      <c r="A216" s="107"/>
      <c r="B216" s="108"/>
      <c r="C216" s="109"/>
      <c r="D216" s="108"/>
      <c r="E216" s="102" t="s">
        <v>587</v>
      </c>
      <c r="F216" s="110" t="s">
        <v>588</v>
      </c>
      <c r="G216" s="112" t="s">
        <v>33</v>
      </c>
      <c r="H216" s="103" t="s">
        <v>46</v>
      </c>
      <c r="I216" s="277"/>
      <c r="J216" s="113"/>
      <c r="K216" s="114" t="s">
        <v>69</v>
      </c>
      <c r="L216" s="278"/>
      <c r="M216" s="61"/>
    </row>
    <row r="217" ht="22.5" customHeight="1" outlineLevel="1">
      <c r="A217" s="93"/>
      <c r="B217" s="94"/>
      <c r="C217" s="95" t="s">
        <v>76</v>
      </c>
      <c r="D217" s="96" t="s">
        <v>74</v>
      </c>
      <c r="E217" s="95"/>
      <c r="F217" s="94" t="s">
        <v>584</v>
      </c>
      <c r="G217" s="96"/>
      <c r="H217" s="96"/>
      <c r="I217" s="273"/>
      <c r="J217" s="97"/>
      <c r="K217" s="98" t="s">
        <v>114</v>
      </c>
      <c r="L217" s="279"/>
      <c r="M217" s="61"/>
    </row>
    <row r="218" ht="22.5" customHeight="1" outlineLevel="1">
      <c r="A218" s="100"/>
      <c r="B218" s="138"/>
      <c r="C218" s="196"/>
      <c r="D218" s="196"/>
      <c r="E218" s="102" t="s">
        <v>589</v>
      </c>
      <c r="F218" s="101" t="s">
        <v>590</v>
      </c>
      <c r="G218" s="103" t="s">
        <v>33</v>
      </c>
      <c r="H218" s="103" t="s">
        <v>46</v>
      </c>
      <c r="I218" s="275"/>
      <c r="J218" s="104"/>
      <c r="K218" s="105" t="s">
        <v>69</v>
      </c>
      <c r="L218" s="280"/>
      <c r="M218" s="61"/>
    </row>
    <row r="219" ht="22.5" customHeight="1" outlineLevel="1">
      <c r="A219" s="107"/>
      <c r="B219" s="108"/>
      <c r="C219" s="215"/>
      <c r="D219" s="215"/>
      <c r="E219" s="111" t="s">
        <v>591</v>
      </c>
      <c r="F219" s="110" t="s">
        <v>592</v>
      </c>
      <c r="G219" s="112" t="s">
        <v>63</v>
      </c>
      <c r="H219" s="103" t="s">
        <v>46</v>
      </c>
      <c r="I219" s="277"/>
      <c r="J219" s="113"/>
      <c r="K219" s="114" t="s">
        <v>114</v>
      </c>
      <c r="L219" s="278"/>
      <c r="M219" s="61"/>
    </row>
    <row r="220" ht="22.5" customHeight="1" outlineLevel="1">
      <c r="A220" s="107"/>
      <c r="B220" s="108"/>
      <c r="C220" s="215"/>
      <c r="D220" s="215"/>
      <c r="E220" s="111" t="s">
        <v>593</v>
      </c>
      <c r="F220" s="101" t="s">
        <v>594</v>
      </c>
      <c r="G220" s="103" t="s">
        <v>23</v>
      </c>
      <c r="H220" s="103" t="s">
        <v>46</v>
      </c>
      <c r="I220" s="277"/>
      <c r="J220" s="113"/>
      <c r="K220" s="134"/>
      <c r="L220" s="281" t="s">
        <v>595</v>
      </c>
      <c r="M220" s="61"/>
    </row>
    <row r="221" ht="22.5" customHeight="1" outlineLevel="1">
      <c r="A221" s="107"/>
      <c r="B221" s="108"/>
      <c r="C221" s="215"/>
      <c r="D221" s="215"/>
      <c r="E221" s="111" t="s">
        <v>596</v>
      </c>
      <c r="F221" s="110" t="s">
        <v>597</v>
      </c>
      <c r="G221" s="112" t="s">
        <v>23</v>
      </c>
      <c r="H221" s="103" t="s">
        <v>46</v>
      </c>
      <c r="I221" s="277"/>
      <c r="J221" s="113"/>
      <c r="K221" s="114" t="s">
        <v>69</v>
      </c>
      <c r="L221" s="281"/>
      <c r="M221" s="61"/>
    </row>
    <row r="222" ht="22.5" customHeight="1" outlineLevel="1">
      <c r="A222" s="107"/>
      <c r="B222" s="108"/>
      <c r="C222" s="215"/>
      <c r="D222" s="215"/>
      <c r="E222" s="111" t="s">
        <v>598</v>
      </c>
      <c r="F222" s="110" t="s">
        <v>599</v>
      </c>
      <c r="G222" s="112" t="s">
        <v>33</v>
      </c>
      <c r="H222" s="103" t="s">
        <v>46</v>
      </c>
      <c r="I222" s="277"/>
      <c r="J222" s="113"/>
      <c r="K222" s="114" t="s">
        <v>69</v>
      </c>
      <c r="L222" s="281"/>
      <c r="M222" s="61"/>
    </row>
    <row r="223" ht="16.5" customHeight="1">
      <c r="A223" s="282"/>
      <c r="C223" s="283"/>
      <c r="E223" s="283"/>
      <c r="G223" s="284"/>
      <c r="H223" s="284"/>
    </row>
    <row r="224" ht="16.5" customHeight="1">
      <c r="A224" s="282"/>
      <c r="C224" s="283"/>
      <c r="E224" s="283"/>
      <c r="G224" s="284"/>
      <c r="H224" s="284"/>
    </row>
    <row r="225" ht="16.5" customHeight="1">
      <c r="A225" s="282"/>
      <c r="C225" s="283"/>
      <c r="E225" s="283"/>
      <c r="G225" s="284"/>
      <c r="H225" s="284"/>
    </row>
    <row r="226" ht="16.5" customHeight="1">
      <c r="A226" s="282"/>
      <c r="C226" s="283"/>
      <c r="E226" s="283"/>
      <c r="G226" s="284"/>
      <c r="H226" s="284"/>
    </row>
    <row r="227" ht="16.5" customHeight="1">
      <c r="A227" s="282"/>
      <c r="C227" s="283"/>
      <c r="E227" s="283"/>
      <c r="G227" s="284"/>
      <c r="H227" s="284"/>
    </row>
    <row r="228" ht="16.5" customHeight="1">
      <c r="A228" s="282"/>
      <c r="C228" s="283"/>
      <c r="E228" s="283"/>
      <c r="G228" s="284"/>
      <c r="H228" s="284"/>
    </row>
    <row r="229" ht="16.5" customHeight="1">
      <c r="A229" s="282"/>
      <c r="C229" s="283"/>
      <c r="E229" s="283"/>
      <c r="G229" s="284"/>
      <c r="H229" s="284"/>
    </row>
    <row r="230" ht="16.5" customHeight="1">
      <c r="A230" s="282"/>
      <c r="C230" s="283"/>
      <c r="E230" s="283"/>
      <c r="G230" s="284"/>
      <c r="H230" s="284"/>
    </row>
    <row r="231" ht="16.5" customHeight="1">
      <c r="A231" s="282"/>
      <c r="C231" s="283"/>
      <c r="E231" s="283"/>
      <c r="G231" s="284"/>
      <c r="H231" s="284"/>
    </row>
    <row r="232" ht="16.5" customHeight="1">
      <c r="A232" s="282"/>
      <c r="C232" s="283"/>
      <c r="E232" s="283"/>
      <c r="G232" s="284"/>
      <c r="H232" s="284"/>
    </row>
    <row r="233" ht="16.5" customHeight="1">
      <c r="A233" s="282"/>
      <c r="C233" s="283"/>
      <c r="E233" s="283"/>
      <c r="G233" s="284"/>
      <c r="H233" s="284"/>
    </row>
    <row r="234" ht="16.5" customHeight="1">
      <c r="A234" s="282"/>
      <c r="C234" s="283"/>
      <c r="E234" s="283"/>
      <c r="G234" s="284"/>
      <c r="H234" s="284"/>
    </row>
    <row r="235" ht="16.5" customHeight="1">
      <c r="A235" s="282"/>
      <c r="C235" s="283"/>
      <c r="E235" s="283"/>
      <c r="G235" s="284"/>
      <c r="H235" s="284"/>
    </row>
    <row r="236" ht="16.5" customHeight="1">
      <c r="A236" s="282"/>
      <c r="C236" s="283"/>
      <c r="E236" s="283"/>
      <c r="G236" s="284"/>
      <c r="H236" s="284"/>
    </row>
    <row r="237" ht="16.5" customHeight="1">
      <c r="A237" s="282"/>
      <c r="C237" s="283"/>
      <c r="E237" s="283"/>
      <c r="G237" s="284"/>
      <c r="H237" s="284"/>
    </row>
    <row r="238" ht="16.5" customHeight="1">
      <c r="A238" s="282"/>
      <c r="C238" s="283"/>
      <c r="E238" s="283"/>
      <c r="G238" s="284"/>
      <c r="H238" s="284"/>
    </row>
    <row r="239" ht="16.5" customHeight="1">
      <c r="A239" s="282"/>
      <c r="C239" s="283"/>
      <c r="E239" s="283"/>
      <c r="G239" s="284"/>
      <c r="H239" s="284"/>
    </row>
    <row r="240" ht="16.5" customHeight="1">
      <c r="A240" s="282"/>
      <c r="C240" s="283"/>
      <c r="E240" s="283"/>
      <c r="G240" s="284"/>
      <c r="H240" s="284"/>
    </row>
    <row r="241" ht="16.5" customHeight="1">
      <c r="A241" s="282"/>
      <c r="C241" s="283"/>
      <c r="E241" s="283"/>
      <c r="G241" s="284"/>
      <c r="H241" s="284"/>
    </row>
    <row r="242" ht="16.5" customHeight="1">
      <c r="A242" s="282"/>
      <c r="C242" s="283"/>
      <c r="E242" s="283"/>
      <c r="G242" s="284"/>
      <c r="H242" s="284"/>
    </row>
    <row r="243" ht="16.5" customHeight="1">
      <c r="A243" s="282"/>
      <c r="C243" s="283"/>
      <c r="E243" s="283"/>
      <c r="G243" s="284"/>
      <c r="H243" s="284"/>
    </row>
    <row r="244" ht="16.5" customHeight="1">
      <c r="A244" s="282"/>
      <c r="C244" s="283"/>
      <c r="E244" s="283"/>
      <c r="G244" s="284"/>
      <c r="H244" s="284"/>
    </row>
    <row r="245" ht="16.5" customHeight="1">
      <c r="A245" s="282"/>
      <c r="C245" s="283"/>
      <c r="E245" s="283"/>
      <c r="G245" s="284"/>
      <c r="H245" s="284"/>
    </row>
    <row r="246" ht="16.5" customHeight="1">
      <c r="A246" s="282"/>
      <c r="C246" s="283"/>
      <c r="E246" s="283"/>
      <c r="G246" s="284"/>
      <c r="H246" s="284"/>
    </row>
    <row r="247" ht="16.5" customHeight="1">
      <c r="A247" s="282"/>
      <c r="C247" s="283"/>
      <c r="E247" s="283"/>
      <c r="G247" s="284"/>
      <c r="H247" s="284"/>
    </row>
    <row r="248" ht="16.5" customHeight="1">
      <c r="A248" s="282"/>
      <c r="C248" s="283"/>
      <c r="E248" s="283"/>
      <c r="G248" s="284"/>
      <c r="H248" s="284"/>
    </row>
    <row r="249" ht="16.5" customHeight="1">
      <c r="A249" s="282"/>
      <c r="C249" s="283"/>
      <c r="E249" s="283"/>
      <c r="G249" s="284"/>
      <c r="H249" s="284"/>
    </row>
    <row r="250" ht="16.5" customHeight="1">
      <c r="A250" s="282"/>
      <c r="C250" s="283"/>
      <c r="E250" s="283"/>
      <c r="G250" s="284"/>
      <c r="H250" s="284"/>
    </row>
    <row r="251" ht="16.5" customHeight="1">
      <c r="A251" s="282"/>
      <c r="C251" s="283"/>
      <c r="E251" s="283"/>
      <c r="G251" s="284"/>
      <c r="H251" s="284"/>
    </row>
    <row r="252" ht="16.5" customHeight="1">
      <c r="A252" s="282"/>
      <c r="C252" s="283"/>
      <c r="E252" s="283"/>
      <c r="G252" s="284"/>
      <c r="H252" s="284"/>
    </row>
    <row r="253" ht="16.5" customHeight="1">
      <c r="A253" s="282"/>
      <c r="C253" s="283"/>
      <c r="E253" s="283"/>
      <c r="G253" s="284"/>
      <c r="H253" s="284"/>
    </row>
    <row r="254" ht="16.5" customHeight="1">
      <c r="A254" s="282"/>
      <c r="C254" s="283"/>
      <c r="E254" s="283"/>
      <c r="G254" s="284"/>
      <c r="H254" s="284"/>
    </row>
    <row r="255" ht="16.5" customHeight="1">
      <c r="A255" s="282"/>
      <c r="C255" s="283"/>
      <c r="E255" s="283"/>
      <c r="G255" s="284"/>
      <c r="H255" s="284"/>
    </row>
    <row r="256" ht="16.5" customHeight="1">
      <c r="A256" s="282"/>
      <c r="C256" s="283"/>
      <c r="E256" s="283"/>
      <c r="G256" s="284"/>
      <c r="H256" s="284"/>
    </row>
    <row r="257" ht="16.5" customHeight="1">
      <c r="A257" s="282"/>
      <c r="C257" s="283"/>
      <c r="E257" s="283"/>
      <c r="G257" s="284"/>
      <c r="H257" s="284"/>
    </row>
    <row r="258" ht="16.5" customHeight="1">
      <c r="A258" s="282"/>
      <c r="C258" s="283"/>
      <c r="E258" s="283"/>
      <c r="G258" s="284"/>
      <c r="H258" s="284"/>
    </row>
    <row r="259" ht="16.5" customHeight="1">
      <c r="A259" s="282"/>
      <c r="C259" s="283"/>
      <c r="E259" s="283"/>
      <c r="G259" s="284"/>
      <c r="H259" s="284"/>
    </row>
    <row r="260" ht="16.5" customHeight="1">
      <c r="A260" s="282"/>
      <c r="C260" s="283"/>
      <c r="E260" s="283"/>
      <c r="G260" s="284"/>
      <c r="H260" s="284"/>
    </row>
    <row r="261" ht="16.5" customHeight="1">
      <c r="A261" s="282"/>
      <c r="C261" s="283"/>
      <c r="E261" s="283"/>
      <c r="G261" s="284"/>
      <c r="H261" s="284"/>
    </row>
    <row r="262" ht="16.5" customHeight="1">
      <c r="A262" s="282"/>
      <c r="C262" s="283"/>
      <c r="E262" s="283"/>
      <c r="G262" s="284"/>
      <c r="H262" s="284"/>
    </row>
    <row r="263" ht="16.5" customHeight="1">
      <c r="A263" s="282"/>
      <c r="C263" s="283"/>
      <c r="E263" s="283"/>
      <c r="G263" s="284"/>
      <c r="H263" s="284"/>
    </row>
    <row r="264" ht="16.5" customHeight="1">
      <c r="A264" s="282"/>
      <c r="C264" s="283"/>
      <c r="E264" s="283"/>
      <c r="G264" s="284"/>
      <c r="H264" s="284"/>
    </row>
    <row r="265" ht="16.5" customHeight="1">
      <c r="A265" s="282"/>
      <c r="C265" s="283"/>
      <c r="E265" s="283"/>
      <c r="G265" s="284"/>
      <c r="H265" s="284"/>
    </row>
    <row r="266" ht="16.5" customHeight="1">
      <c r="A266" s="282"/>
      <c r="C266" s="283"/>
      <c r="E266" s="283"/>
      <c r="G266" s="284"/>
      <c r="H266" s="284"/>
    </row>
    <row r="267" ht="16.5" customHeight="1">
      <c r="A267" s="282"/>
      <c r="C267" s="283"/>
      <c r="E267" s="283"/>
      <c r="G267" s="284"/>
      <c r="H267" s="284"/>
    </row>
    <row r="268" ht="16.5" customHeight="1">
      <c r="A268" s="282"/>
      <c r="C268" s="283"/>
      <c r="E268" s="283"/>
      <c r="G268" s="284"/>
      <c r="H268" s="284"/>
    </row>
    <row r="269" ht="16.5" customHeight="1">
      <c r="A269" s="282"/>
      <c r="C269" s="283"/>
      <c r="E269" s="283"/>
      <c r="G269" s="284"/>
      <c r="H269" s="284"/>
    </row>
    <row r="270" ht="16.5" customHeight="1">
      <c r="A270" s="282"/>
      <c r="C270" s="283"/>
      <c r="E270" s="283"/>
      <c r="G270" s="284"/>
      <c r="H270" s="284"/>
    </row>
    <row r="271" ht="16.5" customHeight="1">
      <c r="A271" s="282"/>
      <c r="C271" s="283"/>
      <c r="E271" s="283"/>
      <c r="G271" s="284"/>
      <c r="H271" s="284"/>
    </row>
    <row r="272" ht="16.5" customHeight="1">
      <c r="A272" s="282"/>
      <c r="C272" s="283"/>
      <c r="E272" s="283"/>
      <c r="G272" s="284"/>
      <c r="H272" s="284"/>
    </row>
    <row r="273" ht="16.5" customHeight="1">
      <c r="A273" s="282"/>
      <c r="C273" s="283"/>
      <c r="E273" s="283"/>
      <c r="G273" s="284"/>
      <c r="H273" s="284"/>
    </row>
    <row r="274" ht="16.5" customHeight="1">
      <c r="A274" s="282"/>
      <c r="C274" s="283"/>
      <c r="E274" s="283"/>
      <c r="G274" s="284"/>
      <c r="H274" s="284"/>
    </row>
    <row r="275" ht="16.5" customHeight="1">
      <c r="A275" s="282"/>
      <c r="C275" s="283"/>
      <c r="E275" s="283"/>
      <c r="G275" s="284"/>
      <c r="H275" s="284"/>
    </row>
    <row r="276" ht="16.5" customHeight="1">
      <c r="A276" s="282"/>
      <c r="C276" s="283"/>
      <c r="E276" s="283"/>
      <c r="G276" s="284"/>
      <c r="H276" s="284"/>
    </row>
    <row r="277" ht="16.5" customHeight="1">
      <c r="A277" s="282"/>
      <c r="C277" s="283"/>
      <c r="E277" s="283"/>
      <c r="G277" s="284"/>
      <c r="H277" s="284"/>
    </row>
    <row r="278" ht="16.5" customHeight="1">
      <c r="A278" s="282"/>
      <c r="C278" s="283"/>
      <c r="E278" s="283"/>
      <c r="G278" s="284"/>
      <c r="H278" s="284"/>
    </row>
    <row r="279" ht="16.5" customHeight="1">
      <c r="A279" s="282"/>
      <c r="C279" s="283"/>
      <c r="E279" s="283"/>
      <c r="G279" s="284"/>
      <c r="H279" s="284"/>
    </row>
    <row r="280" ht="16.5" customHeight="1">
      <c r="A280" s="282"/>
      <c r="C280" s="283"/>
      <c r="E280" s="283"/>
      <c r="G280" s="284"/>
      <c r="H280" s="284"/>
    </row>
    <row r="281" ht="16.5" customHeight="1">
      <c r="A281" s="282"/>
      <c r="C281" s="283"/>
      <c r="E281" s="283"/>
      <c r="G281" s="284"/>
      <c r="H281" s="284"/>
    </row>
    <row r="282" ht="16.5" customHeight="1">
      <c r="A282" s="282"/>
      <c r="C282" s="283"/>
      <c r="E282" s="283"/>
      <c r="G282" s="284"/>
      <c r="H282" s="284"/>
    </row>
    <row r="283" ht="16.5" customHeight="1">
      <c r="A283" s="282"/>
      <c r="C283" s="283"/>
      <c r="E283" s="283"/>
      <c r="G283" s="284"/>
      <c r="H283" s="284"/>
    </row>
    <row r="284" ht="16.5" customHeight="1">
      <c r="A284" s="282"/>
      <c r="C284" s="283"/>
      <c r="E284" s="283"/>
      <c r="G284" s="284"/>
      <c r="H284" s="284"/>
    </row>
    <row r="285" ht="16.5" customHeight="1">
      <c r="A285" s="282"/>
      <c r="C285" s="283"/>
      <c r="E285" s="283"/>
      <c r="G285" s="284"/>
      <c r="H285" s="284"/>
    </row>
    <row r="286" ht="16.5" customHeight="1">
      <c r="A286" s="282"/>
      <c r="C286" s="283"/>
      <c r="E286" s="283"/>
      <c r="G286" s="284"/>
      <c r="H286" s="284"/>
    </row>
    <row r="287" ht="16.5" customHeight="1">
      <c r="A287" s="282"/>
      <c r="C287" s="283"/>
      <c r="E287" s="283"/>
      <c r="G287" s="284"/>
      <c r="H287" s="284"/>
    </row>
    <row r="288" ht="16.5" customHeight="1">
      <c r="A288" s="282"/>
      <c r="C288" s="283"/>
      <c r="E288" s="283"/>
      <c r="G288" s="284"/>
      <c r="H288" s="284"/>
    </row>
    <row r="289" ht="16.5" customHeight="1">
      <c r="A289" s="282"/>
      <c r="C289" s="283"/>
      <c r="E289" s="283"/>
      <c r="G289" s="284"/>
      <c r="H289" s="284"/>
    </row>
    <row r="290" ht="16.5" customHeight="1">
      <c r="A290" s="282"/>
      <c r="C290" s="283"/>
      <c r="E290" s="283"/>
      <c r="G290" s="284"/>
      <c r="H290" s="284"/>
    </row>
    <row r="291" ht="16.5" customHeight="1">
      <c r="A291" s="282"/>
      <c r="C291" s="283"/>
      <c r="E291" s="283"/>
      <c r="G291" s="284"/>
      <c r="H291" s="284"/>
    </row>
    <row r="292" ht="16.5" customHeight="1">
      <c r="A292" s="282"/>
      <c r="C292" s="283"/>
      <c r="E292" s="283"/>
      <c r="G292" s="284"/>
      <c r="H292" s="284"/>
    </row>
    <row r="293" ht="16.5" customHeight="1">
      <c r="A293" s="282"/>
      <c r="C293" s="283"/>
      <c r="E293" s="283"/>
      <c r="G293" s="284"/>
      <c r="H293" s="284"/>
    </row>
    <row r="294" ht="16.5" customHeight="1">
      <c r="A294" s="282"/>
      <c r="C294" s="283"/>
      <c r="E294" s="283"/>
      <c r="G294" s="284"/>
      <c r="H294" s="284"/>
    </row>
    <row r="295" ht="16.5" customHeight="1">
      <c r="A295" s="282"/>
      <c r="C295" s="283"/>
      <c r="E295" s="283"/>
      <c r="G295" s="284"/>
      <c r="H295" s="284"/>
    </row>
    <row r="296" ht="16.5" customHeight="1">
      <c r="A296" s="282"/>
      <c r="C296" s="283"/>
      <c r="E296" s="283"/>
      <c r="G296" s="284"/>
      <c r="H296" s="284"/>
    </row>
    <row r="297" ht="16.5" customHeight="1">
      <c r="A297" s="282"/>
      <c r="C297" s="283"/>
      <c r="E297" s="283"/>
      <c r="G297" s="284"/>
      <c r="H297" s="284"/>
    </row>
    <row r="298" ht="16.5" customHeight="1">
      <c r="A298" s="282"/>
      <c r="C298" s="283"/>
      <c r="E298" s="283"/>
      <c r="G298" s="284"/>
      <c r="H298" s="284"/>
    </row>
    <row r="299" ht="16.5" customHeight="1">
      <c r="A299" s="282"/>
      <c r="C299" s="283"/>
      <c r="E299" s="283"/>
      <c r="G299" s="284"/>
      <c r="H299" s="284"/>
    </row>
    <row r="300" ht="16.5" customHeight="1">
      <c r="A300" s="282"/>
      <c r="C300" s="283"/>
      <c r="E300" s="283"/>
      <c r="G300" s="284"/>
      <c r="H300" s="284"/>
    </row>
    <row r="301" ht="16.5" customHeight="1">
      <c r="A301" s="282"/>
      <c r="C301" s="283"/>
      <c r="E301" s="283"/>
      <c r="G301" s="284"/>
      <c r="H301" s="284"/>
    </row>
    <row r="302" ht="16.5" customHeight="1">
      <c r="A302" s="282"/>
      <c r="C302" s="283"/>
      <c r="E302" s="283"/>
      <c r="G302" s="284"/>
      <c r="H302" s="284"/>
    </row>
    <row r="303" ht="16.5" customHeight="1">
      <c r="A303" s="282"/>
      <c r="C303" s="283"/>
      <c r="E303" s="283"/>
      <c r="G303" s="284"/>
      <c r="H303" s="284"/>
    </row>
    <row r="304" ht="16.5" customHeight="1">
      <c r="A304" s="282"/>
      <c r="C304" s="283"/>
      <c r="E304" s="283"/>
      <c r="G304" s="284"/>
      <c r="H304" s="284"/>
    </row>
    <row r="305" ht="16.5" customHeight="1">
      <c r="A305" s="282"/>
      <c r="C305" s="283"/>
      <c r="E305" s="283"/>
      <c r="G305" s="284"/>
      <c r="H305" s="284"/>
    </row>
    <row r="306" ht="16.5" customHeight="1">
      <c r="A306" s="282"/>
      <c r="C306" s="283"/>
      <c r="E306" s="283"/>
      <c r="G306" s="284"/>
      <c r="H306" s="284"/>
    </row>
    <row r="307" ht="16.5" customHeight="1">
      <c r="A307" s="282"/>
      <c r="C307" s="283"/>
      <c r="E307" s="283"/>
      <c r="G307" s="284"/>
      <c r="H307" s="284"/>
    </row>
    <row r="308" ht="16.5" customHeight="1">
      <c r="A308" s="282"/>
      <c r="C308" s="283"/>
      <c r="E308" s="283"/>
      <c r="G308" s="284"/>
      <c r="H308" s="284"/>
    </row>
    <row r="309" ht="16.5" customHeight="1">
      <c r="A309" s="282"/>
      <c r="C309" s="283"/>
      <c r="E309" s="283"/>
      <c r="G309" s="284"/>
      <c r="H309" s="284"/>
    </row>
    <row r="310" ht="16.5" customHeight="1">
      <c r="A310" s="282"/>
      <c r="C310" s="283"/>
      <c r="E310" s="283"/>
      <c r="G310" s="284"/>
      <c r="H310" s="284"/>
    </row>
    <row r="311" ht="16.5" customHeight="1">
      <c r="A311" s="282"/>
      <c r="C311" s="283"/>
      <c r="E311" s="283"/>
      <c r="G311" s="284"/>
      <c r="H311" s="284"/>
    </row>
    <row r="312" ht="16.5" customHeight="1">
      <c r="A312" s="282"/>
      <c r="C312" s="283"/>
      <c r="E312" s="283"/>
      <c r="G312" s="284"/>
      <c r="H312" s="284"/>
    </row>
    <row r="313" ht="16.5" customHeight="1">
      <c r="A313" s="282"/>
      <c r="C313" s="283"/>
      <c r="E313" s="283"/>
      <c r="G313" s="284"/>
      <c r="H313" s="284"/>
    </row>
    <row r="314" ht="16.5" customHeight="1">
      <c r="A314" s="282"/>
      <c r="C314" s="283"/>
      <c r="E314" s="283"/>
      <c r="G314" s="284"/>
      <c r="H314" s="284"/>
    </row>
    <row r="315" ht="16.5" customHeight="1">
      <c r="A315" s="282"/>
      <c r="C315" s="283"/>
      <c r="E315" s="283"/>
      <c r="G315" s="284"/>
      <c r="H315" s="284"/>
    </row>
    <row r="316" ht="16.5" customHeight="1">
      <c r="A316" s="282"/>
      <c r="C316" s="283"/>
      <c r="E316" s="283"/>
      <c r="G316" s="284"/>
      <c r="H316" s="284"/>
    </row>
    <row r="317" ht="16.5" customHeight="1">
      <c r="A317" s="282"/>
      <c r="C317" s="283"/>
      <c r="E317" s="283"/>
      <c r="G317" s="284"/>
      <c r="H317" s="284"/>
    </row>
    <row r="318" ht="16.5" customHeight="1">
      <c r="A318" s="282"/>
      <c r="C318" s="283"/>
      <c r="E318" s="283"/>
      <c r="G318" s="284"/>
      <c r="H318" s="284"/>
    </row>
    <row r="319" ht="16.5" customHeight="1">
      <c r="A319" s="282"/>
      <c r="C319" s="283"/>
      <c r="E319" s="283"/>
      <c r="G319" s="284"/>
      <c r="H319" s="284"/>
    </row>
    <row r="320" ht="16.5" customHeight="1">
      <c r="A320" s="282"/>
      <c r="C320" s="283"/>
      <c r="E320" s="283"/>
      <c r="G320" s="284"/>
      <c r="H320" s="284"/>
    </row>
    <row r="321" ht="16.5" customHeight="1">
      <c r="A321" s="282"/>
      <c r="C321" s="283"/>
      <c r="E321" s="283"/>
      <c r="G321" s="284"/>
      <c r="H321" s="284"/>
    </row>
    <row r="322" ht="16.5" customHeight="1">
      <c r="A322" s="282"/>
      <c r="C322" s="283"/>
      <c r="E322" s="283"/>
      <c r="G322" s="284"/>
      <c r="H322" s="284"/>
    </row>
    <row r="323" ht="16.5" customHeight="1">
      <c r="A323" s="282"/>
      <c r="C323" s="283"/>
      <c r="E323" s="283"/>
      <c r="G323" s="284"/>
      <c r="H323" s="284"/>
    </row>
    <row r="324" ht="16.5" customHeight="1">
      <c r="A324" s="282"/>
      <c r="C324" s="283"/>
      <c r="E324" s="283"/>
      <c r="G324" s="284"/>
      <c r="H324" s="284"/>
    </row>
    <row r="325" ht="16.5" customHeight="1">
      <c r="A325" s="282"/>
      <c r="C325" s="283"/>
      <c r="E325" s="283"/>
      <c r="G325" s="284"/>
      <c r="H325" s="284"/>
    </row>
    <row r="326" ht="16.5" customHeight="1">
      <c r="A326" s="282"/>
      <c r="C326" s="283"/>
      <c r="E326" s="283"/>
      <c r="G326" s="284"/>
      <c r="H326" s="284"/>
    </row>
    <row r="327" ht="16.5" customHeight="1">
      <c r="A327" s="282"/>
      <c r="C327" s="283"/>
      <c r="E327" s="283"/>
      <c r="G327" s="284"/>
      <c r="H327" s="284"/>
    </row>
    <row r="328" ht="16.5" customHeight="1">
      <c r="A328" s="282"/>
      <c r="C328" s="283"/>
      <c r="E328" s="283"/>
      <c r="G328" s="284"/>
      <c r="H328" s="284"/>
    </row>
    <row r="329" ht="16.5" customHeight="1">
      <c r="A329" s="282"/>
      <c r="C329" s="283"/>
      <c r="E329" s="283"/>
      <c r="G329" s="284"/>
      <c r="H329" s="284"/>
    </row>
    <row r="330" ht="16.5" customHeight="1">
      <c r="A330" s="282"/>
      <c r="C330" s="283"/>
      <c r="E330" s="283"/>
      <c r="G330" s="284"/>
      <c r="H330" s="284"/>
    </row>
    <row r="331" ht="16.5" customHeight="1">
      <c r="A331" s="282"/>
      <c r="C331" s="283"/>
      <c r="E331" s="283"/>
      <c r="G331" s="284"/>
      <c r="H331" s="284"/>
    </row>
    <row r="332" ht="16.5" customHeight="1">
      <c r="A332" s="282"/>
      <c r="C332" s="283"/>
      <c r="E332" s="283"/>
      <c r="G332" s="284"/>
      <c r="H332" s="284"/>
    </row>
    <row r="333" ht="16.5" customHeight="1">
      <c r="A333" s="282"/>
      <c r="C333" s="283"/>
      <c r="E333" s="283"/>
      <c r="G333" s="284"/>
      <c r="H333" s="284"/>
    </row>
    <row r="334" ht="16.5" customHeight="1">
      <c r="A334" s="282"/>
      <c r="C334" s="283"/>
      <c r="E334" s="283"/>
      <c r="G334" s="284"/>
      <c r="H334" s="284"/>
    </row>
    <row r="335" ht="16.5" customHeight="1">
      <c r="A335" s="282"/>
      <c r="C335" s="283"/>
      <c r="E335" s="283"/>
      <c r="G335" s="284"/>
      <c r="H335" s="284"/>
    </row>
    <row r="336" ht="16.5" customHeight="1">
      <c r="A336" s="282"/>
      <c r="C336" s="283"/>
      <c r="E336" s="283"/>
      <c r="G336" s="284"/>
      <c r="H336" s="284"/>
    </row>
    <row r="337" ht="16.5" customHeight="1">
      <c r="A337" s="282"/>
      <c r="C337" s="283"/>
      <c r="E337" s="283"/>
      <c r="G337" s="284"/>
      <c r="H337" s="284"/>
    </row>
    <row r="338" ht="16.5" customHeight="1">
      <c r="A338" s="282"/>
      <c r="C338" s="283"/>
      <c r="E338" s="283"/>
      <c r="G338" s="284"/>
      <c r="H338" s="284"/>
    </row>
    <row r="339" ht="16.5" customHeight="1">
      <c r="A339" s="282"/>
      <c r="C339" s="283"/>
      <c r="E339" s="283"/>
      <c r="G339" s="284"/>
      <c r="H339" s="284"/>
    </row>
    <row r="340" ht="16.5" customHeight="1">
      <c r="A340" s="282"/>
      <c r="C340" s="283"/>
      <c r="E340" s="283"/>
      <c r="G340" s="284"/>
      <c r="H340" s="284"/>
    </row>
    <row r="341" ht="16.5" customHeight="1">
      <c r="A341" s="282"/>
      <c r="C341" s="283"/>
      <c r="E341" s="283"/>
      <c r="G341" s="284"/>
      <c r="H341" s="284"/>
    </row>
    <row r="342" ht="16.5" customHeight="1">
      <c r="A342" s="282"/>
      <c r="C342" s="283"/>
      <c r="E342" s="283"/>
      <c r="G342" s="284"/>
      <c r="H342" s="284"/>
    </row>
    <row r="343" ht="16.5" customHeight="1">
      <c r="A343" s="282"/>
      <c r="C343" s="283"/>
      <c r="E343" s="283"/>
      <c r="G343" s="284"/>
      <c r="H343" s="284"/>
    </row>
    <row r="344" ht="16.5" customHeight="1">
      <c r="A344" s="282"/>
      <c r="C344" s="283"/>
      <c r="E344" s="283"/>
      <c r="G344" s="284"/>
      <c r="H344" s="284"/>
    </row>
    <row r="345" ht="16.5" customHeight="1">
      <c r="A345" s="282"/>
      <c r="C345" s="283"/>
      <c r="E345" s="283"/>
      <c r="G345" s="284"/>
      <c r="H345" s="284"/>
    </row>
    <row r="346" ht="16.5" customHeight="1">
      <c r="A346" s="282"/>
      <c r="C346" s="283"/>
      <c r="E346" s="283"/>
      <c r="G346" s="284"/>
      <c r="H346" s="284"/>
    </row>
    <row r="347" ht="16.5" customHeight="1">
      <c r="A347" s="282"/>
      <c r="C347" s="283"/>
      <c r="E347" s="283"/>
      <c r="G347" s="284"/>
      <c r="H347" s="284"/>
    </row>
    <row r="348" ht="16.5" customHeight="1">
      <c r="A348" s="282"/>
      <c r="C348" s="283"/>
      <c r="E348" s="283"/>
      <c r="G348" s="284"/>
      <c r="H348" s="284"/>
    </row>
    <row r="349" ht="16.5" customHeight="1">
      <c r="A349" s="282"/>
      <c r="C349" s="283"/>
      <c r="E349" s="283"/>
      <c r="G349" s="284"/>
      <c r="H349" s="284"/>
    </row>
    <row r="350" ht="16.5" customHeight="1">
      <c r="A350" s="282"/>
      <c r="C350" s="283"/>
      <c r="E350" s="283"/>
      <c r="G350" s="284"/>
      <c r="H350" s="284"/>
    </row>
    <row r="351" ht="16.5" customHeight="1">
      <c r="A351" s="282"/>
      <c r="C351" s="283"/>
      <c r="E351" s="283"/>
      <c r="G351" s="284"/>
      <c r="H351" s="284"/>
    </row>
    <row r="352" ht="16.5" customHeight="1">
      <c r="A352" s="282"/>
      <c r="C352" s="283"/>
      <c r="E352" s="283"/>
      <c r="G352" s="284"/>
      <c r="H352" s="284"/>
    </row>
    <row r="353" ht="16.5" customHeight="1">
      <c r="A353" s="282"/>
      <c r="C353" s="283"/>
      <c r="E353" s="283"/>
      <c r="G353" s="284"/>
      <c r="H353" s="284"/>
    </row>
    <row r="354" ht="16.5" customHeight="1">
      <c r="A354" s="282"/>
      <c r="C354" s="283"/>
      <c r="E354" s="283"/>
      <c r="G354" s="284"/>
      <c r="H354" s="284"/>
    </row>
    <row r="355" ht="16.5" customHeight="1">
      <c r="A355" s="282"/>
      <c r="C355" s="283"/>
      <c r="E355" s="283"/>
      <c r="G355" s="284"/>
      <c r="H355" s="284"/>
    </row>
    <row r="356" ht="16.5" customHeight="1">
      <c r="A356" s="282"/>
      <c r="C356" s="283"/>
      <c r="E356" s="283"/>
      <c r="G356" s="284"/>
      <c r="H356" s="284"/>
    </row>
    <row r="357" ht="16.5" customHeight="1">
      <c r="A357" s="282"/>
      <c r="C357" s="283"/>
      <c r="E357" s="283"/>
      <c r="G357" s="284"/>
      <c r="H357" s="284"/>
    </row>
    <row r="358" ht="16.5" customHeight="1">
      <c r="A358" s="282"/>
      <c r="C358" s="283"/>
      <c r="E358" s="283"/>
      <c r="G358" s="284"/>
      <c r="H358" s="284"/>
    </row>
    <row r="359" ht="16.5" customHeight="1">
      <c r="A359" s="282"/>
      <c r="C359" s="283"/>
      <c r="E359" s="283"/>
      <c r="G359" s="284"/>
      <c r="H359" s="284"/>
    </row>
    <row r="360" ht="16.5" customHeight="1">
      <c r="A360" s="282"/>
      <c r="C360" s="283"/>
      <c r="E360" s="283"/>
      <c r="G360" s="284"/>
      <c r="H360" s="284"/>
    </row>
    <row r="361" ht="16.5" customHeight="1">
      <c r="A361" s="282"/>
      <c r="C361" s="283"/>
      <c r="E361" s="283"/>
      <c r="G361" s="284"/>
      <c r="H361" s="284"/>
    </row>
    <row r="362" ht="16.5" customHeight="1">
      <c r="A362" s="282"/>
      <c r="C362" s="283"/>
      <c r="E362" s="283"/>
      <c r="G362" s="284"/>
      <c r="H362" s="284"/>
    </row>
    <row r="363" ht="16.5" customHeight="1">
      <c r="A363" s="282"/>
      <c r="C363" s="283"/>
      <c r="E363" s="283"/>
      <c r="G363" s="284"/>
      <c r="H363" s="284"/>
    </row>
    <row r="364" ht="16.5" customHeight="1">
      <c r="A364" s="282"/>
      <c r="C364" s="283"/>
      <c r="E364" s="283"/>
      <c r="G364" s="284"/>
      <c r="H364" s="284"/>
    </row>
    <row r="365" ht="16.5" customHeight="1">
      <c r="A365" s="282"/>
      <c r="C365" s="283"/>
      <c r="E365" s="283"/>
      <c r="G365" s="284"/>
      <c r="H365" s="284"/>
    </row>
    <row r="366" ht="16.5" customHeight="1">
      <c r="A366" s="282"/>
      <c r="C366" s="283"/>
      <c r="E366" s="283"/>
      <c r="G366" s="284"/>
      <c r="H366" s="284"/>
    </row>
    <row r="367" ht="16.5" customHeight="1">
      <c r="A367" s="282"/>
      <c r="C367" s="283"/>
      <c r="E367" s="283"/>
      <c r="G367" s="284"/>
      <c r="H367" s="284"/>
    </row>
    <row r="368" ht="16.5" customHeight="1">
      <c r="A368" s="282"/>
      <c r="C368" s="283"/>
      <c r="E368" s="283"/>
      <c r="G368" s="284"/>
      <c r="H368" s="284"/>
    </row>
    <row r="369" ht="16.5" customHeight="1">
      <c r="A369" s="282"/>
      <c r="C369" s="283"/>
      <c r="E369" s="283"/>
      <c r="G369" s="284"/>
      <c r="H369" s="284"/>
    </row>
    <row r="370" ht="16.5" customHeight="1">
      <c r="A370" s="282"/>
      <c r="C370" s="283"/>
      <c r="E370" s="283"/>
      <c r="G370" s="284"/>
      <c r="H370" s="284"/>
    </row>
    <row r="371" ht="16.5" customHeight="1">
      <c r="A371" s="282"/>
      <c r="C371" s="283"/>
      <c r="E371" s="283"/>
      <c r="G371" s="284"/>
      <c r="H371" s="284"/>
    </row>
    <row r="372" ht="16.5" customHeight="1">
      <c r="A372" s="282"/>
      <c r="C372" s="283"/>
      <c r="E372" s="283"/>
      <c r="G372" s="284"/>
      <c r="H372" s="284"/>
    </row>
    <row r="373" ht="16.5" customHeight="1">
      <c r="A373" s="282"/>
      <c r="C373" s="283"/>
      <c r="E373" s="283"/>
      <c r="G373" s="284"/>
      <c r="H373" s="284"/>
    </row>
    <row r="374" ht="16.5" customHeight="1">
      <c r="A374" s="282"/>
      <c r="C374" s="283"/>
      <c r="E374" s="283"/>
      <c r="G374" s="284"/>
      <c r="H374" s="284"/>
    </row>
    <row r="375" ht="16.5" customHeight="1">
      <c r="A375" s="282"/>
      <c r="C375" s="283"/>
      <c r="E375" s="283"/>
      <c r="G375" s="284"/>
      <c r="H375" s="284"/>
    </row>
    <row r="376" ht="16.5" customHeight="1">
      <c r="A376" s="282"/>
      <c r="C376" s="283"/>
      <c r="E376" s="283"/>
      <c r="G376" s="284"/>
      <c r="H376" s="284"/>
    </row>
    <row r="377" ht="16.5" customHeight="1">
      <c r="A377" s="282"/>
      <c r="C377" s="283"/>
      <c r="E377" s="283"/>
      <c r="G377" s="284"/>
      <c r="H377" s="284"/>
    </row>
    <row r="378" ht="16.5" customHeight="1">
      <c r="A378" s="282"/>
      <c r="C378" s="283"/>
      <c r="E378" s="283"/>
      <c r="G378" s="284"/>
      <c r="H378" s="284"/>
    </row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8:$L$222"/>
  <customSheetViews>
    <customSheetView guid="{9CF7EBA9-C458-4DB8-A1AB-CE374CF7A604}" filter="1" showAutoFilter="1">
      <autoFilter ref="$A$8:$L$222"/>
    </customSheetView>
    <customSheetView guid="{401033D1-EF88-4BE2-B457-6E544EF79077}" filter="1" showAutoFilter="1">
      <autoFilter ref="$A$8:$L$222"/>
    </customSheetView>
    <customSheetView guid="{18F82D31-2912-49E1-B45D-EBA0882EF2E9}" filter="1" showAutoFilter="1">
      <autoFilter ref="$A$8:$L$222"/>
    </customSheetView>
  </customSheetViews>
  <mergeCells count="7">
    <mergeCell ref="A1:L1"/>
    <mergeCell ref="A2:D2"/>
    <mergeCell ref="B4:D4"/>
    <mergeCell ref="B5:D5"/>
    <mergeCell ref="B7:I7"/>
    <mergeCell ref="C8:D8"/>
    <mergeCell ref="E8:F8"/>
  </mergeCells>
  <conditionalFormatting sqref="M10:M129">
    <cfRule type="expression" dxfId="0" priority="1">
      <formula>i</formula>
    </cfRule>
  </conditionalFormatting>
  <conditionalFormatting sqref="K10:K222">
    <cfRule type="cellIs" dxfId="1" priority="2" operator="equal">
      <formula>"주의"</formula>
    </cfRule>
  </conditionalFormatting>
  <conditionalFormatting sqref="K10:K222">
    <cfRule type="cellIs" dxfId="2" priority="3" operator="equal">
      <formula>"위험"</formula>
    </cfRule>
  </conditionalFormatting>
  <dataValidations>
    <dataValidation type="list" allowBlank="1" sqref="G9:G212 G213:H214 G215:G216 G217:H217 G218:G222">
      <formula1>"경영진,개발팀,사업팀,제품팀,기획,디자인,전사"</formula1>
    </dataValidation>
    <dataValidation type="list" allowBlank="1" sqref="H9:H212 H215:H216 H218:H222">
      <formula1>"완료,진행중,미진행,홀딩,예정"</formula1>
    </dataValidation>
    <dataValidation type="custom" allowBlank="1" showDropDown="1" sqref="I10:J58 I60:J222">
      <formula1>OR(NOT(ISERROR(DATEVALUE(I10))), AND(ISNUMBER(I10), LEFT(CELL("format", I10))="D"))</formula1>
    </dataValidation>
    <dataValidation type="list" allowBlank="1" showErrorMessage="1" sqref="K10:K58 K60:K129 K131:K155 K157:K212 K214:K222">
      <formula1>"정상,주의,위험"</formula1>
    </dataValidation>
  </dataValidations>
  <hyperlinks>
    <hyperlink r:id="rId1" ref="L14"/>
    <hyperlink r:id="rId2" ref="L15"/>
    <hyperlink r:id="rId3" ref="L22"/>
    <hyperlink r:id="rId4" ref="L23"/>
    <hyperlink r:id="rId5" ref="L24"/>
    <hyperlink r:id="rId6" ref="L25"/>
    <hyperlink r:id="rId7" ref="L26"/>
    <hyperlink r:id="rId8" ref="L27"/>
    <hyperlink r:id="rId9" ref="L28"/>
    <hyperlink r:id="rId10" ref="L29"/>
    <hyperlink r:id="rId11" ref="L30"/>
    <hyperlink r:id="rId12" ref="L31"/>
    <hyperlink r:id="rId13" ref="L32"/>
    <hyperlink r:id="rId14" ref="L33"/>
    <hyperlink r:id="rId15" ref="L34"/>
    <hyperlink r:id="rId16" ref="L35"/>
    <hyperlink r:id="rId17" ref="L36"/>
    <hyperlink r:id="rId18" ref="L37"/>
    <hyperlink r:id="rId19" ref="L38"/>
    <hyperlink r:id="rId20" ref="L39"/>
    <hyperlink r:id="rId21" ref="L40"/>
    <hyperlink r:id="rId22" ref="L41"/>
    <hyperlink r:id="rId23" ref="L42"/>
    <hyperlink r:id="rId24" ref="L43"/>
    <hyperlink r:id="rId25" ref="L44"/>
    <hyperlink r:id="rId26" ref="L45"/>
    <hyperlink r:id="rId27" ref="L46"/>
    <hyperlink r:id="rId28" ref="L47"/>
    <hyperlink r:id="rId29" ref="L48"/>
    <hyperlink r:id="rId30" ref="L49"/>
    <hyperlink r:id="rId31" ref="L50"/>
    <hyperlink r:id="rId32" ref="L52"/>
    <hyperlink r:id="rId33" ref="L53"/>
    <hyperlink r:id="rId34" ref="L54"/>
    <hyperlink r:id="rId35" ref="L61"/>
    <hyperlink r:id="rId36" ref="L62"/>
    <hyperlink r:id="rId37" ref="L63"/>
    <hyperlink r:id="rId38" ref="L64"/>
    <hyperlink r:id="rId39" ref="L65"/>
    <hyperlink r:id="rId40" ref="L66"/>
    <hyperlink r:id="rId41" ref="L67"/>
    <hyperlink r:id="rId42" ref="L68"/>
    <hyperlink r:id="rId43" ref="L70"/>
    <hyperlink r:id="rId44" ref="L71"/>
    <hyperlink r:id="rId45" ref="L72"/>
    <hyperlink r:id="rId46" ref="L74"/>
    <hyperlink r:id="rId47" ref="L75"/>
    <hyperlink r:id="rId48" ref="L76"/>
    <hyperlink r:id="rId49" ref="L77"/>
    <hyperlink r:id="rId50" ref="L79"/>
    <hyperlink r:id="rId51" ref="L81"/>
    <hyperlink r:id="rId52" ref="L82"/>
    <hyperlink r:id="rId53" ref="L83"/>
    <hyperlink r:id="rId54" ref="L85"/>
    <hyperlink r:id="rId55" ref="L86"/>
    <hyperlink r:id="rId56" ref="L87"/>
    <hyperlink r:id="rId57" ref="L88"/>
    <hyperlink r:id="rId58" location="3%EF%B8%8F%E2%83%A3-%EC%9D%B4%EC%8A%88%EC%A0%95%EB%A6%AC" ref="L89"/>
    <hyperlink r:id="rId59" location="2%EF%B8%8F%E2%83%A3-IA" ref="L90"/>
    <hyperlink r:id="rId60" ref="L91"/>
    <hyperlink r:id="rId61" ref="L92"/>
    <hyperlink r:id="rId62" ref="L93"/>
    <hyperlink r:id="rId63" ref="L94"/>
    <hyperlink r:id="rId64" ref="L95"/>
    <hyperlink r:id="rId65" ref="L96"/>
    <hyperlink r:id="rId66" ref="L97"/>
    <hyperlink r:id="rId67" ref="L98"/>
    <hyperlink r:id="rId68" ref="L99"/>
    <hyperlink r:id="rId69" ref="L102"/>
    <hyperlink r:id="rId70" ref="L103"/>
    <hyperlink r:id="rId71" ref="L105"/>
    <hyperlink r:id="rId72" ref="L107"/>
    <hyperlink r:id="rId73" ref="L109"/>
    <hyperlink r:id="rId74" ref="L110"/>
    <hyperlink r:id="rId75" ref="L111"/>
    <hyperlink r:id="rId76" ref="L112"/>
    <hyperlink r:id="rId77" ref="L113"/>
    <hyperlink r:id="rId78" ref="L116"/>
    <hyperlink r:id="rId79" ref="L125"/>
    <hyperlink r:id="rId80" ref="L126"/>
    <hyperlink r:id="rId81" ref="L184"/>
    <hyperlink r:id="rId82" ref="L185"/>
    <hyperlink r:id="rId83" ref="L187"/>
    <hyperlink r:id="rId84" ref="L188"/>
    <hyperlink r:id="rId85" ref="L189"/>
    <hyperlink r:id="rId86" ref="L191"/>
    <hyperlink r:id="rId87" ref="L192"/>
    <hyperlink r:id="rId88" ref="L193"/>
    <hyperlink r:id="rId89" ref="L194"/>
    <hyperlink r:id="rId90" ref="L195"/>
    <hyperlink r:id="rId91" ref="L198"/>
  </hyperlinks>
  <printOptions/>
  <pageMargins bottom="0.75" footer="0.0" header="0.0" left="0.7" right="0.7" top="0.75"/>
  <pageSetup orientation="landscape"/>
  <drawing r:id="rId9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 outlineLevelRow="1"/>
  <cols>
    <col customWidth="1" min="1" max="1" width="8.71"/>
    <col customWidth="1" min="2" max="2" width="14.14"/>
    <col customWidth="1" min="3" max="3" width="14.43"/>
    <col customWidth="1" min="4" max="4" width="36.0"/>
    <col customWidth="1" min="5" max="5" width="12.57"/>
    <col customWidth="1" min="6" max="8" width="11.57"/>
    <col customWidth="1" min="9" max="9" width="28.43"/>
    <col customWidth="1" min="10" max="10" width="18.14"/>
    <col customWidth="1" min="11" max="11" width="64.43"/>
    <col customWidth="1" min="12" max="14" width="8.0"/>
  </cols>
  <sheetData>
    <row r="1" ht="22.5" customHeight="1">
      <c r="A1" s="285"/>
      <c r="B1" s="58" t="s">
        <v>600</v>
      </c>
      <c r="C1" s="59"/>
      <c r="D1" s="59"/>
      <c r="E1" s="59"/>
      <c r="F1" s="59"/>
      <c r="G1" s="59"/>
      <c r="H1" s="59"/>
      <c r="I1" s="59"/>
      <c r="J1" s="59"/>
      <c r="K1" s="60"/>
      <c r="L1" s="283"/>
      <c r="M1" s="283"/>
      <c r="N1" s="283"/>
    </row>
    <row r="2" ht="22.5" customHeight="1" outlineLevel="1">
      <c r="A2" s="62" t="s">
        <v>78</v>
      </c>
      <c r="B2" s="4"/>
      <c r="C2" s="4"/>
      <c r="D2" s="5"/>
      <c r="E2" s="286" t="s">
        <v>601</v>
      </c>
      <c r="F2" s="59"/>
      <c r="G2" s="59"/>
      <c r="H2" s="60"/>
      <c r="I2" s="287" t="s">
        <v>602</v>
      </c>
      <c r="K2" s="288"/>
      <c r="L2" s="283"/>
      <c r="M2" s="283"/>
      <c r="N2" s="283"/>
    </row>
    <row r="3" ht="22.5" customHeight="1" outlineLevel="1">
      <c r="A3" s="66" t="s">
        <v>79</v>
      </c>
      <c r="B3" s="289" t="s">
        <v>603</v>
      </c>
      <c r="C3" s="290"/>
      <c r="D3" s="291"/>
      <c r="E3" s="12" t="s">
        <v>34</v>
      </c>
      <c r="F3" s="13" t="s">
        <v>11</v>
      </c>
      <c r="G3" s="13" t="s">
        <v>12</v>
      </c>
      <c r="H3" s="14" t="s">
        <v>13</v>
      </c>
      <c r="K3" s="288"/>
      <c r="L3" s="283"/>
      <c r="M3" s="283"/>
      <c r="N3" s="283"/>
    </row>
    <row r="4" ht="22.5" customHeight="1" outlineLevel="1">
      <c r="A4" s="70" t="s">
        <v>81</v>
      </c>
      <c r="B4" s="71" t="s">
        <v>604</v>
      </c>
      <c r="C4" s="72"/>
      <c r="D4" s="73"/>
      <c r="E4" s="17" t="s">
        <v>16</v>
      </c>
      <c r="F4" s="18">
        <f>COUNTIF($C$8:$C$18,"내부이슈")</f>
        <v>3</v>
      </c>
      <c r="G4" s="18">
        <v>1.0</v>
      </c>
      <c r="H4" s="292">
        <f t="shared" ref="H4:H5" si="1">F4-G4</f>
        <v>2</v>
      </c>
      <c r="K4" s="288"/>
      <c r="L4" s="283"/>
      <c r="M4" s="283"/>
      <c r="N4" s="283"/>
    </row>
    <row r="5" ht="22.5" customHeight="1" outlineLevel="1">
      <c r="A5" s="74" t="s">
        <v>83</v>
      </c>
      <c r="B5" s="75" t="s">
        <v>605</v>
      </c>
      <c r="C5" s="76"/>
      <c r="D5" s="77"/>
      <c r="E5" s="25" t="s">
        <v>20</v>
      </c>
      <c r="F5" s="293">
        <f>COUNTIF($C$8:$C$18,"고객이슈")</f>
        <v>6</v>
      </c>
      <c r="G5" s="293">
        <v>0.0</v>
      </c>
      <c r="H5" s="294">
        <f t="shared" si="1"/>
        <v>6</v>
      </c>
      <c r="I5" s="11"/>
      <c r="J5" s="11"/>
      <c r="K5" s="295"/>
      <c r="L5" s="283"/>
      <c r="M5" s="283"/>
      <c r="N5" s="283"/>
    </row>
    <row r="6" ht="22.5" customHeight="1">
      <c r="A6" s="283"/>
      <c r="B6" s="283"/>
      <c r="C6" s="283"/>
      <c r="D6" s="283"/>
      <c r="E6" s="19"/>
      <c r="F6" s="283"/>
      <c r="G6" s="283"/>
      <c r="H6" s="283"/>
      <c r="I6" s="283"/>
      <c r="J6" s="283"/>
      <c r="K6" s="283"/>
      <c r="L6" s="283"/>
      <c r="M6" s="283"/>
      <c r="N6" s="283"/>
    </row>
    <row r="7" ht="22.5" customHeight="1">
      <c r="A7" s="17" t="s">
        <v>87</v>
      </c>
      <c r="B7" s="296" t="s">
        <v>606</v>
      </c>
      <c r="C7" s="296" t="s">
        <v>607</v>
      </c>
      <c r="D7" s="297" t="s">
        <v>608</v>
      </c>
      <c r="E7" s="17" t="s">
        <v>609</v>
      </c>
      <c r="F7" s="298" t="s">
        <v>610</v>
      </c>
      <c r="G7" s="298" t="s">
        <v>611</v>
      </c>
      <c r="H7" s="297" t="s">
        <v>612</v>
      </c>
      <c r="I7" s="298" t="s">
        <v>613</v>
      </c>
      <c r="J7" s="296" t="s">
        <v>614</v>
      </c>
      <c r="K7" s="296" t="s">
        <v>615</v>
      </c>
      <c r="L7" s="283"/>
      <c r="M7" s="283"/>
      <c r="N7" s="283"/>
    </row>
    <row r="8" ht="22.5" customHeight="1">
      <c r="A8" s="299">
        <f t="shared" ref="A8:A18" si="2">row()-8</f>
        <v>0</v>
      </c>
      <c r="B8" s="300" t="s">
        <v>616</v>
      </c>
      <c r="C8" s="300" t="s">
        <v>16</v>
      </c>
      <c r="D8" s="301" t="s">
        <v>617</v>
      </c>
      <c r="E8" s="299" t="s">
        <v>618</v>
      </c>
      <c r="F8" s="302">
        <v>45425.0</v>
      </c>
      <c r="G8" s="303">
        <v>45548.0</v>
      </c>
      <c r="H8" s="304">
        <v>45548.0</v>
      </c>
      <c r="I8" s="305" t="s">
        <v>619</v>
      </c>
      <c r="J8" s="306" t="s">
        <v>620</v>
      </c>
      <c r="K8" s="307" t="s">
        <v>621</v>
      </c>
      <c r="L8" s="283"/>
      <c r="M8" s="283"/>
      <c r="N8" s="283"/>
    </row>
    <row r="9" ht="22.5" customHeight="1">
      <c r="A9" s="299">
        <f t="shared" si="2"/>
        <v>1</v>
      </c>
      <c r="B9" s="308" t="s">
        <v>622</v>
      </c>
      <c r="C9" s="308" t="s">
        <v>20</v>
      </c>
      <c r="D9" s="309" t="s">
        <v>623</v>
      </c>
      <c r="E9" s="299" t="s">
        <v>624</v>
      </c>
      <c r="F9" s="302">
        <v>45538.0</v>
      </c>
      <c r="G9" s="303">
        <v>45548.0</v>
      </c>
      <c r="H9" s="310"/>
      <c r="I9" s="305" t="s">
        <v>19</v>
      </c>
      <c r="J9" s="306" t="s">
        <v>625</v>
      </c>
      <c r="K9" s="311" t="s">
        <v>626</v>
      </c>
      <c r="L9" s="283"/>
      <c r="M9" s="283"/>
      <c r="N9" s="283"/>
    </row>
    <row r="10" ht="22.5" customHeight="1">
      <c r="A10" s="312">
        <f t="shared" si="2"/>
        <v>2</v>
      </c>
      <c r="B10" s="313" t="s">
        <v>627</v>
      </c>
      <c r="C10" s="313" t="s">
        <v>16</v>
      </c>
      <c r="D10" s="314" t="s">
        <v>628</v>
      </c>
      <c r="E10" s="312" t="s">
        <v>629</v>
      </c>
      <c r="F10" s="315">
        <v>45377.0</v>
      </c>
      <c r="G10" s="316">
        <v>45559.0</v>
      </c>
      <c r="H10" s="317"/>
      <c r="I10" s="318" t="s">
        <v>630</v>
      </c>
      <c r="J10" s="313"/>
      <c r="K10" s="319" t="s">
        <v>631</v>
      </c>
      <c r="L10" s="283"/>
      <c r="M10" s="283"/>
      <c r="N10" s="283"/>
    </row>
    <row r="11" ht="22.5" customHeight="1">
      <c r="A11" s="312">
        <f t="shared" si="2"/>
        <v>3</v>
      </c>
      <c r="B11" s="313" t="s">
        <v>622</v>
      </c>
      <c r="C11" s="313" t="s">
        <v>16</v>
      </c>
      <c r="D11" s="314" t="s">
        <v>632</v>
      </c>
      <c r="E11" s="312" t="s">
        <v>629</v>
      </c>
      <c r="F11" s="315">
        <v>45548.0</v>
      </c>
      <c r="G11" s="316">
        <v>45559.0</v>
      </c>
      <c r="H11" s="125"/>
      <c r="I11" s="320" t="s">
        <v>633</v>
      </c>
      <c r="J11" s="313"/>
      <c r="K11" s="321" t="s">
        <v>634</v>
      </c>
      <c r="L11" s="283"/>
      <c r="M11" s="283"/>
      <c r="N11" s="283"/>
    </row>
    <row r="12" ht="22.5" customHeight="1">
      <c r="A12" s="299">
        <f t="shared" si="2"/>
        <v>4</v>
      </c>
      <c r="B12" s="308" t="s">
        <v>635</v>
      </c>
      <c r="C12" s="308" t="s">
        <v>20</v>
      </c>
      <c r="D12" s="309" t="s">
        <v>636</v>
      </c>
      <c r="E12" s="299" t="s">
        <v>624</v>
      </c>
      <c r="F12" s="302">
        <v>45391.0</v>
      </c>
      <c r="G12" s="322"/>
      <c r="H12" s="323"/>
      <c r="I12" s="305"/>
      <c r="J12" s="308"/>
      <c r="K12" s="311" t="s">
        <v>637</v>
      </c>
      <c r="L12" s="283"/>
      <c r="M12" s="283"/>
      <c r="N12" s="283"/>
    </row>
    <row r="13" ht="22.5" customHeight="1">
      <c r="A13" s="299">
        <f t="shared" si="2"/>
        <v>5</v>
      </c>
      <c r="B13" s="308" t="s">
        <v>627</v>
      </c>
      <c r="C13" s="308" t="s">
        <v>20</v>
      </c>
      <c r="D13" s="309" t="s">
        <v>638</v>
      </c>
      <c r="E13" s="299" t="s">
        <v>639</v>
      </c>
      <c r="F13" s="302">
        <v>45506.0</v>
      </c>
      <c r="G13" s="322"/>
      <c r="H13" s="323"/>
      <c r="I13" s="305"/>
      <c r="J13" s="308"/>
      <c r="K13" s="311"/>
      <c r="L13" s="283"/>
      <c r="M13" s="283"/>
      <c r="N13" s="283"/>
    </row>
    <row r="14" ht="22.5" customHeight="1">
      <c r="A14" s="299">
        <f t="shared" si="2"/>
        <v>6</v>
      </c>
      <c r="B14" s="308" t="s">
        <v>635</v>
      </c>
      <c r="C14" s="308" t="s">
        <v>20</v>
      </c>
      <c r="D14" s="309" t="s">
        <v>640</v>
      </c>
      <c r="E14" s="299" t="s">
        <v>624</v>
      </c>
      <c r="F14" s="302">
        <v>45531.0</v>
      </c>
      <c r="G14" s="322"/>
      <c r="H14" s="323"/>
      <c r="I14" s="305"/>
      <c r="J14" s="308"/>
      <c r="K14" s="311" t="s">
        <v>641</v>
      </c>
      <c r="L14" s="283"/>
      <c r="M14" s="283"/>
      <c r="N14" s="283"/>
    </row>
    <row r="15" ht="22.5" customHeight="1">
      <c r="A15" s="299">
        <f t="shared" si="2"/>
        <v>7</v>
      </c>
      <c r="B15" s="308" t="s">
        <v>635</v>
      </c>
      <c r="C15" s="308" t="s">
        <v>20</v>
      </c>
      <c r="D15" s="309" t="s">
        <v>642</v>
      </c>
      <c r="E15" s="299" t="s">
        <v>624</v>
      </c>
      <c r="F15" s="302">
        <v>45540.0</v>
      </c>
      <c r="G15" s="322"/>
      <c r="H15" s="323"/>
      <c r="I15" s="305" t="s">
        <v>633</v>
      </c>
      <c r="J15" s="308"/>
      <c r="K15" s="311" t="s">
        <v>643</v>
      </c>
      <c r="L15" s="283"/>
      <c r="M15" s="283"/>
      <c r="N15" s="283"/>
    </row>
    <row r="16" ht="22.5" customHeight="1">
      <c r="A16" s="324">
        <f t="shared" si="2"/>
        <v>8</v>
      </c>
      <c r="B16" s="308" t="s">
        <v>635</v>
      </c>
      <c r="C16" s="308" t="s">
        <v>20</v>
      </c>
      <c r="D16" s="309" t="s">
        <v>644</v>
      </c>
      <c r="E16" s="299" t="s">
        <v>624</v>
      </c>
      <c r="F16" s="302">
        <v>45541.0</v>
      </c>
      <c r="G16" s="322"/>
      <c r="H16" s="323"/>
      <c r="I16" s="305"/>
      <c r="J16" s="308"/>
      <c r="K16" s="311" t="s">
        <v>645</v>
      </c>
      <c r="L16" s="283"/>
      <c r="M16" s="283"/>
      <c r="N16" s="283"/>
    </row>
    <row r="17" ht="22.5" customHeight="1">
      <c r="A17" s="299">
        <f t="shared" si="2"/>
        <v>9</v>
      </c>
      <c r="B17" s="308"/>
      <c r="C17" s="308"/>
      <c r="D17" s="309"/>
      <c r="E17" s="299"/>
      <c r="F17" s="322"/>
      <c r="G17" s="322"/>
      <c r="H17" s="323"/>
      <c r="I17" s="305"/>
      <c r="J17" s="308"/>
      <c r="K17" s="311"/>
      <c r="L17" s="283"/>
      <c r="M17" s="283"/>
      <c r="N17" s="283"/>
    </row>
    <row r="18" ht="22.5" customHeight="1">
      <c r="A18" s="299">
        <f t="shared" si="2"/>
        <v>10</v>
      </c>
      <c r="B18" s="293"/>
      <c r="C18" s="293"/>
      <c r="D18" s="325"/>
      <c r="E18" s="326"/>
      <c r="F18" s="327"/>
      <c r="G18" s="327"/>
      <c r="H18" s="328"/>
      <c r="I18" s="329"/>
      <c r="J18" s="293"/>
      <c r="K18" s="330"/>
      <c r="L18" s="283"/>
      <c r="M18" s="283"/>
      <c r="N18" s="283"/>
    </row>
    <row r="19" ht="22.5" customHeight="1">
      <c r="A19" s="283"/>
      <c r="B19" s="283"/>
      <c r="C19" s="283"/>
      <c r="D19" s="283"/>
      <c r="E19" s="283"/>
      <c r="F19" s="283"/>
      <c r="G19" s="283"/>
      <c r="H19" s="283"/>
      <c r="I19" s="283"/>
      <c r="J19" s="283"/>
      <c r="K19" s="283"/>
      <c r="L19" s="283"/>
      <c r="M19" s="283"/>
      <c r="N19" s="283"/>
    </row>
    <row r="20" ht="22.5" customHeight="1">
      <c r="A20" s="331"/>
      <c r="B20" s="331"/>
      <c r="C20" s="331"/>
      <c r="D20" s="331"/>
      <c r="E20" s="19"/>
      <c r="F20" s="331"/>
      <c r="G20" s="331"/>
      <c r="H20" s="331"/>
      <c r="I20" s="331"/>
      <c r="J20" s="331"/>
      <c r="K20" s="331"/>
      <c r="L20" s="283"/>
      <c r="M20" s="283"/>
      <c r="N20" s="283"/>
    </row>
    <row r="21" ht="22.5" customHeight="1">
      <c r="A21" s="332" t="s">
        <v>87</v>
      </c>
      <c r="B21" s="333" t="s">
        <v>646</v>
      </c>
      <c r="C21" s="333" t="s">
        <v>607</v>
      </c>
      <c r="D21" s="334" t="s">
        <v>647</v>
      </c>
      <c r="E21" s="332" t="s">
        <v>648</v>
      </c>
      <c r="F21" s="335" t="s">
        <v>610</v>
      </c>
      <c r="G21" s="335" t="s">
        <v>611</v>
      </c>
      <c r="H21" s="333" t="s">
        <v>612</v>
      </c>
      <c r="I21" s="333" t="s">
        <v>613</v>
      </c>
      <c r="J21" s="333" t="s">
        <v>614</v>
      </c>
      <c r="K21" s="333" t="s">
        <v>615</v>
      </c>
      <c r="L21" s="283"/>
      <c r="M21" s="283"/>
      <c r="N21" s="283"/>
    </row>
    <row r="22" ht="22.5" customHeight="1">
      <c r="A22" s="336">
        <v>1.0</v>
      </c>
      <c r="B22" s="26" t="s">
        <v>649</v>
      </c>
      <c r="C22" s="26" t="s">
        <v>650</v>
      </c>
      <c r="D22" s="337" t="s">
        <v>651</v>
      </c>
      <c r="E22" s="336" t="s">
        <v>652</v>
      </c>
      <c r="F22" s="165"/>
      <c r="G22" s="338"/>
      <c r="H22" s="104"/>
      <c r="I22" s="339" t="s">
        <v>619</v>
      </c>
      <c r="J22" s="26"/>
      <c r="K22" s="339" t="s">
        <v>653</v>
      </c>
      <c r="L22" s="283"/>
      <c r="M22" s="283"/>
      <c r="N22" s="283"/>
    </row>
    <row r="23" ht="22.5" customHeight="1">
      <c r="A23" s="299">
        <v>2.0</v>
      </c>
      <c r="B23" s="308" t="s">
        <v>654</v>
      </c>
      <c r="C23" s="308" t="s">
        <v>650</v>
      </c>
      <c r="D23" s="309" t="s">
        <v>655</v>
      </c>
      <c r="E23" s="299" t="s">
        <v>656</v>
      </c>
      <c r="F23" s="175"/>
      <c r="G23" s="322"/>
      <c r="H23" s="113"/>
      <c r="I23" s="311"/>
      <c r="J23" s="308"/>
      <c r="K23" s="311"/>
      <c r="L23" s="283"/>
      <c r="M23" s="283"/>
      <c r="N23" s="283"/>
    </row>
    <row r="24" ht="22.5" customHeight="1">
      <c r="A24" s="299">
        <v>3.0</v>
      </c>
      <c r="B24" s="308" t="s">
        <v>654</v>
      </c>
      <c r="C24" s="308" t="s">
        <v>16</v>
      </c>
      <c r="D24" s="309" t="s">
        <v>657</v>
      </c>
      <c r="E24" s="299" t="s">
        <v>639</v>
      </c>
      <c r="F24" s="302">
        <v>45489.0</v>
      </c>
      <c r="G24" s="322"/>
      <c r="H24" s="323"/>
      <c r="I24" s="305"/>
      <c r="J24" s="308"/>
      <c r="K24" s="311" t="s">
        <v>658</v>
      </c>
      <c r="L24" s="283"/>
      <c r="M24" s="283"/>
      <c r="N24" s="283"/>
    </row>
    <row r="25" ht="22.5" customHeight="1">
      <c r="A25" s="283"/>
      <c r="B25" s="283"/>
      <c r="C25" s="283"/>
      <c r="D25" s="283"/>
      <c r="E25" s="283"/>
      <c r="F25" s="283"/>
      <c r="G25" s="283"/>
      <c r="H25" s="283"/>
      <c r="I25" s="283"/>
      <c r="J25" s="283"/>
      <c r="K25" s="283"/>
      <c r="L25" s="283"/>
      <c r="M25" s="283"/>
      <c r="N25" s="283"/>
    </row>
    <row r="26" ht="22.5" customHeight="1">
      <c r="A26" s="283"/>
      <c r="B26" s="283"/>
      <c r="C26" s="283"/>
      <c r="D26" s="283"/>
      <c r="E26" s="283"/>
      <c r="F26" s="283"/>
      <c r="G26" s="283"/>
      <c r="H26" s="283"/>
      <c r="I26" s="283"/>
      <c r="J26" s="283"/>
      <c r="K26" s="283"/>
      <c r="L26" s="283"/>
      <c r="M26" s="283"/>
      <c r="N26" s="283"/>
    </row>
    <row r="27" ht="22.5" customHeight="1">
      <c r="A27" s="283"/>
      <c r="B27" s="283"/>
      <c r="C27" s="283"/>
      <c r="D27" s="283"/>
      <c r="E27" s="283"/>
      <c r="F27" s="283"/>
      <c r="G27" s="283"/>
      <c r="H27" s="283"/>
      <c r="I27" s="283"/>
      <c r="J27" s="283"/>
      <c r="K27" s="283"/>
      <c r="L27" s="283"/>
      <c r="M27" s="283"/>
      <c r="N27" s="283"/>
    </row>
    <row r="28" ht="22.5" customHeight="1">
      <c r="A28" s="283"/>
      <c r="B28" s="283"/>
      <c r="C28" s="283"/>
      <c r="D28" s="283"/>
      <c r="E28" s="283"/>
      <c r="F28" s="283"/>
      <c r="G28" s="283"/>
      <c r="H28" s="283"/>
      <c r="I28" s="283"/>
      <c r="J28" s="283"/>
      <c r="K28" s="283"/>
      <c r="L28" s="283"/>
      <c r="M28" s="283"/>
      <c r="N28" s="283"/>
    </row>
    <row r="29" ht="22.5" customHeight="1">
      <c r="A29" s="283"/>
      <c r="B29" s="283"/>
      <c r="C29" s="283"/>
      <c r="D29" s="283"/>
      <c r="E29" s="283"/>
      <c r="F29" s="283"/>
      <c r="G29" s="283"/>
      <c r="H29" s="283"/>
      <c r="I29" s="283"/>
      <c r="J29" s="283"/>
      <c r="K29" s="283"/>
      <c r="L29" s="283"/>
      <c r="M29" s="283"/>
      <c r="N29" s="283"/>
    </row>
    <row r="30" ht="22.5" customHeight="1">
      <c r="A30" s="283"/>
      <c r="B30" s="283"/>
      <c r="C30" s="283"/>
      <c r="D30" s="283"/>
      <c r="E30" s="283"/>
      <c r="F30" s="283"/>
      <c r="G30" s="283"/>
      <c r="H30" s="283"/>
      <c r="I30" s="283"/>
      <c r="J30" s="283"/>
      <c r="K30" s="283"/>
      <c r="L30" s="283"/>
      <c r="M30" s="283"/>
      <c r="N30" s="283"/>
    </row>
    <row r="31" ht="22.5" customHeight="1">
      <c r="A31" s="283"/>
      <c r="B31" s="283"/>
      <c r="C31" s="283"/>
      <c r="D31" s="283"/>
      <c r="E31" s="283"/>
      <c r="F31" s="283"/>
      <c r="G31" s="283"/>
      <c r="H31" s="283"/>
      <c r="I31" s="283"/>
      <c r="J31" s="283"/>
      <c r="K31" s="283"/>
      <c r="L31" s="283"/>
      <c r="M31" s="283"/>
      <c r="N31" s="283"/>
    </row>
    <row r="32" ht="22.5" customHeight="1">
      <c r="A32" s="283"/>
      <c r="B32" s="283"/>
      <c r="C32" s="283"/>
      <c r="D32" s="283"/>
      <c r="E32" s="283"/>
      <c r="F32" s="283"/>
      <c r="G32" s="283"/>
      <c r="H32" s="283"/>
      <c r="I32" s="283"/>
      <c r="J32" s="283"/>
      <c r="K32" s="283"/>
      <c r="L32" s="283"/>
      <c r="M32" s="283"/>
      <c r="N32" s="283"/>
    </row>
    <row r="33" ht="22.5" customHeight="1">
      <c r="A33" s="283"/>
      <c r="B33" s="283"/>
      <c r="C33" s="283"/>
      <c r="D33" s="283"/>
      <c r="E33" s="283"/>
      <c r="F33" s="283"/>
      <c r="G33" s="283"/>
      <c r="H33" s="283"/>
      <c r="I33" s="283"/>
      <c r="J33" s="283"/>
      <c r="K33" s="283"/>
      <c r="L33" s="283"/>
      <c r="M33" s="283"/>
      <c r="N33" s="283"/>
    </row>
    <row r="34" ht="22.5" customHeight="1">
      <c r="A34" s="283"/>
      <c r="B34" s="283"/>
      <c r="C34" s="283"/>
      <c r="D34" s="283"/>
      <c r="E34" s="283"/>
      <c r="F34" s="283"/>
      <c r="G34" s="283"/>
      <c r="H34" s="283"/>
      <c r="I34" s="283"/>
      <c r="J34" s="283"/>
      <c r="K34" s="283"/>
      <c r="L34" s="283"/>
      <c r="M34" s="283"/>
      <c r="N34" s="283"/>
    </row>
    <row r="35" ht="15.75" customHeight="1">
      <c r="A35" s="283"/>
      <c r="B35" s="283"/>
      <c r="C35" s="283"/>
      <c r="D35" s="283"/>
      <c r="E35" s="283"/>
      <c r="F35" s="283"/>
      <c r="G35" s="283"/>
      <c r="H35" s="283"/>
      <c r="I35" s="283"/>
      <c r="J35" s="283"/>
      <c r="K35" s="283"/>
      <c r="L35" s="283"/>
      <c r="M35" s="283"/>
      <c r="N35" s="283"/>
    </row>
    <row r="36" ht="15.75" customHeight="1">
      <c r="A36" s="283"/>
      <c r="B36" s="283"/>
      <c r="C36" s="283"/>
      <c r="D36" s="283"/>
      <c r="E36" s="283"/>
      <c r="F36" s="283"/>
      <c r="G36" s="283"/>
      <c r="H36" s="283"/>
      <c r="I36" s="283"/>
      <c r="J36" s="283"/>
      <c r="K36" s="283"/>
      <c r="L36" s="283"/>
      <c r="M36" s="283"/>
      <c r="N36" s="283"/>
    </row>
    <row r="37" ht="15.75" customHeight="1">
      <c r="A37" s="283"/>
      <c r="B37" s="283"/>
      <c r="C37" s="283"/>
      <c r="D37" s="283"/>
      <c r="E37" s="283"/>
      <c r="F37" s="283"/>
      <c r="G37" s="283"/>
      <c r="H37" s="283"/>
      <c r="I37" s="283"/>
      <c r="J37" s="283"/>
      <c r="K37" s="283"/>
      <c r="L37" s="283"/>
      <c r="M37" s="283"/>
      <c r="N37" s="283"/>
    </row>
    <row r="38" ht="15.75" customHeight="1">
      <c r="A38" s="283"/>
      <c r="B38" s="283"/>
      <c r="C38" s="283"/>
      <c r="D38" s="283"/>
      <c r="E38" s="283"/>
      <c r="F38" s="283"/>
      <c r="G38" s="283"/>
      <c r="H38" s="283"/>
      <c r="I38" s="283"/>
      <c r="J38" s="283"/>
      <c r="K38" s="283"/>
      <c r="L38" s="283"/>
      <c r="M38" s="283"/>
      <c r="N38" s="283"/>
    </row>
    <row r="39" ht="15.75" customHeight="1">
      <c r="A39" s="283"/>
      <c r="B39" s="283"/>
      <c r="C39" s="283"/>
      <c r="D39" s="283"/>
      <c r="E39" s="283"/>
      <c r="F39" s="283"/>
      <c r="G39" s="283"/>
      <c r="H39" s="283"/>
      <c r="I39" s="283"/>
      <c r="J39" s="283"/>
      <c r="K39" s="283"/>
      <c r="L39" s="283"/>
      <c r="M39" s="283"/>
      <c r="N39" s="283"/>
    </row>
    <row r="40" ht="15.75" customHeight="1">
      <c r="A40" s="283"/>
      <c r="B40" s="283"/>
      <c r="C40" s="283"/>
      <c r="D40" s="283"/>
      <c r="E40" s="283"/>
      <c r="F40" s="283"/>
      <c r="G40" s="283"/>
      <c r="H40" s="283"/>
      <c r="I40" s="283"/>
      <c r="J40" s="283"/>
      <c r="K40" s="283"/>
      <c r="L40" s="283"/>
      <c r="M40" s="283"/>
      <c r="N40" s="283"/>
    </row>
    <row r="41" ht="15.75" customHeight="1">
      <c r="A41" s="283"/>
      <c r="B41" s="283"/>
      <c r="C41" s="283"/>
      <c r="D41" s="283"/>
      <c r="E41" s="283"/>
      <c r="F41" s="283"/>
      <c r="G41" s="283"/>
      <c r="H41" s="283"/>
      <c r="I41" s="283"/>
      <c r="J41" s="283"/>
      <c r="K41" s="283"/>
      <c r="L41" s="283"/>
      <c r="M41" s="283"/>
      <c r="N41" s="283"/>
    </row>
    <row r="42" ht="15.75" customHeight="1">
      <c r="A42" s="283"/>
      <c r="B42" s="283"/>
      <c r="C42" s="283"/>
      <c r="D42" s="283"/>
      <c r="E42" s="283"/>
      <c r="F42" s="283"/>
      <c r="G42" s="283"/>
      <c r="H42" s="283"/>
      <c r="I42" s="283"/>
      <c r="J42" s="283"/>
      <c r="K42" s="283"/>
      <c r="L42" s="283"/>
      <c r="M42" s="283"/>
      <c r="N42" s="283"/>
    </row>
    <row r="43" ht="15.75" customHeight="1">
      <c r="A43" s="283"/>
      <c r="B43" s="283"/>
      <c r="C43" s="283"/>
      <c r="D43" s="283"/>
      <c r="E43" s="283"/>
      <c r="F43" s="283"/>
      <c r="G43" s="283"/>
      <c r="H43" s="283"/>
      <c r="I43" s="283"/>
      <c r="J43" s="283"/>
      <c r="K43" s="283"/>
      <c r="L43" s="283"/>
      <c r="M43" s="283"/>
      <c r="N43" s="283"/>
    </row>
    <row r="44" ht="15.75" customHeight="1">
      <c r="A44" s="283"/>
      <c r="B44" s="283"/>
      <c r="C44" s="283"/>
      <c r="D44" s="283"/>
      <c r="E44" s="283"/>
      <c r="F44" s="283"/>
      <c r="G44" s="283"/>
      <c r="H44" s="283"/>
      <c r="I44" s="283"/>
      <c r="J44" s="283"/>
      <c r="K44" s="283"/>
      <c r="L44" s="283"/>
      <c r="M44" s="283"/>
      <c r="N44" s="283"/>
    </row>
    <row r="45" ht="15.75" customHeight="1">
      <c r="A45" s="283"/>
      <c r="B45" s="283"/>
      <c r="C45" s="283"/>
      <c r="D45" s="283"/>
      <c r="E45" s="283"/>
      <c r="F45" s="283"/>
      <c r="G45" s="283"/>
      <c r="H45" s="283"/>
      <c r="I45" s="283"/>
      <c r="J45" s="283"/>
      <c r="K45" s="283"/>
      <c r="L45" s="283"/>
      <c r="M45" s="283"/>
      <c r="N45" s="283"/>
    </row>
    <row r="46" ht="15.75" customHeight="1">
      <c r="A46" s="283"/>
      <c r="B46" s="283"/>
      <c r="C46" s="283"/>
      <c r="D46" s="283"/>
      <c r="E46" s="283"/>
      <c r="F46" s="283"/>
      <c r="G46" s="283"/>
      <c r="H46" s="283"/>
      <c r="I46" s="283"/>
      <c r="J46" s="283"/>
      <c r="K46" s="283"/>
      <c r="L46" s="283"/>
      <c r="M46" s="283"/>
      <c r="N46" s="283"/>
    </row>
    <row r="47" ht="15.75" customHeight="1">
      <c r="A47" s="283"/>
      <c r="B47" s="283"/>
      <c r="C47" s="283"/>
      <c r="D47" s="283"/>
      <c r="E47" s="283"/>
      <c r="F47" s="283"/>
      <c r="G47" s="283"/>
      <c r="H47" s="283"/>
      <c r="I47" s="283"/>
      <c r="J47" s="283"/>
      <c r="K47" s="283"/>
      <c r="L47" s="283"/>
      <c r="M47" s="283"/>
      <c r="N47" s="283"/>
    </row>
    <row r="48" ht="15.75" customHeight="1">
      <c r="A48" s="283"/>
      <c r="B48" s="283"/>
      <c r="C48" s="283"/>
      <c r="D48" s="283"/>
      <c r="E48" s="283"/>
      <c r="F48" s="283"/>
      <c r="G48" s="283"/>
      <c r="H48" s="283"/>
      <c r="I48" s="283"/>
      <c r="J48" s="283"/>
      <c r="K48" s="283"/>
      <c r="L48" s="283"/>
      <c r="M48" s="283"/>
      <c r="N48" s="283"/>
    </row>
    <row r="49" ht="15.75" customHeight="1">
      <c r="A49" s="283"/>
      <c r="B49" s="283"/>
      <c r="C49" s="283"/>
      <c r="D49" s="283"/>
      <c r="E49" s="283"/>
      <c r="F49" s="283"/>
      <c r="G49" s="283"/>
      <c r="H49" s="283"/>
      <c r="I49" s="283"/>
      <c r="J49" s="283"/>
      <c r="K49" s="283"/>
      <c r="L49" s="283"/>
      <c r="M49" s="283"/>
      <c r="N49" s="283"/>
    </row>
    <row r="50" ht="15.75" customHeight="1">
      <c r="A50" s="283"/>
      <c r="B50" s="283"/>
      <c r="C50" s="283"/>
      <c r="D50" s="283"/>
      <c r="E50" s="283"/>
      <c r="F50" s="283"/>
      <c r="G50" s="283"/>
      <c r="H50" s="283"/>
      <c r="I50" s="283"/>
      <c r="J50" s="283"/>
      <c r="K50" s="283"/>
      <c r="L50" s="283"/>
      <c r="M50" s="283"/>
      <c r="N50" s="283"/>
    </row>
    <row r="51" ht="15.75" customHeight="1">
      <c r="A51" s="283"/>
      <c r="B51" s="283"/>
      <c r="C51" s="283"/>
      <c r="D51" s="283"/>
      <c r="E51" s="283"/>
      <c r="F51" s="283"/>
      <c r="G51" s="283"/>
      <c r="H51" s="283"/>
      <c r="I51" s="283"/>
      <c r="J51" s="283"/>
      <c r="K51" s="283"/>
      <c r="L51" s="283"/>
      <c r="M51" s="283"/>
      <c r="N51" s="283"/>
    </row>
    <row r="52" ht="15.75" customHeight="1">
      <c r="A52" s="283"/>
      <c r="B52" s="283"/>
      <c r="C52" s="283"/>
      <c r="D52" s="283"/>
      <c r="E52" s="283"/>
      <c r="F52" s="283"/>
      <c r="G52" s="283"/>
      <c r="H52" s="283"/>
      <c r="I52" s="283"/>
      <c r="J52" s="283"/>
      <c r="K52" s="283"/>
      <c r="L52" s="283"/>
      <c r="M52" s="283"/>
      <c r="N52" s="283"/>
    </row>
    <row r="53" ht="15.75" customHeight="1">
      <c r="A53" s="283"/>
      <c r="B53" s="283"/>
      <c r="C53" s="283"/>
      <c r="D53" s="283"/>
      <c r="E53" s="283"/>
      <c r="F53" s="283"/>
      <c r="G53" s="283"/>
      <c r="H53" s="283"/>
      <c r="I53" s="283"/>
      <c r="J53" s="283"/>
      <c r="K53" s="283"/>
      <c r="L53" s="283"/>
      <c r="M53" s="283"/>
      <c r="N53" s="283"/>
    </row>
    <row r="54" ht="15.75" customHeight="1">
      <c r="A54" s="283"/>
      <c r="B54" s="283"/>
      <c r="C54" s="283"/>
      <c r="D54" s="283"/>
      <c r="E54" s="283"/>
      <c r="F54" s="283"/>
      <c r="G54" s="283"/>
      <c r="H54" s="283"/>
      <c r="I54" s="283"/>
      <c r="J54" s="283"/>
      <c r="K54" s="283"/>
      <c r="L54" s="283"/>
      <c r="M54" s="283"/>
      <c r="N54" s="283"/>
    </row>
    <row r="55" ht="15.75" customHeight="1">
      <c r="A55" s="283"/>
      <c r="B55" s="283"/>
      <c r="C55" s="283"/>
      <c r="D55" s="283"/>
      <c r="E55" s="283"/>
      <c r="F55" s="283"/>
      <c r="G55" s="283"/>
      <c r="H55" s="283"/>
      <c r="I55" s="283"/>
      <c r="J55" s="283"/>
      <c r="K55" s="283"/>
      <c r="L55" s="283"/>
      <c r="M55" s="283"/>
      <c r="N55" s="283"/>
    </row>
    <row r="56" ht="15.75" customHeight="1">
      <c r="A56" s="283"/>
      <c r="B56" s="283"/>
      <c r="C56" s="283"/>
      <c r="D56" s="283"/>
      <c r="E56" s="283"/>
      <c r="F56" s="283"/>
      <c r="G56" s="283"/>
      <c r="H56" s="283"/>
      <c r="I56" s="283"/>
      <c r="J56" s="283"/>
      <c r="K56" s="283"/>
      <c r="L56" s="283"/>
      <c r="M56" s="283"/>
      <c r="N56" s="283"/>
    </row>
    <row r="57" ht="15.75" customHeight="1">
      <c r="A57" s="283"/>
      <c r="B57" s="283"/>
      <c r="C57" s="283"/>
      <c r="D57" s="283"/>
      <c r="E57" s="283"/>
      <c r="F57" s="283"/>
      <c r="G57" s="283"/>
      <c r="H57" s="283"/>
      <c r="I57" s="283"/>
      <c r="J57" s="283"/>
      <c r="K57" s="283"/>
      <c r="L57" s="283"/>
      <c r="M57" s="283"/>
      <c r="N57" s="283"/>
    </row>
    <row r="58" ht="15.75" customHeight="1">
      <c r="A58" s="283"/>
      <c r="B58" s="283"/>
      <c r="C58" s="283"/>
      <c r="D58" s="283"/>
      <c r="E58" s="283"/>
      <c r="F58" s="283"/>
      <c r="G58" s="283"/>
      <c r="H58" s="283"/>
      <c r="I58" s="283"/>
      <c r="J58" s="283"/>
      <c r="K58" s="283"/>
      <c r="L58" s="283"/>
      <c r="M58" s="283"/>
      <c r="N58" s="283"/>
    </row>
    <row r="59" ht="15.75" customHeight="1">
      <c r="A59" s="283"/>
      <c r="B59" s="283"/>
      <c r="C59" s="283"/>
      <c r="D59" s="283"/>
      <c r="E59" s="283"/>
      <c r="F59" s="283"/>
      <c r="G59" s="283"/>
      <c r="H59" s="283"/>
      <c r="I59" s="283"/>
      <c r="J59" s="283"/>
      <c r="K59" s="283"/>
      <c r="L59" s="283"/>
      <c r="M59" s="283"/>
      <c r="N59" s="283"/>
    </row>
    <row r="60" ht="15.75" customHeight="1">
      <c r="A60" s="283"/>
      <c r="B60" s="283"/>
      <c r="C60" s="283"/>
      <c r="D60" s="283"/>
      <c r="E60" s="283"/>
      <c r="F60" s="283"/>
      <c r="G60" s="283"/>
      <c r="H60" s="283"/>
      <c r="I60" s="283"/>
      <c r="J60" s="283"/>
      <c r="K60" s="283"/>
      <c r="L60" s="283"/>
      <c r="M60" s="283"/>
      <c r="N60" s="283"/>
    </row>
    <row r="61" ht="15.75" customHeight="1">
      <c r="A61" s="283"/>
      <c r="B61" s="283"/>
      <c r="C61" s="283"/>
      <c r="D61" s="283"/>
      <c r="E61" s="283"/>
      <c r="F61" s="283"/>
      <c r="G61" s="283"/>
      <c r="H61" s="283"/>
      <c r="I61" s="283"/>
      <c r="J61" s="283"/>
      <c r="K61" s="283"/>
      <c r="L61" s="283"/>
      <c r="M61" s="283"/>
      <c r="N61" s="283"/>
    </row>
    <row r="62" ht="15.75" customHeight="1">
      <c r="A62" s="283"/>
      <c r="B62" s="283"/>
      <c r="C62" s="283"/>
      <c r="D62" s="283"/>
      <c r="E62" s="283"/>
      <c r="F62" s="283"/>
      <c r="G62" s="283"/>
      <c r="H62" s="283"/>
      <c r="I62" s="283"/>
      <c r="J62" s="283"/>
      <c r="K62" s="283"/>
      <c r="L62" s="283"/>
      <c r="M62" s="283"/>
      <c r="N62" s="283"/>
    </row>
    <row r="63" ht="15.75" customHeight="1">
      <c r="A63" s="283"/>
      <c r="B63" s="283"/>
      <c r="C63" s="283"/>
      <c r="D63" s="283"/>
      <c r="E63" s="283"/>
      <c r="F63" s="283"/>
      <c r="G63" s="283"/>
      <c r="H63" s="283"/>
      <c r="I63" s="283"/>
      <c r="J63" s="283"/>
      <c r="K63" s="283"/>
      <c r="L63" s="283"/>
      <c r="M63" s="283"/>
      <c r="N63" s="283"/>
    </row>
    <row r="64" ht="15.75" customHeight="1">
      <c r="A64" s="283"/>
      <c r="B64" s="283"/>
      <c r="C64" s="283"/>
      <c r="D64" s="283"/>
      <c r="E64" s="283"/>
      <c r="F64" s="283"/>
      <c r="G64" s="283"/>
      <c r="H64" s="283"/>
      <c r="I64" s="283"/>
      <c r="J64" s="283"/>
      <c r="K64" s="283"/>
      <c r="L64" s="283"/>
      <c r="M64" s="283"/>
      <c r="N64" s="283"/>
    </row>
    <row r="65" ht="15.75" customHeight="1">
      <c r="A65" s="283"/>
      <c r="B65" s="283"/>
      <c r="C65" s="283"/>
      <c r="D65" s="283"/>
      <c r="E65" s="283"/>
      <c r="F65" s="283"/>
      <c r="G65" s="283"/>
      <c r="H65" s="283"/>
      <c r="I65" s="283"/>
      <c r="J65" s="283"/>
      <c r="K65" s="283"/>
      <c r="L65" s="283"/>
      <c r="M65" s="283"/>
      <c r="N65" s="283"/>
    </row>
    <row r="66" ht="15.75" customHeight="1">
      <c r="A66" s="283"/>
      <c r="B66" s="283"/>
      <c r="C66" s="283"/>
      <c r="D66" s="283"/>
      <c r="E66" s="283"/>
      <c r="F66" s="283"/>
      <c r="G66" s="283"/>
      <c r="H66" s="283"/>
      <c r="I66" s="283"/>
      <c r="J66" s="283"/>
      <c r="K66" s="283"/>
      <c r="L66" s="283"/>
      <c r="M66" s="283"/>
      <c r="N66" s="283"/>
    </row>
    <row r="67" ht="15.75" customHeight="1">
      <c r="A67" s="283"/>
      <c r="B67" s="283"/>
      <c r="C67" s="283"/>
      <c r="D67" s="283"/>
      <c r="E67" s="283"/>
      <c r="F67" s="283"/>
      <c r="G67" s="283"/>
      <c r="H67" s="283"/>
      <c r="I67" s="283"/>
      <c r="J67" s="283"/>
      <c r="K67" s="283"/>
      <c r="L67" s="283"/>
      <c r="M67" s="283"/>
      <c r="N67" s="283"/>
    </row>
    <row r="68" ht="15.75" customHeight="1">
      <c r="A68" s="283"/>
      <c r="B68" s="283"/>
      <c r="C68" s="283"/>
      <c r="D68" s="283"/>
      <c r="E68" s="283"/>
      <c r="F68" s="283"/>
      <c r="G68" s="283"/>
      <c r="H68" s="283"/>
      <c r="I68" s="283"/>
      <c r="J68" s="283"/>
      <c r="K68" s="283"/>
      <c r="L68" s="283"/>
      <c r="M68" s="283"/>
      <c r="N68" s="283"/>
    </row>
    <row r="69" ht="15.75" customHeight="1">
      <c r="A69" s="283"/>
      <c r="B69" s="283"/>
      <c r="C69" s="283"/>
      <c r="D69" s="283"/>
      <c r="E69" s="283"/>
      <c r="F69" s="283"/>
      <c r="G69" s="283"/>
      <c r="H69" s="283"/>
      <c r="I69" s="283"/>
      <c r="J69" s="283"/>
      <c r="K69" s="283"/>
      <c r="L69" s="283"/>
      <c r="M69" s="283"/>
      <c r="N69" s="283"/>
    </row>
    <row r="70" ht="15.75" customHeight="1">
      <c r="A70" s="283"/>
      <c r="B70" s="283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3"/>
      <c r="N70" s="283"/>
    </row>
    <row r="71" ht="15.75" customHeight="1">
      <c r="A71" s="283"/>
      <c r="B71" s="283"/>
      <c r="C71" s="283"/>
      <c r="D71" s="283"/>
      <c r="E71" s="283"/>
      <c r="F71" s="283"/>
      <c r="G71" s="283"/>
      <c r="H71" s="283"/>
      <c r="I71" s="283"/>
      <c r="J71" s="283"/>
      <c r="K71" s="283"/>
      <c r="L71" s="283"/>
      <c r="M71" s="283"/>
      <c r="N71" s="283"/>
    </row>
    <row r="72" ht="15.75" customHeight="1">
      <c r="A72" s="283"/>
      <c r="B72" s="283"/>
      <c r="C72" s="283"/>
      <c r="D72" s="283"/>
      <c r="E72" s="283"/>
      <c r="F72" s="283"/>
      <c r="G72" s="283"/>
      <c r="H72" s="283"/>
      <c r="I72" s="283"/>
      <c r="J72" s="283"/>
      <c r="K72" s="283"/>
      <c r="L72" s="283"/>
      <c r="M72" s="283"/>
      <c r="N72" s="283"/>
    </row>
    <row r="73" ht="15.75" customHeight="1">
      <c r="A73" s="283"/>
      <c r="B73" s="283"/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  <c r="N73" s="283"/>
    </row>
    <row r="74" ht="15.75" customHeight="1">
      <c r="A74" s="283"/>
      <c r="B74" s="283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  <c r="N74" s="283"/>
    </row>
    <row r="75" ht="15.75" customHeight="1">
      <c r="A75" s="283"/>
      <c r="B75" s="283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  <c r="N75" s="283"/>
    </row>
    <row r="76" ht="15.75" customHeight="1">
      <c r="A76" s="283"/>
      <c r="B76" s="283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  <c r="N76" s="283"/>
    </row>
    <row r="77" ht="15.75" customHeight="1">
      <c r="A77" s="283"/>
      <c r="B77" s="283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  <c r="N77" s="283"/>
    </row>
    <row r="78" ht="15.75" customHeight="1">
      <c r="A78" s="283"/>
      <c r="B78" s="283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  <c r="N78" s="283"/>
    </row>
    <row r="79" ht="15.75" customHeight="1">
      <c r="A79" s="283"/>
      <c r="B79" s="283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  <c r="N79" s="283"/>
    </row>
    <row r="80" ht="15.75" customHeight="1">
      <c r="A80" s="283"/>
      <c r="B80" s="283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  <c r="N80" s="283"/>
    </row>
    <row r="81" ht="15.75" customHeight="1">
      <c r="A81" s="283"/>
      <c r="B81" s="283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  <c r="N81" s="283"/>
    </row>
    <row r="82" ht="15.75" customHeight="1">
      <c r="A82" s="283"/>
      <c r="B82" s="283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  <c r="N82" s="283"/>
    </row>
    <row r="83" ht="15.75" customHeight="1">
      <c r="A83" s="283"/>
      <c r="B83" s="283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  <c r="N83" s="283"/>
    </row>
    <row r="84" ht="15.75" customHeight="1">
      <c r="A84" s="283"/>
      <c r="B84" s="283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  <c r="N84" s="283"/>
    </row>
    <row r="85" ht="15.75" customHeight="1">
      <c r="A85" s="283"/>
      <c r="B85" s="283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  <c r="N85" s="283"/>
    </row>
    <row r="86" ht="15.75" customHeight="1">
      <c r="A86" s="283"/>
      <c r="B86" s="283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  <c r="N86" s="283"/>
    </row>
    <row r="87" ht="15.75" customHeight="1">
      <c r="A87" s="283"/>
      <c r="B87" s="283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  <c r="N87" s="283"/>
    </row>
    <row r="88" ht="15.75" customHeight="1">
      <c r="A88" s="283"/>
      <c r="B88" s="283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  <c r="N88" s="283"/>
    </row>
    <row r="89" ht="15.75" customHeight="1">
      <c r="A89" s="283"/>
      <c r="B89" s="283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  <c r="N89" s="283"/>
    </row>
    <row r="90" ht="15.75" customHeight="1">
      <c r="A90" s="283"/>
      <c r="B90" s="283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  <c r="N90" s="283"/>
    </row>
    <row r="91" ht="15.75" customHeight="1">
      <c r="A91" s="283"/>
      <c r="B91" s="283"/>
      <c r="C91" s="283"/>
      <c r="D91" s="283"/>
      <c r="E91" s="283"/>
      <c r="F91" s="283"/>
      <c r="G91" s="283"/>
      <c r="H91" s="283"/>
      <c r="I91" s="283"/>
      <c r="J91" s="283"/>
      <c r="K91" s="283"/>
      <c r="L91" s="283"/>
      <c r="M91" s="283"/>
      <c r="N91" s="283"/>
    </row>
    <row r="92" ht="15.75" customHeight="1">
      <c r="A92" s="283"/>
      <c r="B92" s="283"/>
      <c r="C92" s="283"/>
      <c r="D92" s="283"/>
      <c r="E92" s="283"/>
      <c r="F92" s="283"/>
      <c r="G92" s="283"/>
      <c r="H92" s="283"/>
      <c r="I92" s="283"/>
      <c r="J92" s="283"/>
      <c r="K92" s="283"/>
      <c r="L92" s="283"/>
      <c r="M92" s="283"/>
      <c r="N92" s="283"/>
    </row>
    <row r="93" ht="15.75" customHeight="1">
      <c r="A93" s="283"/>
      <c r="B93" s="283"/>
      <c r="C93" s="283"/>
      <c r="D93" s="283"/>
      <c r="E93" s="283"/>
      <c r="F93" s="283"/>
      <c r="G93" s="283"/>
      <c r="H93" s="283"/>
      <c r="I93" s="283"/>
      <c r="J93" s="283"/>
      <c r="K93" s="283"/>
      <c r="L93" s="283"/>
      <c r="M93" s="283"/>
      <c r="N93" s="283"/>
    </row>
    <row r="94" ht="15.75" customHeight="1">
      <c r="A94" s="283"/>
      <c r="B94" s="283"/>
      <c r="C94" s="283"/>
      <c r="D94" s="283"/>
      <c r="E94" s="283"/>
      <c r="F94" s="283"/>
      <c r="G94" s="283"/>
      <c r="H94" s="283"/>
      <c r="I94" s="283"/>
      <c r="J94" s="283"/>
      <c r="K94" s="283"/>
      <c r="L94" s="283"/>
      <c r="M94" s="283"/>
      <c r="N94" s="283"/>
    </row>
    <row r="95" ht="15.75" customHeight="1">
      <c r="A95" s="283"/>
      <c r="B95" s="283"/>
      <c r="C95" s="283"/>
      <c r="D95" s="283"/>
      <c r="E95" s="283"/>
      <c r="F95" s="283"/>
      <c r="G95" s="283"/>
      <c r="H95" s="283"/>
      <c r="I95" s="283"/>
      <c r="J95" s="283"/>
      <c r="K95" s="283"/>
      <c r="L95" s="283"/>
      <c r="M95" s="283"/>
      <c r="N95" s="283"/>
    </row>
    <row r="96" ht="15.75" customHeight="1">
      <c r="A96" s="283"/>
      <c r="B96" s="283"/>
      <c r="C96" s="283"/>
      <c r="D96" s="283"/>
      <c r="E96" s="283"/>
      <c r="F96" s="283"/>
      <c r="G96" s="283"/>
      <c r="H96" s="283"/>
      <c r="I96" s="283"/>
      <c r="J96" s="283"/>
      <c r="K96" s="283"/>
      <c r="L96" s="283"/>
      <c r="M96" s="283"/>
      <c r="N96" s="283"/>
    </row>
    <row r="97" ht="15.75" customHeight="1">
      <c r="A97" s="283"/>
      <c r="B97" s="283"/>
      <c r="C97" s="283"/>
      <c r="D97" s="283"/>
      <c r="E97" s="283"/>
      <c r="F97" s="283"/>
      <c r="G97" s="283"/>
      <c r="H97" s="283"/>
      <c r="I97" s="283"/>
      <c r="J97" s="283"/>
      <c r="K97" s="283"/>
      <c r="L97" s="283"/>
      <c r="M97" s="283"/>
      <c r="N97" s="283"/>
    </row>
    <row r="98" ht="15.75" customHeight="1">
      <c r="A98" s="283"/>
      <c r="B98" s="283"/>
      <c r="C98" s="283"/>
      <c r="D98" s="283"/>
      <c r="E98" s="283"/>
      <c r="F98" s="283"/>
      <c r="G98" s="283"/>
      <c r="H98" s="283"/>
      <c r="I98" s="283"/>
      <c r="J98" s="283"/>
      <c r="K98" s="283"/>
      <c r="L98" s="283"/>
      <c r="M98" s="283"/>
      <c r="N98" s="283"/>
    </row>
    <row r="99" ht="15.75" customHeight="1">
      <c r="A99" s="283"/>
      <c r="B99" s="283"/>
      <c r="C99" s="283"/>
      <c r="D99" s="283"/>
      <c r="E99" s="283"/>
      <c r="F99" s="283"/>
      <c r="G99" s="283"/>
      <c r="H99" s="283"/>
      <c r="I99" s="283"/>
      <c r="J99" s="283"/>
      <c r="K99" s="283"/>
      <c r="L99" s="283"/>
      <c r="M99" s="283"/>
      <c r="N99" s="283"/>
    </row>
    <row r="100" ht="15.75" customHeight="1">
      <c r="A100" s="283"/>
      <c r="B100" s="283"/>
      <c r="C100" s="283"/>
      <c r="D100" s="283"/>
      <c r="E100" s="283"/>
      <c r="F100" s="283"/>
      <c r="G100" s="283"/>
      <c r="H100" s="283"/>
      <c r="I100" s="283"/>
      <c r="J100" s="283"/>
      <c r="K100" s="283"/>
      <c r="L100" s="283"/>
      <c r="M100" s="283"/>
      <c r="N100" s="283"/>
    </row>
    <row r="101" ht="15.75" customHeight="1">
      <c r="A101" s="283"/>
      <c r="B101" s="283"/>
      <c r="C101" s="283"/>
      <c r="D101" s="283"/>
      <c r="E101" s="283"/>
      <c r="F101" s="283"/>
      <c r="G101" s="283"/>
      <c r="H101" s="283"/>
      <c r="I101" s="283"/>
      <c r="J101" s="283"/>
      <c r="K101" s="283"/>
      <c r="L101" s="283"/>
      <c r="M101" s="283"/>
      <c r="N101" s="283"/>
    </row>
    <row r="102" ht="15.75" customHeight="1">
      <c r="A102" s="283"/>
      <c r="B102" s="283"/>
      <c r="C102" s="283"/>
      <c r="D102" s="283"/>
      <c r="E102" s="283"/>
      <c r="F102" s="283"/>
      <c r="G102" s="283"/>
      <c r="H102" s="283"/>
      <c r="I102" s="283"/>
      <c r="J102" s="283"/>
      <c r="K102" s="283"/>
      <c r="L102" s="283"/>
      <c r="M102" s="283"/>
      <c r="N102" s="283"/>
    </row>
    <row r="103" ht="15.75" customHeight="1">
      <c r="A103" s="283"/>
      <c r="B103" s="283"/>
      <c r="C103" s="283"/>
      <c r="D103" s="283"/>
      <c r="E103" s="283"/>
      <c r="F103" s="283"/>
      <c r="G103" s="283"/>
      <c r="H103" s="283"/>
      <c r="I103" s="283"/>
      <c r="J103" s="283"/>
      <c r="K103" s="283"/>
      <c r="L103" s="283"/>
      <c r="M103" s="283"/>
      <c r="N103" s="283"/>
    </row>
    <row r="104" ht="15.75" customHeight="1">
      <c r="A104" s="283"/>
      <c r="B104" s="283"/>
      <c r="C104" s="283"/>
      <c r="D104" s="283"/>
      <c r="E104" s="283"/>
      <c r="F104" s="283"/>
      <c r="G104" s="283"/>
      <c r="H104" s="283"/>
      <c r="I104" s="283"/>
      <c r="J104" s="283"/>
      <c r="K104" s="283"/>
      <c r="L104" s="283"/>
      <c r="M104" s="283"/>
      <c r="N104" s="283"/>
    </row>
    <row r="105" ht="15.75" customHeight="1">
      <c r="A105" s="283"/>
      <c r="B105" s="283"/>
      <c r="C105" s="283"/>
      <c r="D105" s="283"/>
      <c r="E105" s="283"/>
      <c r="F105" s="283"/>
      <c r="G105" s="283"/>
      <c r="H105" s="283"/>
      <c r="I105" s="283"/>
      <c r="J105" s="283"/>
      <c r="K105" s="283"/>
      <c r="L105" s="283"/>
      <c r="M105" s="283"/>
      <c r="N105" s="283"/>
    </row>
    <row r="106" ht="15.75" customHeight="1">
      <c r="A106" s="283"/>
      <c r="B106" s="283"/>
      <c r="C106" s="283"/>
      <c r="D106" s="283"/>
      <c r="E106" s="283"/>
      <c r="F106" s="283"/>
      <c r="G106" s="283"/>
      <c r="H106" s="283"/>
      <c r="I106" s="283"/>
      <c r="J106" s="283"/>
      <c r="K106" s="283"/>
      <c r="L106" s="283"/>
      <c r="M106" s="283"/>
      <c r="N106" s="283"/>
    </row>
    <row r="107" ht="15.75" customHeight="1">
      <c r="A107" s="283"/>
      <c r="B107" s="283"/>
      <c r="C107" s="283"/>
      <c r="D107" s="283"/>
      <c r="E107" s="283"/>
      <c r="F107" s="283"/>
      <c r="G107" s="283"/>
      <c r="H107" s="283"/>
      <c r="I107" s="283"/>
      <c r="J107" s="283"/>
      <c r="K107" s="283"/>
      <c r="L107" s="283"/>
      <c r="M107" s="283"/>
      <c r="N107" s="283"/>
    </row>
    <row r="108" ht="15.75" customHeight="1">
      <c r="A108" s="283"/>
      <c r="B108" s="283"/>
      <c r="C108" s="283"/>
      <c r="D108" s="283"/>
      <c r="E108" s="283"/>
      <c r="F108" s="283"/>
      <c r="G108" s="283"/>
      <c r="H108" s="283"/>
      <c r="I108" s="283"/>
      <c r="J108" s="283"/>
      <c r="K108" s="283"/>
      <c r="L108" s="283"/>
      <c r="M108" s="283"/>
      <c r="N108" s="283"/>
    </row>
    <row r="109" ht="15.75" customHeight="1">
      <c r="A109" s="283"/>
      <c r="B109" s="283"/>
      <c r="C109" s="283"/>
      <c r="D109" s="283"/>
      <c r="E109" s="283"/>
      <c r="F109" s="283"/>
      <c r="G109" s="283"/>
      <c r="H109" s="283"/>
      <c r="I109" s="283"/>
      <c r="J109" s="283"/>
      <c r="K109" s="283"/>
      <c r="L109" s="283"/>
      <c r="M109" s="283"/>
      <c r="N109" s="283"/>
    </row>
    <row r="110" ht="15.75" customHeight="1">
      <c r="A110" s="283"/>
      <c r="B110" s="283"/>
      <c r="C110" s="283"/>
      <c r="D110" s="283"/>
      <c r="E110" s="283"/>
      <c r="F110" s="283"/>
      <c r="G110" s="283"/>
      <c r="H110" s="283"/>
      <c r="I110" s="283"/>
      <c r="J110" s="283"/>
      <c r="K110" s="283"/>
      <c r="L110" s="283"/>
      <c r="M110" s="283"/>
      <c r="N110" s="283"/>
    </row>
    <row r="111" ht="15.75" customHeight="1">
      <c r="A111" s="283"/>
      <c r="B111" s="283"/>
      <c r="C111" s="283"/>
      <c r="D111" s="283"/>
      <c r="E111" s="283"/>
      <c r="F111" s="283"/>
      <c r="G111" s="283"/>
      <c r="H111" s="283"/>
      <c r="I111" s="283"/>
      <c r="J111" s="283"/>
      <c r="K111" s="283"/>
      <c r="L111" s="283"/>
      <c r="M111" s="283"/>
      <c r="N111" s="283"/>
    </row>
    <row r="112" ht="15.75" customHeight="1">
      <c r="A112" s="283"/>
      <c r="B112" s="283"/>
      <c r="C112" s="283"/>
      <c r="D112" s="283"/>
      <c r="E112" s="283"/>
      <c r="F112" s="283"/>
      <c r="G112" s="283"/>
      <c r="H112" s="283"/>
      <c r="I112" s="283"/>
      <c r="J112" s="283"/>
      <c r="K112" s="283"/>
      <c r="L112" s="283"/>
      <c r="M112" s="283"/>
      <c r="N112" s="283"/>
    </row>
    <row r="113" ht="15.75" customHeight="1">
      <c r="A113" s="283"/>
      <c r="B113" s="283"/>
      <c r="C113" s="283"/>
      <c r="D113" s="283"/>
      <c r="E113" s="283"/>
      <c r="F113" s="283"/>
      <c r="G113" s="283"/>
      <c r="H113" s="283"/>
      <c r="I113" s="283"/>
      <c r="J113" s="283"/>
      <c r="K113" s="283"/>
      <c r="L113" s="283"/>
      <c r="M113" s="283"/>
      <c r="N113" s="283"/>
    </row>
    <row r="114" ht="15.75" customHeight="1">
      <c r="A114" s="283"/>
      <c r="B114" s="283"/>
      <c r="C114" s="283"/>
      <c r="D114" s="283"/>
      <c r="E114" s="283"/>
      <c r="F114" s="283"/>
      <c r="G114" s="283"/>
      <c r="H114" s="283"/>
      <c r="I114" s="283"/>
      <c r="J114" s="283"/>
      <c r="K114" s="283"/>
      <c r="L114" s="283"/>
      <c r="M114" s="283"/>
      <c r="N114" s="283"/>
    </row>
    <row r="115" ht="15.75" customHeight="1">
      <c r="A115" s="283"/>
      <c r="B115" s="283"/>
      <c r="C115" s="283"/>
      <c r="D115" s="283"/>
      <c r="E115" s="283"/>
      <c r="F115" s="283"/>
      <c r="G115" s="283"/>
      <c r="H115" s="283"/>
      <c r="I115" s="283"/>
      <c r="J115" s="283"/>
      <c r="K115" s="283"/>
      <c r="L115" s="283"/>
      <c r="M115" s="283"/>
      <c r="N115" s="283"/>
    </row>
    <row r="116" ht="15.75" customHeight="1">
      <c r="A116" s="283"/>
      <c r="B116" s="283"/>
      <c r="C116" s="283"/>
      <c r="D116" s="283"/>
      <c r="E116" s="283"/>
      <c r="F116" s="283"/>
      <c r="G116" s="283"/>
      <c r="H116" s="283"/>
      <c r="I116" s="283"/>
      <c r="J116" s="283"/>
      <c r="K116" s="283"/>
      <c r="L116" s="283"/>
      <c r="M116" s="283"/>
      <c r="N116" s="283"/>
    </row>
    <row r="117" ht="15.75" customHeight="1">
      <c r="A117" s="283"/>
      <c r="B117" s="283"/>
      <c r="C117" s="283"/>
      <c r="D117" s="283"/>
      <c r="E117" s="283"/>
      <c r="F117" s="283"/>
      <c r="G117" s="283"/>
      <c r="H117" s="283"/>
      <c r="I117" s="283"/>
      <c r="J117" s="283"/>
      <c r="K117" s="283"/>
      <c r="L117" s="283"/>
      <c r="M117" s="283"/>
      <c r="N117" s="283"/>
    </row>
    <row r="118" ht="15.75" customHeight="1">
      <c r="A118" s="283"/>
      <c r="B118" s="283"/>
      <c r="C118" s="283"/>
      <c r="D118" s="283"/>
      <c r="E118" s="283"/>
      <c r="F118" s="283"/>
      <c r="G118" s="283"/>
      <c r="H118" s="283"/>
      <c r="I118" s="283"/>
      <c r="J118" s="283"/>
      <c r="K118" s="283"/>
      <c r="L118" s="283"/>
      <c r="M118" s="283"/>
      <c r="N118" s="283"/>
    </row>
    <row r="119" ht="15.75" customHeight="1">
      <c r="A119" s="283"/>
      <c r="B119" s="283"/>
      <c r="C119" s="283"/>
      <c r="D119" s="283"/>
      <c r="E119" s="283"/>
      <c r="F119" s="283"/>
      <c r="G119" s="283"/>
      <c r="H119" s="283"/>
      <c r="I119" s="283"/>
      <c r="J119" s="283"/>
      <c r="K119" s="283"/>
      <c r="L119" s="283"/>
      <c r="M119" s="283"/>
      <c r="N119" s="283"/>
    </row>
    <row r="120" ht="15.75" customHeight="1">
      <c r="A120" s="283"/>
      <c r="B120" s="283"/>
      <c r="C120" s="283"/>
      <c r="D120" s="283"/>
      <c r="E120" s="283"/>
      <c r="F120" s="283"/>
      <c r="G120" s="283"/>
      <c r="H120" s="283"/>
      <c r="I120" s="283"/>
      <c r="J120" s="283"/>
      <c r="K120" s="283"/>
      <c r="L120" s="283"/>
      <c r="M120" s="283"/>
      <c r="N120" s="283"/>
    </row>
    <row r="121" ht="15.75" customHeight="1">
      <c r="A121" s="283"/>
      <c r="B121" s="283"/>
      <c r="C121" s="283"/>
      <c r="D121" s="283"/>
      <c r="E121" s="283"/>
      <c r="F121" s="283"/>
      <c r="G121" s="283"/>
      <c r="H121" s="283"/>
      <c r="I121" s="283"/>
      <c r="J121" s="283"/>
      <c r="K121" s="283"/>
      <c r="L121" s="283"/>
      <c r="M121" s="283"/>
      <c r="N121" s="283"/>
    </row>
    <row r="122" ht="15.75" customHeight="1">
      <c r="A122" s="283"/>
      <c r="B122" s="283"/>
      <c r="C122" s="283"/>
      <c r="D122" s="283"/>
      <c r="E122" s="283"/>
      <c r="F122" s="283"/>
      <c r="G122" s="283"/>
      <c r="H122" s="283"/>
      <c r="I122" s="283"/>
      <c r="J122" s="283"/>
      <c r="K122" s="283"/>
      <c r="L122" s="283"/>
      <c r="M122" s="283"/>
      <c r="N122" s="283"/>
    </row>
    <row r="123" ht="15.75" customHeight="1">
      <c r="A123" s="283"/>
      <c r="B123" s="283"/>
      <c r="C123" s="283"/>
      <c r="D123" s="283"/>
      <c r="E123" s="283"/>
      <c r="F123" s="283"/>
      <c r="G123" s="283"/>
      <c r="H123" s="283"/>
      <c r="I123" s="283"/>
      <c r="J123" s="283"/>
      <c r="K123" s="283"/>
      <c r="L123" s="283"/>
      <c r="M123" s="283"/>
      <c r="N123" s="283"/>
    </row>
    <row r="124" ht="15.75" customHeight="1">
      <c r="A124" s="283"/>
      <c r="B124" s="283"/>
      <c r="C124" s="283"/>
      <c r="D124" s="283"/>
      <c r="E124" s="283"/>
      <c r="F124" s="283"/>
      <c r="G124" s="283"/>
      <c r="H124" s="283"/>
      <c r="I124" s="283"/>
      <c r="J124" s="283"/>
      <c r="K124" s="283"/>
      <c r="L124" s="283"/>
      <c r="M124" s="283"/>
      <c r="N124" s="283"/>
    </row>
    <row r="125" ht="15.75" customHeight="1">
      <c r="A125" s="283"/>
      <c r="B125" s="283"/>
      <c r="C125" s="283"/>
      <c r="D125" s="283"/>
      <c r="E125" s="283"/>
      <c r="F125" s="283"/>
      <c r="G125" s="283"/>
      <c r="H125" s="283"/>
      <c r="I125" s="283"/>
      <c r="J125" s="283"/>
      <c r="K125" s="283"/>
      <c r="L125" s="283"/>
      <c r="M125" s="283"/>
      <c r="N125" s="283"/>
    </row>
    <row r="126" ht="15.75" customHeight="1">
      <c r="A126" s="283"/>
      <c r="B126" s="283"/>
      <c r="C126" s="283"/>
      <c r="D126" s="283"/>
      <c r="E126" s="283"/>
      <c r="F126" s="283"/>
      <c r="G126" s="283"/>
      <c r="H126" s="283"/>
      <c r="I126" s="283"/>
      <c r="J126" s="283"/>
      <c r="K126" s="283"/>
      <c r="L126" s="283"/>
      <c r="M126" s="283"/>
      <c r="N126" s="283"/>
    </row>
    <row r="127" ht="15.75" customHeight="1">
      <c r="A127" s="283"/>
      <c r="B127" s="283"/>
      <c r="C127" s="283"/>
      <c r="D127" s="283"/>
      <c r="E127" s="283"/>
      <c r="F127" s="283"/>
      <c r="G127" s="283"/>
      <c r="H127" s="283"/>
      <c r="I127" s="283"/>
      <c r="J127" s="283"/>
      <c r="K127" s="283"/>
      <c r="L127" s="283"/>
      <c r="M127" s="283"/>
      <c r="N127" s="283"/>
    </row>
    <row r="128" ht="15.75" customHeight="1">
      <c r="A128" s="283"/>
      <c r="B128" s="283"/>
      <c r="C128" s="283"/>
      <c r="D128" s="283"/>
      <c r="E128" s="283"/>
      <c r="F128" s="283"/>
      <c r="G128" s="283"/>
      <c r="H128" s="283"/>
      <c r="I128" s="283"/>
      <c r="J128" s="283"/>
      <c r="K128" s="283"/>
      <c r="L128" s="283"/>
      <c r="M128" s="283"/>
      <c r="N128" s="283"/>
    </row>
    <row r="129" ht="15.75" customHeight="1">
      <c r="A129" s="283"/>
      <c r="B129" s="283"/>
      <c r="C129" s="283"/>
      <c r="D129" s="283"/>
      <c r="E129" s="283"/>
      <c r="F129" s="283"/>
      <c r="G129" s="283"/>
      <c r="H129" s="283"/>
      <c r="I129" s="283"/>
      <c r="J129" s="283"/>
      <c r="K129" s="283"/>
      <c r="L129" s="283"/>
      <c r="M129" s="283"/>
      <c r="N129" s="283"/>
    </row>
    <row r="130" ht="15.75" customHeight="1">
      <c r="A130" s="283"/>
      <c r="B130" s="283"/>
      <c r="C130" s="283"/>
      <c r="D130" s="283"/>
      <c r="E130" s="283"/>
      <c r="F130" s="283"/>
      <c r="G130" s="283"/>
      <c r="H130" s="283"/>
      <c r="I130" s="283"/>
      <c r="J130" s="283"/>
      <c r="K130" s="283"/>
      <c r="L130" s="283"/>
      <c r="M130" s="283"/>
      <c r="N130" s="283"/>
    </row>
    <row r="131" ht="15.75" customHeight="1">
      <c r="A131" s="283"/>
      <c r="B131" s="283"/>
      <c r="C131" s="283"/>
      <c r="D131" s="283"/>
      <c r="E131" s="283"/>
      <c r="F131" s="283"/>
      <c r="G131" s="283"/>
      <c r="H131" s="283"/>
      <c r="I131" s="283"/>
      <c r="J131" s="283"/>
      <c r="K131" s="283"/>
      <c r="L131" s="283"/>
      <c r="M131" s="283"/>
      <c r="N131" s="283"/>
    </row>
    <row r="132" ht="15.75" customHeight="1">
      <c r="A132" s="283"/>
      <c r="B132" s="283"/>
      <c r="C132" s="283"/>
      <c r="D132" s="283"/>
      <c r="E132" s="283"/>
      <c r="F132" s="283"/>
      <c r="G132" s="283"/>
      <c r="H132" s="283"/>
      <c r="I132" s="283"/>
      <c r="J132" s="283"/>
      <c r="K132" s="283"/>
      <c r="L132" s="283"/>
      <c r="M132" s="283"/>
      <c r="N132" s="283"/>
    </row>
    <row r="133" ht="15.75" customHeight="1">
      <c r="A133" s="283"/>
      <c r="B133" s="283"/>
      <c r="C133" s="283"/>
      <c r="D133" s="283"/>
      <c r="E133" s="283"/>
      <c r="F133" s="283"/>
      <c r="G133" s="283"/>
      <c r="H133" s="283"/>
      <c r="I133" s="283"/>
      <c r="J133" s="283"/>
      <c r="K133" s="283"/>
      <c r="L133" s="283"/>
      <c r="M133" s="283"/>
      <c r="N133" s="283"/>
    </row>
    <row r="134" ht="15.75" customHeight="1">
      <c r="A134" s="283"/>
      <c r="B134" s="283"/>
      <c r="C134" s="283"/>
      <c r="D134" s="283"/>
      <c r="E134" s="283"/>
      <c r="F134" s="283"/>
      <c r="G134" s="283"/>
      <c r="H134" s="283"/>
      <c r="I134" s="283"/>
      <c r="J134" s="283"/>
      <c r="K134" s="283"/>
      <c r="L134" s="283"/>
      <c r="M134" s="283"/>
      <c r="N134" s="283"/>
    </row>
    <row r="135" ht="15.75" customHeight="1">
      <c r="A135" s="283"/>
      <c r="B135" s="283"/>
      <c r="C135" s="283"/>
      <c r="D135" s="283"/>
      <c r="E135" s="283"/>
      <c r="F135" s="283"/>
      <c r="G135" s="283"/>
      <c r="H135" s="283"/>
      <c r="I135" s="283"/>
      <c r="J135" s="283"/>
      <c r="K135" s="283"/>
      <c r="L135" s="283"/>
      <c r="M135" s="283"/>
      <c r="N135" s="283"/>
    </row>
    <row r="136" ht="15.75" customHeight="1">
      <c r="A136" s="283"/>
      <c r="B136" s="283"/>
      <c r="C136" s="283"/>
      <c r="D136" s="283"/>
      <c r="E136" s="283"/>
      <c r="F136" s="283"/>
      <c r="G136" s="283"/>
      <c r="H136" s="283"/>
      <c r="I136" s="283"/>
      <c r="J136" s="283"/>
      <c r="K136" s="283"/>
      <c r="L136" s="283"/>
      <c r="M136" s="283"/>
      <c r="N136" s="283"/>
    </row>
    <row r="137" ht="15.75" customHeight="1">
      <c r="A137" s="283"/>
      <c r="B137" s="283"/>
      <c r="C137" s="283"/>
      <c r="D137" s="283"/>
      <c r="E137" s="283"/>
      <c r="F137" s="283"/>
      <c r="G137" s="283"/>
      <c r="H137" s="283"/>
      <c r="I137" s="283"/>
      <c r="J137" s="283"/>
      <c r="K137" s="283"/>
      <c r="L137" s="283"/>
      <c r="M137" s="283"/>
      <c r="N137" s="283"/>
    </row>
    <row r="138" ht="15.75" customHeight="1">
      <c r="A138" s="283"/>
      <c r="B138" s="283"/>
      <c r="C138" s="283"/>
      <c r="D138" s="283"/>
      <c r="E138" s="283"/>
      <c r="F138" s="283"/>
      <c r="G138" s="283"/>
      <c r="H138" s="283"/>
      <c r="I138" s="283"/>
      <c r="J138" s="283"/>
      <c r="K138" s="283"/>
      <c r="L138" s="283"/>
      <c r="M138" s="283"/>
      <c r="N138" s="283"/>
    </row>
    <row r="139" ht="15.75" customHeight="1">
      <c r="A139" s="283"/>
      <c r="B139" s="283"/>
      <c r="C139" s="283"/>
      <c r="D139" s="283"/>
      <c r="E139" s="283"/>
      <c r="F139" s="283"/>
      <c r="G139" s="283"/>
      <c r="H139" s="283"/>
      <c r="I139" s="283"/>
      <c r="J139" s="283"/>
      <c r="K139" s="283"/>
      <c r="L139" s="283"/>
      <c r="M139" s="283"/>
      <c r="N139" s="283"/>
    </row>
    <row r="140" ht="15.75" customHeight="1">
      <c r="A140" s="283"/>
      <c r="B140" s="283"/>
      <c r="C140" s="283"/>
      <c r="D140" s="283"/>
      <c r="E140" s="283"/>
      <c r="F140" s="283"/>
      <c r="G140" s="283"/>
      <c r="H140" s="283"/>
      <c r="I140" s="283"/>
      <c r="J140" s="283"/>
      <c r="K140" s="283"/>
      <c r="L140" s="283"/>
      <c r="M140" s="283"/>
      <c r="N140" s="283"/>
    </row>
    <row r="141" ht="15.75" customHeight="1">
      <c r="A141" s="283"/>
      <c r="B141" s="283"/>
      <c r="C141" s="283"/>
      <c r="D141" s="283"/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</row>
    <row r="142" ht="15.75" customHeight="1">
      <c r="A142" s="283"/>
      <c r="B142" s="283"/>
      <c r="C142" s="283"/>
      <c r="D142" s="283"/>
      <c r="E142" s="283"/>
      <c r="F142" s="283"/>
      <c r="G142" s="283"/>
      <c r="H142" s="283"/>
      <c r="I142" s="283"/>
      <c r="J142" s="283"/>
      <c r="K142" s="283"/>
      <c r="L142" s="283"/>
      <c r="M142" s="283"/>
      <c r="N142" s="283"/>
    </row>
    <row r="143" ht="15.75" customHeight="1">
      <c r="A143" s="283"/>
      <c r="B143" s="283"/>
      <c r="C143" s="283"/>
      <c r="D143" s="283"/>
      <c r="E143" s="283"/>
      <c r="F143" s="283"/>
      <c r="G143" s="283"/>
      <c r="H143" s="283"/>
      <c r="I143" s="283"/>
      <c r="J143" s="283"/>
      <c r="K143" s="283"/>
      <c r="L143" s="283"/>
      <c r="M143" s="283"/>
      <c r="N143" s="283"/>
    </row>
    <row r="144" ht="15.75" customHeight="1">
      <c r="A144" s="283"/>
      <c r="B144" s="283"/>
      <c r="C144" s="283"/>
      <c r="D144" s="283"/>
      <c r="E144" s="283"/>
      <c r="F144" s="283"/>
      <c r="G144" s="283"/>
      <c r="H144" s="283"/>
      <c r="I144" s="283"/>
      <c r="J144" s="283"/>
      <c r="K144" s="283"/>
      <c r="L144" s="283"/>
      <c r="M144" s="283"/>
      <c r="N144" s="283"/>
    </row>
    <row r="145" ht="15.75" customHeight="1">
      <c r="A145" s="283"/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</row>
    <row r="146" ht="15.75" customHeight="1">
      <c r="A146" s="283"/>
      <c r="B146" s="283"/>
      <c r="C146" s="283"/>
      <c r="D146" s="283"/>
      <c r="E146" s="283"/>
      <c r="F146" s="283"/>
      <c r="G146" s="283"/>
      <c r="H146" s="283"/>
      <c r="I146" s="283"/>
      <c r="J146" s="283"/>
      <c r="K146" s="283"/>
      <c r="L146" s="283"/>
      <c r="M146" s="283"/>
      <c r="N146" s="283"/>
    </row>
    <row r="147" ht="15.75" customHeight="1">
      <c r="A147" s="283"/>
      <c r="B147" s="283"/>
      <c r="C147" s="283"/>
      <c r="D147" s="283"/>
      <c r="E147" s="283"/>
      <c r="F147" s="283"/>
      <c r="G147" s="283"/>
      <c r="H147" s="283"/>
      <c r="I147" s="283"/>
      <c r="J147" s="283"/>
      <c r="K147" s="283"/>
      <c r="L147" s="283"/>
      <c r="M147" s="283"/>
      <c r="N147" s="283"/>
    </row>
    <row r="148" ht="15.75" customHeight="1">
      <c r="A148" s="283"/>
      <c r="B148" s="283"/>
      <c r="C148" s="283"/>
      <c r="D148" s="283"/>
      <c r="E148" s="283"/>
      <c r="F148" s="283"/>
      <c r="G148" s="283"/>
      <c r="H148" s="283"/>
      <c r="I148" s="283"/>
      <c r="J148" s="283"/>
      <c r="K148" s="283"/>
      <c r="L148" s="283"/>
      <c r="M148" s="283"/>
      <c r="N148" s="283"/>
    </row>
    <row r="149" ht="15.75" customHeight="1">
      <c r="A149" s="283"/>
      <c r="B149" s="283"/>
      <c r="C149" s="283"/>
      <c r="D149" s="283"/>
      <c r="E149" s="283"/>
      <c r="F149" s="283"/>
      <c r="G149" s="283"/>
      <c r="H149" s="283"/>
      <c r="I149" s="283"/>
      <c r="J149" s="283"/>
      <c r="K149" s="283"/>
      <c r="L149" s="283"/>
      <c r="M149" s="283"/>
      <c r="N149" s="283"/>
    </row>
    <row r="150" ht="15.75" customHeight="1">
      <c r="A150" s="283"/>
      <c r="B150" s="283"/>
      <c r="C150" s="283"/>
      <c r="D150" s="283"/>
      <c r="E150" s="283"/>
      <c r="F150" s="283"/>
      <c r="G150" s="283"/>
      <c r="H150" s="283"/>
      <c r="I150" s="283"/>
      <c r="J150" s="283"/>
      <c r="K150" s="283"/>
      <c r="L150" s="283"/>
      <c r="M150" s="283"/>
      <c r="N150" s="283"/>
    </row>
    <row r="151" ht="15.75" customHeight="1">
      <c r="A151" s="283"/>
      <c r="B151" s="283"/>
      <c r="C151" s="283"/>
      <c r="D151" s="283"/>
      <c r="E151" s="283"/>
      <c r="F151" s="283"/>
      <c r="G151" s="283"/>
      <c r="H151" s="283"/>
      <c r="I151" s="283"/>
      <c r="J151" s="283"/>
      <c r="K151" s="283"/>
      <c r="L151" s="283"/>
      <c r="M151" s="283"/>
      <c r="N151" s="283"/>
    </row>
    <row r="152" ht="15.75" customHeight="1">
      <c r="A152" s="283"/>
      <c r="B152" s="283"/>
      <c r="C152" s="283"/>
      <c r="D152" s="283"/>
      <c r="E152" s="283"/>
      <c r="F152" s="283"/>
      <c r="G152" s="283"/>
      <c r="H152" s="283"/>
      <c r="I152" s="283"/>
      <c r="J152" s="283"/>
      <c r="K152" s="283"/>
      <c r="L152" s="283"/>
      <c r="M152" s="283"/>
      <c r="N152" s="283"/>
    </row>
    <row r="153" ht="15.75" customHeight="1">
      <c r="A153" s="283"/>
      <c r="B153" s="283"/>
      <c r="C153" s="283"/>
      <c r="D153" s="283"/>
      <c r="E153" s="283"/>
      <c r="F153" s="283"/>
      <c r="G153" s="283"/>
      <c r="H153" s="283"/>
      <c r="I153" s="283"/>
      <c r="J153" s="283"/>
      <c r="K153" s="283"/>
      <c r="L153" s="283"/>
      <c r="M153" s="283"/>
      <c r="N153" s="283"/>
    </row>
    <row r="154" ht="15.75" customHeight="1">
      <c r="A154" s="283"/>
      <c r="B154" s="283"/>
      <c r="C154" s="283"/>
      <c r="D154" s="283"/>
      <c r="E154" s="283"/>
      <c r="F154" s="283"/>
      <c r="G154" s="283"/>
      <c r="H154" s="283"/>
      <c r="I154" s="283"/>
      <c r="J154" s="283"/>
      <c r="K154" s="283"/>
      <c r="L154" s="283"/>
      <c r="M154" s="283"/>
      <c r="N154" s="283"/>
    </row>
    <row r="155" ht="15.75" customHeight="1">
      <c r="A155" s="283"/>
      <c r="B155" s="283"/>
      <c r="C155" s="283"/>
      <c r="D155" s="283"/>
      <c r="E155" s="283"/>
      <c r="F155" s="283"/>
      <c r="G155" s="283"/>
      <c r="H155" s="283"/>
      <c r="I155" s="283"/>
      <c r="J155" s="283"/>
      <c r="K155" s="283"/>
      <c r="L155" s="283"/>
      <c r="M155" s="283"/>
      <c r="N155" s="283"/>
    </row>
    <row r="156" ht="15.75" customHeight="1">
      <c r="A156" s="283"/>
      <c r="B156" s="283"/>
      <c r="C156" s="283"/>
      <c r="D156" s="283"/>
      <c r="E156" s="283"/>
      <c r="F156" s="283"/>
      <c r="G156" s="283"/>
      <c r="H156" s="283"/>
      <c r="I156" s="283"/>
      <c r="J156" s="283"/>
      <c r="K156" s="283"/>
      <c r="L156" s="283"/>
      <c r="M156" s="283"/>
      <c r="N156" s="283"/>
    </row>
    <row r="157" ht="15.75" customHeight="1">
      <c r="A157" s="283"/>
      <c r="B157" s="283"/>
      <c r="C157" s="283"/>
      <c r="D157" s="283"/>
      <c r="E157" s="283"/>
      <c r="F157" s="283"/>
      <c r="G157" s="283"/>
      <c r="H157" s="283"/>
      <c r="I157" s="283"/>
      <c r="J157" s="283"/>
      <c r="K157" s="283"/>
      <c r="L157" s="283"/>
      <c r="M157" s="283"/>
      <c r="N157" s="283"/>
    </row>
    <row r="158" ht="15.75" customHeight="1">
      <c r="A158" s="283"/>
      <c r="B158" s="283"/>
      <c r="C158" s="283"/>
      <c r="D158" s="283"/>
      <c r="E158" s="283"/>
      <c r="F158" s="283"/>
      <c r="G158" s="283"/>
      <c r="H158" s="283"/>
      <c r="I158" s="283"/>
      <c r="J158" s="283"/>
      <c r="K158" s="283"/>
      <c r="L158" s="283"/>
      <c r="M158" s="283"/>
      <c r="N158" s="283"/>
    </row>
    <row r="159" ht="15.75" customHeight="1">
      <c r="A159" s="283"/>
      <c r="B159" s="283"/>
      <c r="C159" s="283"/>
      <c r="D159" s="283"/>
      <c r="E159" s="283"/>
      <c r="F159" s="283"/>
      <c r="G159" s="283"/>
      <c r="H159" s="283"/>
      <c r="I159" s="283"/>
      <c r="J159" s="283"/>
      <c r="K159" s="283"/>
      <c r="L159" s="283"/>
      <c r="M159" s="283"/>
      <c r="N159" s="283"/>
    </row>
    <row r="160" ht="15.75" customHeight="1">
      <c r="A160" s="283"/>
      <c r="B160" s="283"/>
      <c r="C160" s="283"/>
      <c r="D160" s="283"/>
      <c r="E160" s="283"/>
      <c r="F160" s="283"/>
      <c r="G160" s="283"/>
      <c r="H160" s="283"/>
      <c r="I160" s="283"/>
      <c r="J160" s="283"/>
      <c r="K160" s="283"/>
      <c r="L160" s="283"/>
      <c r="M160" s="283"/>
      <c r="N160" s="283"/>
    </row>
    <row r="161" ht="15.75" customHeight="1">
      <c r="A161" s="283"/>
      <c r="B161" s="283"/>
      <c r="C161" s="283"/>
      <c r="D161" s="283"/>
      <c r="E161" s="283"/>
      <c r="F161" s="283"/>
      <c r="G161" s="283"/>
      <c r="H161" s="283"/>
      <c r="I161" s="283"/>
      <c r="J161" s="283"/>
      <c r="K161" s="283"/>
      <c r="L161" s="283"/>
      <c r="M161" s="283"/>
      <c r="N161" s="283"/>
    </row>
    <row r="162" ht="15.75" customHeight="1">
      <c r="A162" s="283"/>
      <c r="B162" s="283"/>
      <c r="C162" s="283"/>
      <c r="D162" s="283"/>
      <c r="E162" s="283"/>
      <c r="F162" s="283"/>
      <c r="G162" s="283"/>
      <c r="H162" s="283"/>
      <c r="I162" s="283"/>
      <c r="J162" s="283"/>
      <c r="K162" s="283"/>
      <c r="L162" s="283"/>
      <c r="M162" s="283"/>
      <c r="N162" s="283"/>
    </row>
    <row r="163" ht="15.75" customHeight="1">
      <c r="A163" s="283"/>
      <c r="B163" s="283"/>
      <c r="C163" s="283"/>
      <c r="D163" s="283"/>
      <c r="E163" s="283"/>
      <c r="F163" s="283"/>
      <c r="G163" s="283"/>
      <c r="H163" s="283"/>
      <c r="I163" s="283"/>
      <c r="J163" s="283"/>
      <c r="K163" s="283"/>
      <c r="L163" s="283"/>
      <c r="M163" s="283"/>
      <c r="N163" s="283"/>
    </row>
    <row r="164" ht="15.75" customHeight="1">
      <c r="A164" s="283"/>
      <c r="B164" s="283"/>
      <c r="C164" s="283"/>
      <c r="D164" s="283"/>
      <c r="E164" s="283"/>
      <c r="F164" s="283"/>
      <c r="G164" s="283"/>
      <c r="H164" s="283"/>
      <c r="I164" s="283"/>
      <c r="J164" s="283"/>
      <c r="K164" s="283"/>
      <c r="L164" s="283"/>
      <c r="M164" s="283"/>
      <c r="N164" s="283"/>
    </row>
    <row r="165" ht="15.75" customHeight="1">
      <c r="A165" s="283"/>
      <c r="B165" s="283"/>
      <c r="C165" s="283"/>
      <c r="D165" s="283"/>
      <c r="E165" s="283"/>
      <c r="F165" s="283"/>
      <c r="G165" s="283"/>
      <c r="H165" s="283"/>
      <c r="I165" s="283"/>
      <c r="J165" s="283"/>
      <c r="K165" s="283"/>
      <c r="L165" s="283"/>
      <c r="M165" s="283"/>
      <c r="N165" s="283"/>
    </row>
    <row r="166" ht="15.75" customHeight="1">
      <c r="A166" s="283"/>
      <c r="B166" s="283"/>
      <c r="C166" s="283"/>
      <c r="D166" s="283"/>
      <c r="E166" s="283"/>
      <c r="F166" s="283"/>
      <c r="G166" s="283"/>
      <c r="H166" s="283"/>
      <c r="I166" s="283"/>
      <c r="J166" s="283"/>
      <c r="K166" s="283"/>
      <c r="L166" s="283"/>
      <c r="M166" s="283"/>
      <c r="N166" s="283"/>
    </row>
    <row r="167" ht="15.75" customHeight="1">
      <c r="A167" s="283"/>
      <c r="B167" s="283"/>
      <c r="C167" s="283"/>
      <c r="D167" s="283"/>
      <c r="E167" s="283"/>
      <c r="F167" s="283"/>
      <c r="G167" s="283"/>
      <c r="H167" s="283"/>
      <c r="I167" s="283"/>
      <c r="J167" s="283"/>
      <c r="K167" s="283"/>
      <c r="L167" s="283"/>
      <c r="M167" s="283"/>
      <c r="N167" s="283"/>
    </row>
    <row r="168" ht="15.75" customHeight="1">
      <c r="A168" s="283"/>
      <c r="B168" s="283"/>
      <c r="C168" s="283"/>
      <c r="D168" s="283"/>
      <c r="E168" s="283"/>
      <c r="F168" s="283"/>
      <c r="G168" s="283"/>
      <c r="H168" s="283"/>
      <c r="I168" s="283"/>
      <c r="J168" s="283"/>
      <c r="K168" s="283"/>
      <c r="L168" s="283"/>
      <c r="M168" s="283"/>
      <c r="N168" s="283"/>
    </row>
    <row r="169" ht="15.75" customHeight="1">
      <c r="A169" s="283"/>
      <c r="B169" s="283"/>
      <c r="C169" s="283"/>
      <c r="D169" s="283"/>
      <c r="E169" s="283"/>
      <c r="F169" s="283"/>
      <c r="G169" s="283"/>
      <c r="H169" s="283"/>
      <c r="I169" s="283"/>
      <c r="J169" s="283"/>
      <c r="K169" s="283"/>
      <c r="L169" s="283"/>
      <c r="M169" s="283"/>
      <c r="N169" s="283"/>
    </row>
    <row r="170" ht="15.75" customHeight="1">
      <c r="A170" s="283"/>
      <c r="B170" s="283"/>
      <c r="C170" s="283"/>
      <c r="D170" s="283"/>
      <c r="E170" s="283"/>
      <c r="F170" s="283"/>
      <c r="G170" s="283"/>
      <c r="H170" s="283"/>
      <c r="I170" s="283"/>
      <c r="J170" s="283"/>
      <c r="K170" s="283"/>
      <c r="L170" s="283"/>
      <c r="M170" s="283"/>
      <c r="N170" s="283"/>
    </row>
    <row r="171" ht="15.75" customHeight="1">
      <c r="A171" s="283"/>
      <c r="B171" s="283"/>
      <c r="C171" s="283"/>
      <c r="D171" s="283"/>
      <c r="E171" s="283"/>
      <c r="F171" s="283"/>
      <c r="G171" s="283"/>
      <c r="H171" s="283"/>
      <c r="I171" s="283"/>
      <c r="J171" s="283"/>
      <c r="K171" s="283"/>
      <c r="L171" s="283"/>
      <c r="M171" s="283"/>
      <c r="N171" s="283"/>
    </row>
    <row r="172" ht="15.75" customHeight="1">
      <c r="A172" s="283"/>
      <c r="B172" s="283"/>
      <c r="C172" s="283"/>
      <c r="D172" s="283"/>
      <c r="E172" s="283"/>
      <c r="F172" s="283"/>
      <c r="G172" s="283"/>
      <c r="H172" s="283"/>
      <c r="I172" s="283"/>
      <c r="J172" s="283"/>
      <c r="K172" s="283"/>
      <c r="L172" s="283"/>
      <c r="M172" s="283"/>
      <c r="N172" s="283"/>
    </row>
    <row r="173" ht="15.75" customHeight="1">
      <c r="A173" s="283"/>
      <c r="B173" s="283"/>
      <c r="C173" s="283"/>
      <c r="D173" s="283"/>
      <c r="E173" s="283"/>
      <c r="F173" s="283"/>
      <c r="G173" s="283"/>
      <c r="H173" s="283"/>
      <c r="I173" s="283"/>
      <c r="J173" s="283"/>
      <c r="K173" s="283"/>
      <c r="L173" s="283"/>
      <c r="M173" s="283"/>
      <c r="N173" s="283"/>
    </row>
    <row r="174" ht="15.75" customHeight="1">
      <c r="A174" s="283"/>
      <c r="B174" s="283"/>
      <c r="C174" s="283"/>
      <c r="D174" s="283"/>
      <c r="E174" s="283"/>
      <c r="F174" s="283"/>
      <c r="G174" s="283"/>
      <c r="H174" s="283"/>
      <c r="I174" s="283"/>
      <c r="J174" s="283"/>
      <c r="K174" s="283"/>
      <c r="L174" s="283"/>
      <c r="M174" s="283"/>
      <c r="N174" s="283"/>
    </row>
    <row r="175" ht="15.75" customHeight="1">
      <c r="A175" s="283"/>
      <c r="B175" s="283"/>
      <c r="C175" s="283"/>
      <c r="D175" s="283"/>
      <c r="E175" s="283"/>
      <c r="F175" s="283"/>
      <c r="G175" s="283"/>
      <c r="H175" s="283"/>
      <c r="I175" s="283"/>
      <c r="J175" s="283"/>
      <c r="K175" s="283"/>
      <c r="L175" s="283"/>
      <c r="M175" s="283"/>
      <c r="N175" s="283"/>
    </row>
    <row r="176" ht="15.75" customHeight="1">
      <c r="A176" s="283"/>
      <c r="B176" s="283"/>
      <c r="C176" s="283"/>
      <c r="D176" s="283"/>
      <c r="E176" s="283"/>
      <c r="F176" s="283"/>
      <c r="G176" s="283"/>
      <c r="H176" s="283"/>
      <c r="I176" s="283"/>
      <c r="J176" s="283"/>
      <c r="K176" s="283"/>
      <c r="L176" s="283"/>
      <c r="M176" s="283"/>
      <c r="N176" s="283"/>
    </row>
    <row r="177" ht="15.75" customHeight="1">
      <c r="A177" s="283"/>
      <c r="B177" s="283"/>
      <c r="C177" s="283"/>
      <c r="D177" s="283"/>
      <c r="E177" s="283"/>
      <c r="F177" s="283"/>
      <c r="G177" s="283"/>
      <c r="H177" s="283"/>
      <c r="I177" s="283"/>
      <c r="J177" s="283"/>
      <c r="K177" s="283"/>
      <c r="L177" s="283"/>
      <c r="M177" s="283"/>
      <c r="N177" s="283"/>
    </row>
    <row r="178" ht="15.75" customHeight="1">
      <c r="A178" s="283"/>
      <c r="B178" s="283"/>
      <c r="C178" s="283"/>
      <c r="D178" s="283"/>
      <c r="E178" s="283"/>
      <c r="F178" s="283"/>
      <c r="G178" s="283"/>
      <c r="H178" s="283"/>
      <c r="I178" s="283"/>
      <c r="J178" s="283"/>
      <c r="K178" s="283"/>
      <c r="L178" s="283"/>
      <c r="M178" s="283"/>
      <c r="N178" s="283"/>
    </row>
    <row r="179" ht="15.75" customHeight="1">
      <c r="A179" s="283"/>
      <c r="B179" s="283"/>
      <c r="C179" s="283"/>
      <c r="D179" s="283"/>
      <c r="E179" s="283"/>
      <c r="F179" s="283"/>
      <c r="G179" s="283"/>
      <c r="H179" s="283"/>
      <c r="I179" s="283"/>
      <c r="J179" s="283"/>
      <c r="K179" s="283"/>
      <c r="L179" s="283"/>
      <c r="M179" s="283"/>
      <c r="N179" s="283"/>
    </row>
    <row r="180" ht="15.75" customHeight="1">
      <c r="A180" s="283"/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</row>
    <row r="181" ht="15.75" customHeight="1">
      <c r="A181" s="283"/>
      <c r="B181" s="283"/>
      <c r="C181" s="283"/>
      <c r="D181" s="283"/>
      <c r="E181" s="283"/>
      <c r="F181" s="283"/>
      <c r="G181" s="283"/>
      <c r="H181" s="283"/>
      <c r="I181" s="283"/>
      <c r="J181" s="283"/>
      <c r="K181" s="283"/>
      <c r="L181" s="283"/>
      <c r="M181" s="283"/>
      <c r="N181" s="283"/>
    </row>
    <row r="182" ht="15.75" customHeight="1">
      <c r="A182" s="283"/>
      <c r="B182" s="283"/>
      <c r="C182" s="283"/>
      <c r="D182" s="283"/>
      <c r="E182" s="283"/>
      <c r="F182" s="283"/>
      <c r="G182" s="283"/>
      <c r="H182" s="283"/>
      <c r="I182" s="283"/>
      <c r="J182" s="283"/>
      <c r="K182" s="283"/>
      <c r="L182" s="283"/>
      <c r="M182" s="283"/>
      <c r="N182" s="283"/>
    </row>
    <row r="183" ht="15.75" customHeight="1">
      <c r="A183" s="283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</row>
    <row r="184" ht="15.75" customHeight="1">
      <c r="A184" s="283"/>
      <c r="B184" s="283"/>
      <c r="C184" s="283"/>
      <c r="D184" s="283"/>
      <c r="E184" s="283"/>
      <c r="F184" s="283"/>
      <c r="G184" s="283"/>
      <c r="H184" s="283"/>
      <c r="I184" s="283"/>
      <c r="J184" s="283"/>
      <c r="K184" s="283"/>
      <c r="L184" s="283"/>
      <c r="M184" s="283"/>
      <c r="N184" s="283"/>
    </row>
    <row r="185" ht="15.75" customHeight="1">
      <c r="A185" s="283"/>
      <c r="B185" s="283"/>
      <c r="C185" s="283"/>
      <c r="D185" s="283"/>
      <c r="E185" s="283"/>
      <c r="F185" s="283"/>
      <c r="G185" s="283"/>
      <c r="H185" s="283"/>
      <c r="I185" s="283"/>
      <c r="J185" s="283"/>
      <c r="K185" s="283"/>
      <c r="L185" s="283"/>
      <c r="M185" s="283"/>
      <c r="N185" s="283"/>
    </row>
    <row r="186" ht="15.75" customHeight="1">
      <c r="A186" s="283"/>
      <c r="B186" s="283"/>
      <c r="C186" s="283"/>
      <c r="D186" s="283"/>
      <c r="E186" s="283"/>
      <c r="F186" s="283"/>
      <c r="G186" s="283"/>
      <c r="H186" s="283"/>
      <c r="I186" s="283"/>
      <c r="J186" s="283"/>
      <c r="K186" s="283"/>
      <c r="L186" s="283"/>
      <c r="M186" s="283"/>
      <c r="N186" s="283"/>
    </row>
    <row r="187" ht="15.75" customHeight="1">
      <c r="A187" s="283"/>
      <c r="B187" s="283"/>
      <c r="C187" s="283"/>
      <c r="D187" s="283"/>
      <c r="E187" s="283"/>
      <c r="F187" s="283"/>
      <c r="G187" s="283"/>
      <c r="H187" s="283"/>
      <c r="I187" s="283"/>
      <c r="J187" s="283"/>
      <c r="K187" s="283"/>
      <c r="L187" s="283"/>
      <c r="M187" s="283"/>
      <c r="N187" s="283"/>
    </row>
    <row r="188" ht="15.75" customHeight="1">
      <c r="A188" s="283"/>
      <c r="B188" s="283"/>
      <c r="C188" s="283"/>
      <c r="D188" s="283"/>
      <c r="E188" s="283"/>
      <c r="F188" s="283"/>
      <c r="G188" s="283"/>
      <c r="H188" s="283"/>
      <c r="I188" s="283"/>
      <c r="J188" s="283"/>
      <c r="K188" s="283"/>
      <c r="L188" s="283"/>
      <c r="M188" s="283"/>
      <c r="N188" s="283"/>
    </row>
    <row r="189" ht="15.75" customHeight="1">
      <c r="A189" s="283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</row>
    <row r="190" ht="15.75" customHeight="1">
      <c r="A190" s="283"/>
      <c r="B190" s="283"/>
      <c r="C190" s="283"/>
      <c r="D190" s="283"/>
      <c r="E190" s="283"/>
      <c r="F190" s="283"/>
      <c r="G190" s="283"/>
      <c r="H190" s="283"/>
      <c r="I190" s="283"/>
      <c r="J190" s="283"/>
      <c r="K190" s="283"/>
      <c r="L190" s="283"/>
      <c r="M190" s="283"/>
      <c r="N190" s="283"/>
    </row>
    <row r="191" ht="15.75" customHeight="1">
      <c r="A191" s="283"/>
      <c r="B191" s="283"/>
      <c r="C191" s="283"/>
      <c r="D191" s="283"/>
      <c r="E191" s="283"/>
      <c r="F191" s="283"/>
      <c r="G191" s="283"/>
      <c r="H191" s="283"/>
      <c r="I191" s="283"/>
      <c r="J191" s="283"/>
      <c r="K191" s="283"/>
      <c r="L191" s="283"/>
      <c r="M191" s="283"/>
      <c r="N191" s="283"/>
    </row>
    <row r="192" ht="15.75" customHeight="1">
      <c r="A192" s="283"/>
      <c r="B192" s="283"/>
      <c r="C192" s="283"/>
      <c r="D192" s="283"/>
      <c r="E192" s="283"/>
      <c r="F192" s="283"/>
      <c r="G192" s="283"/>
      <c r="H192" s="283"/>
      <c r="I192" s="283"/>
      <c r="J192" s="283"/>
      <c r="K192" s="283"/>
      <c r="L192" s="283"/>
      <c r="M192" s="283"/>
      <c r="N192" s="283"/>
    </row>
    <row r="193" ht="15.75" customHeight="1">
      <c r="A193" s="283"/>
      <c r="B193" s="283"/>
      <c r="C193" s="283"/>
      <c r="D193" s="283"/>
      <c r="E193" s="283"/>
      <c r="F193" s="283"/>
      <c r="G193" s="283"/>
      <c r="H193" s="283"/>
      <c r="I193" s="283"/>
      <c r="J193" s="283"/>
      <c r="K193" s="283"/>
      <c r="L193" s="283"/>
      <c r="M193" s="283"/>
      <c r="N193" s="283"/>
    </row>
    <row r="194" ht="15.75" customHeight="1">
      <c r="A194" s="283"/>
      <c r="B194" s="283"/>
      <c r="C194" s="283"/>
      <c r="D194" s="283"/>
      <c r="E194" s="283"/>
      <c r="F194" s="283"/>
      <c r="G194" s="283"/>
      <c r="H194" s="283"/>
      <c r="I194" s="283"/>
      <c r="J194" s="283"/>
      <c r="K194" s="283"/>
      <c r="L194" s="283"/>
      <c r="M194" s="283"/>
      <c r="N194" s="283"/>
    </row>
    <row r="195" ht="15.75" customHeight="1">
      <c r="A195" s="283"/>
      <c r="B195" s="283"/>
      <c r="C195" s="283"/>
      <c r="D195" s="283"/>
      <c r="E195" s="283"/>
      <c r="F195" s="283"/>
      <c r="G195" s="283"/>
      <c r="H195" s="283"/>
      <c r="I195" s="283"/>
      <c r="J195" s="283"/>
      <c r="K195" s="283"/>
      <c r="L195" s="283"/>
      <c r="M195" s="283"/>
      <c r="N195" s="283"/>
    </row>
    <row r="196" ht="15.75" customHeight="1">
      <c r="A196" s="283"/>
      <c r="B196" s="283"/>
      <c r="C196" s="283"/>
      <c r="D196" s="283"/>
      <c r="E196" s="283"/>
      <c r="F196" s="283"/>
      <c r="G196" s="283"/>
      <c r="H196" s="283"/>
      <c r="I196" s="283"/>
      <c r="J196" s="283"/>
      <c r="K196" s="283"/>
      <c r="L196" s="283"/>
      <c r="M196" s="283"/>
      <c r="N196" s="283"/>
    </row>
    <row r="197" ht="15.75" customHeight="1">
      <c r="A197" s="283"/>
      <c r="B197" s="283"/>
      <c r="C197" s="283"/>
      <c r="D197" s="283"/>
      <c r="E197" s="283"/>
      <c r="F197" s="283"/>
      <c r="G197" s="283"/>
      <c r="H197" s="283"/>
      <c r="I197" s="283"/>
      <c r="J197" s="283"/>
      <c r="K197" s="283"/>
      <c r="L197" s="283"/>
      <c r="M197" s="283"/>
      <c r="N197" s="283"/>
    </row>
    <row r="198" ht="15.75" customHeight="1">
      <c r="A198" s="283"/>
      <c r="B198" s="283"/>
      <c r="C198" s="283"/>
      <c r="D198" s="283"/>
      <c r="E198" s="283"/>
      <c r="F198" s="283"/>
      <c r="G198" s="283"/>
      <c r="H198" s="283"/>
      <c r="I198" s="283"/>
      <c r="J198" s="283"/>
      <c r="K198" s="283"/>
      <c r="L198" s="283"/>
      <c r="M198" s="283"/>
      <c r="N198" s="283"/>
    </row>
    <row r="199" ht="15.75" customHeight="1">
      <c r="A199" s="283"/>
      <c r="B199" s="283"/>
      <c r="C199" s="283"/>
      <c r="D199" s="283"/>
      <c r="E199" s="283"/>
      <c r="F199" s="283"/>
      <c r="G199" s="283"/>
      <c r="H199" s="283"/>
      <c r="I199" s="283"/>
      <c r="J199" s="283"/>
      <c r="K199" s="283"/>
      <c r="L199" s="283"/>
      <c r="M199" s="283"/>
      <c r="N199" s="283"/>
    </row>
    <row r="200" ht="15.75" customHeight="1">
      <c r="A200" s="283"/>
      <c r="B200" s="283"/>
      <c r="C200" s="283"/>
      <c r="D200" s="283"/>
      <c r="E200" s="283"/>
      <c r="F200" s="283"/>
      <c r="G200" s="283"/>
      <c r="H200" s="283"/>
      <c r="I200" s="283"/>
      <c r="J200" s="283"/>
      <c r="K200" s="283"/>
      <c r="L200" s="283"/>
      <c r="M200" s="283"/>
      <c r="N200" s="283"/>
    </row>
    <row r="201" ht="15.75" customHeight="1">
      <c r="A201" s="283"/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</row>
    <row r="202" ht="15.75" customHeight="1">
      <c r="A202" s="283"/>
      <c r="B202" s="283"/>
      <c r="C202" s="283"/>
      <c r="D202" s="283"/>
      <c r="E202" s="283"/>
      <c r="F202" s="283"/>
      <c r="G202" s="283"/>
      <c r="H202" s="283"/>
      <c r="I202" s="283"/>
      <c r="J202" s="283"/>
      <c r="K202" s="283"/>
      <c r="L202" s="283"/>
      <c r="M202" s="283"/>
      <c r="N202" s="283"/>
    </row>
    <row r="203" ht="15.75" customHeight="1">
      <c r="A203" s="283"/>
      <c r="B203" s="283"/>
      <c r="C203" s="283"/>
      <c r="D203" s="283"/>
      <c r="E203" s="283"/>
      <c r="F203" s="283"/>
      <c r="G203" s="283"/>
      <c r="H203" s="283"/>
      <c r="I203" s="283"/>
      <c r="J203" s="283"/>
      <c r="K203" s="283"/>
      <c r="L203" s="283"/>
      <c r="M203" s="283"/>
      <c r="N203" s="283"/>
    </row>
    <row r="204" ht="15.75" customHeight="1">
      <c r="A204" s="283"/>
      <c r="B204" s="283"/>
      <c r="C204" s="283"/>
      <c r="D204" s="283"/>
      <c r="E204" s="283"/>
      <c r="F204" s="283"/>
      <c r="G204" s="283"/>
      <c r="H204" s="283"/>
      <c r="I204" s="283"/>
      <c r="J204" s="283"/>
      <c r="K204" s="283"/>
      <c r="L204" s="283"/>
      <c r="M204" s="283"/>
      <c r="N204" s="283"/>
    </row>
    <row r="205" ht="15.75" customHeight="1">
      <c r="A205" s="283"/>
      <c r="B205" s="283"/>
      <c r="C205" s="283"/>
      <c r="D205" s="283"/>
      <c r="E205" s="283"/>
      <c r="F205" s="283"/>
      <c r="G205" s="283"/>
      <c r="H205" s="283"/>
      <c r="I205" s="283"/>
      <c r="J205" s="283"/>
      <c r="K205" s="283"/>
      <c r="L205" s="283"/>
      <c r="M205" s="283"/>
      <c r="N205" s="283"/>
    </row>
    <row r="206" ht="15.75" customHeight="1">
      <c r="A206" s="283"/>
      <c r="B206" s="283"/>
      <c r="C206" s="283"/>
      <c r="D206" s="283"/>
      <c r="E206" s="283"/>
      <c r="F206" s="283"/>
      <c r="G206" s="283"/>
      <c r="H206" s="283"/>
      <c r="I206" s="283"/>
      <c r="J206" s="283"/>
      <c r="K206" s="283"/>
      <c r="L206" s="283"/>
      <c r="M206" s="283"/>
      <c r="N206" s="283"/>
    </row>
    <row r="207" ht="15.75" customHeight="1">
      <c r="A207" s="283"/>
      <c r="B207" s="283"/>
      <c r="C207" s="283"/>
      <c r="D207" s="283"/>
      <c r="E207" s="283"/>
      <c r="F207" s="283"/>
      <c r="G207" s="283"/>
      <c r="H207" s="283"/>
      <c r="I207" s="283"/>
      <c r="J207" s="283"/>
      <c r="K207" s="283"/>
      <c r="L207" s="283"/>
      <c r="M207" s="283"/>
      <c r="N207" s="283"/>
    </row>
    <row r="208" ht="15.75" customHeight="1">
      <c r="A208" s="283"/>
      <c r="B208" s="283"/>
      <c r="C208" s="283"/>
      <c r="D208" s="283"/>
      <c r="E208" s="283"/>
      <c r="F208" s="283"/>
      <c r="G208" s="283"/>
      <c r="H208" s="283"/>
      <c r="I208" s="283"/>
      <c r="J208" s="283"/>
      <c r="K208" s="283"/>
      <c r="L208" s="283"/>
      <c r="M208" s="283"/>
      <c r="N208" s="283"/>
    </row>
    <row r="209" ht="15.75" customHeight="1">
      <c r="A209" s="283"/>
      <c r="B209" s="283"/>
      <c r="C209" s="283"/>
      <c r="D209" s="283"/>
      <c r="E209" s="283"/>
      <c r="F209" s="283"/>
      <c r="G209" s="283"/>
      <c r="H209" s="283"/>
      <c r="I209" s="283"/>
      <c r="J209" s="283"/>
      <c r="K209" s="283"/>
      <c r="L209" s="283"/>
      <c r="M209" s="283"/>
      <c r="N209" s="283"/>
    </row>
    <row r="210" ht="15.75" customHeight="1">
      <c r="A210" s="283"/>
      <c r="B210" s="283"/>
      <c r="C210" s="283"/>
      <c r="D210" s="283"/>
      <c r="E210" s="283"/>
      <c r="F210" s="283"/>
      <c r="G210" s="283"/>
      <c r="H210" s="283"/>
      <c r="I210" s="283"/>
      <c r="J210" s="283"/>
      <c r="K210" s="283"/>
      <c r="L210" s="283"/>
      <c r="M210" s="283"/>
      <c r="N210" s="283"/>
    </row>
    <row r="211" ht="15.75" customHeight="1">
      <c r="A211" s="283"/>
      <c r="B211" s="283"/>
      <c r="C211" s="283"/>
      <c r="D211" s="283"/>
      <c r="E211" s="283"/>
      <c r="F211" s="283"/>
      <c r="G211" s="283"/>
      <c r="H211" s="283"/>
      <c r="I211" s="283"/>
      <c r="J211" s="283"/>
      <c r="K211" s="283"/>
      <c r="L211" s="283"/>
      <c r="M211" s="283"/>
      <c r="N211" s="283"/>
    </row>
    <row r="212" ht="15.75" customHeight="1">
      <c r="A212" s="283"/>
      <c r="B212" s="283"/>
      <c r="C212" s="283"/>
      <c r="D212" s="283"/>
      <c r="E212" s="283"/>
      <c r="F212" s="283"/>
      <c r="G212" s="283"/>
      <c r="H212" s="283"/>
      <c r="I212" s="283"/>
      <c r="J212" s="283"/>
      <c r="K212" s="283"/>
      <c r="L212" s="283"/>
      <c r="M212" s="283"/>
      <c r="N212" s="283"/>
    </row>
    <row r="213" ht="15.75" customHeight="1">
      <c r="A213" s="283"/>
      <c r="B213" s="283"/>
      <c r="C213" s="283"/>
      <c r="D213" s="283"/>
      <c r="E213" s="283"/>
      <c r="F213" s="283"/>
      <c r="G213" s="283"/>
      <c r="H213" s="283"/>
      <c r="I213" s="283"/>
      <c r="J213" s="283"/>
      <c r="K213" s="283"/>
      <c r="L213" s="283"/>
      <c r="M213" s="283"/>
      <c r="N213" s="283"/>
    </row>
    <row r="214" ht="15.75" customHeight="1">
      <c r="A214" s="283"/>
      <c r="B214" s="283"/>
      <c r="C214" s="283"/>
      <c r="D214" s="283"/>
      <c r="E214" s="283"/>
      <c r="F214" s="283"/>
      <c r="G214" s="283"/>
      <c r="H214" s="283"/>
      <c r="I214" s="283"/>
      <c r="J214" s="283"/>
      <c r="K214" s="283"/>
      <c r="L214" s="283"/>
      <c r="M214" s="283"/>
      <c r="N214" s="283"/>
    </row>
    <row r="215" ht="15.75" customHeight="1">
      <c r="A215" s="283"/>
      <c r="B215" s="283"/>
      <c r="C215" s="283"/>
      <c r="D215" s="283"/>
      <c r="E215" s="283"/>
      <c r="F215" s="283"/>
      <c r="G215" s="283"/>
      <c r="H215" s="283"/>
      <c r="I215" s="283"/>
      <c r="J215" s="283"/>
      <c r="K215" s="283"/>
      <c r="L215" s="283"/>
      <c r="M215" s="283"/>
      <c r="N215" s="283"/>
    </row>
    <row r="216" ht="15.75" customHeight="1">
      <c r="A216" s="283"/>
      <c r="B216" s="283"/>
      <c r="C216" s="283"/>
      <c r="D216" s="283"/>
      <c r="E216" s="283"/>
      <c r="F216" s="283"/>
      <c r="G216" s="283"/>
      <c r="H216" s="283"/>
      <c r="I216" s="283"/>
      <c r="J216" s="283"/>
      <c r="K216" s="283"/>
      <c r="L216" s="283"/>
      <c r="M216" s="283"/>
      <c r="N216" s="283"/>
    </row>
    <row r="217" ht="15.75" customHeight="1">
      <c r="A217" s="283"/>
      <c r="B217" s="283"/>
      <c r="C217" s="283"/>
      <c r="D217" s="283"/>
      <c r="E217" s="283"/>
      <c r="F217" s="283"/>
      <c r="G217" s="283"/>
      <c r="H217" s="283"/>
      <c r="I217" s="283"/>
      <c r="J217" s="283"/>
      <c r="K217" s="283"/>
      <c r="L217" s="283"/>
      <c r="M217" s="283"/>
      <c r="N217" s="283"/>
    </row>
    <row r="218" ht="15.75" customHeight="1">
      <c r="A218" s="283"/>
      <c r="B218" s="283"/>
      <c r="C218" s="283"/>
      <c r="D218" s="283"/>
      <c r="E218" s="283"/>
      <c r="F218" s="283"/>
      <c r="G218" s="283"/>
      <c r="H218" s="283"/>
      <c r="I218" s="283"/>
      <c r="J218" s="283"/>
      <c r="K218" s="283"/>
      <c r="L218" s="283"/>
      <c r="M218" s="283"/>
      <c r="N218" s="283"/>
    </row>
    <row r="219" ht="15.75" customHeight="1">
      <c r="A219" s="283"/>
      <c r="B219" s="283"/>
      <c r="C219" s="283"/>
      <c r="D219" s="283"/>
      <c r="E219" s="283"/>
      <c r="F219" s="283"/>
      <c r="G219" s="283"/>
      <c r="H219" s="283"/>
      <c r="I219" s="283"/>
      <c r="J219" s="283"/>
      <c r="K219" s="283"/>
      <c r="L219" s="283"/>
      <c r="M219" s="283"/>
      <c r="N219" s="283"/>
    </row>
    <row r="220" ht="15.75" customHeight="1">
      <c r="A220" s="283"/>
      <c r="B220" s="283"/>
      <c r="C220" s="283"/>
      <c r="D220" s="283"/>
      <c r="E220" s="283"/>
      <c r="F220" s="283"/>
      <c r="G220" s="283"/>
      <c r="H220" s="283"/>
      <c r="I220" s="283"/>
      <c r="J220" s="283"/>
      <c r="K220" s="283"/>
      <c r="L220" s="283"/>
      <c r="M220" s="283"/>
      <c r="N220" s="283"/>
    </row>
    <row r="221" ht="15.75" customHeight="1">
      <c r="A221" s="283"/>
      <c r="B221" s="283"/>
      <c r="C221" s="283"/>
      <c r="D221" s="283"/>
      <c r="E221" s="283"/>
      <c r="F221" s="283"/>
      <c r="G221" s="283"/>
      <c r="H221" s="283"/>
      <c r="I221" s="283"/>
      <c r="J221" s="283"/>
      <c r="K221" s="283"/>
      <c r="L221" s="283"/>
      <c r="M221" s="283"/>
      <c r="N221" s="283"/>
    </row>
    <row r="222" ht="15.75" customHeight="1">
      <c r="A222" s="283"/>
      <c r="B222" s="283"/>
      <c r="C222" s="283"/>
      <c r="D222" s="283"/>
      <c r="E222" s="283"/>
      <c r="F222" s="283"/>
      <c r="G222" s="283"/>
      <c r="H222" s="283"/>
      <c r="I222" s="283"/>
      <c r="J222" s="283"/>
      <c r="K222" s="283"/>
      <c r="L222" s="283"/>
      <c r="M222" s="283"/>
      <c r="N222" s="283"/>
    </row>
    <row r="223" ht="15.75" customHeight="1">
      <c r="A223" s="283"/>
      <c r="B223" s="283"/>
      <c r="C223" s="283"/>
      <c r="D223" s="283"/>
      <c r="E223" s="283"/>
      <c r="F223" s="283"/>
      <c r="G223" s="283"/>
      <c r="H223" s="283"/>
      <c r="I223" s="283"/>
      <c r="J223" s="283"/>
      <c r="K223" s="283"/>
      <c r="L223" s="283"/>
      <c r="M223" s="283"/>
      <c r="N223" s="283"/>
    </row>
    <row r="224" ht="15.75" customHeight="1">
      <c r="A224" s="283"/>
      <c r="B224" s="283"/>
      <c r="C224" s="283"/>
      <c r="D224" s="283"/>
      <c r="E224" s="283"/>
      <c r="F224" s="283"/>
      <c r="G224" s="283"/>
      <c r="H224" s="283"/>
      <c r="I224" s="283"/>
      <c r="J224" s="283"/>
      <c r="K224" s="283"/>
      <c r="L224" s="283"/>
      <c r="M224" s="283"/>
      <c r="N224" s="283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7:$K$18">
    <sortState ref="A7:K18">
      <sortCondition ref="G7:G18"/>
      <sortCondition ref="F7:F18"/>
      <sortCondition ref="E7:E18"/>
    </sortState>
  </autoFilter>
  <mergeCells count="7">
    <mergeCell ref="B1:K1"/>
    <mergeCell ref="A2:D2"/>
    <mergeCell ref="E2:H2"/>
    <mergeCell ref="I2:K5"/>
    <mergeCell ref="B3:D3"/>
    <mergeCell ref="B4:D4"/>
    <mergeCell ref="B5:D5"/>
  </mergeCells>
  <dataValidations>
    <dataValidation type="list" allowBlank="1" showErrorMessage="1" sqref="E8:E18 E24">
      <formula1>"해결완료,1순위,2순위,3순위,4순위"</formula1>
    </dataValidation>
    <dataValidation type="list" allowBlank="1" showErrorMessage="1" sqref="E22:E23">
      <formula1>"치명,보통,낮음"</formula1>
    </dataValidation>
    <dataValidation type="list" allowBlank="1" showErrorMessage="1" sqref="I8:I18 I22:I24">
      <formula1>"경영진,사업팀,기획,디자인,개발팀"</formula1>
    </dataValidation>
    <dataValidation type="list" allowBlank="1" showErrorMessage="1" sqref="C22:C23">
      <formula1>"내부리스크,고객리스크"</formula1>
    </dataValidation>
    <dataValidation type="custom" allowBlank="1" showDropDown="1" sqref="G10:G11">
      <formula1>OR(NOT(ISERROR(DATEVALUE(G10))), AND(ISNUMBER(G10), LEFT(CELL("format", G10))="D"))</formula1>
    </dataValidation>
    <dataValidation type="list" allowBlank="1" showErrorMessage="1" sqref="C8:C18 C24">
      <formula1>"내부이슈,고객이슈"</formula1>
    </dataValidation>
    <dataValidation type="list" allowBlank="1" showErrorMessage="1" sqref="B8:B18 B22:B24">
      <formula1>"계약관리,요구사항,미결사항,인력관리,일정관리,품질관리"</formula1>
    </dataValidation>
  </dataValidations>
  <hyperlinks>
    <hyperlink r:id="rId1" ref="F8"/>
    <hyperlink r:id="rId2" ref="G8"/>
    <hyperlink r:id="rId3" ref="H8"/>
    <hyperlink r:id="rId4" ref="J8"/>
    <hyperlink r:id="rId5" ref="K8"/>
    <hyperlink r:id="rId6" ref="F9"/>
    <hyperlink r:id="rId7" ref="G9"/>
    <hyperlink r:id="rId8" ref="J9"/>
    <hyperlink r:id="rId9" ref="F10"/>
    <hyperlink r:id="rId10" ref="F11"/>
    <hyperlink r:id="rId11" ref="K11"/>
    <hyperlink r:id="rId12" ref="F12"/>
    <hyperlink r:id="rId13" ref="F13"/>
    <hyperlink r:id="rId14" ref="F14"/>
    <hyperlink r:id="rId15" ref="F15"/>
    <hyperlink r:id="rId16" ref="F16"/>
    <hyperlink r:id="rId17" ref="F24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 outlineLevelRow="1"/>
  <cols>
    <col customWidth="1" min="1" max="1" width="8.71"/>
    <col customWidth="1" min="2" max="2" width="8.57"/>
    <col customWidth="1" min="3" max="3" width="12.0"/>
    <col customWidth="1" min="4" max="4" width="9.43"/>
    <col customWidth="1" min="5" max="5" width="23.0"/>
    <col customWidth="1" min="6" max="6" width="10.57"/>
    <col customWidth="1" min="7" max="9" width="10.86"/>
    <col customWidth="1" min="10" max="10" width="16.29"/>
    <col customWidth="1" min="11" max="11" width="9.14"/>
  </cols>
  <sheetData>
    <row r="1" ht="22.5" customHeight="1">
      <c r="A1" s="340"/>
      <c r="B1" s="341"/>
      <c r="C1" s="4"/>
      <c r="D1" s="4"/>
      <c r="E1" s="4"/>
      <c r="F1" s="4"/>
      <c r="G1" s="4"/>
      <c r="H1" s="5"/>
      <c r="I1" s="340"/>
      <c r="J1" s="340"/>
      <c r="K1" s="340"/>
    </row>
    <row r="2" ht="22.5" customHeight="1" outlineLevel="1">
      <c r="A2" s="62" t="s">
        <v>78</v>
      </c>
      <c r="B2" s="342"/>
      <c r="C2" s="342"/>
      <c r="D2" s="343"/>
      <c r="E2" s="19"/>
      <c r="F2" s="19"/>
      <c r="G2" s="19"/>
      <c r="H2" s="19"/>
      <c r="I2" s="19"/>
      <c r="J2" s="19"/>
      <c r="K2" s="9"/>
    </row>
    <row r="3" ht="22.5" customHeight="1" outlineLevel="1">
      <c r="A3" s="344" t="s">
        <v>79</v>
      </c>
      <c r="B3" s="345" t="s">
        <v>659</v>
      </c>
      <c r="C3" s="68"/>
      <c r="D3" s="69"/>
      <c r="E3" s="9"/>
      <c r="F3" s="9"/>
      <c r="G3" s="19"/>
      <c r="H3" s="19"/>
      <c r="I3" s="19"/>
      <c r="J3" s="19"/>
      <c r="K3" s="9"/>
    </row>
    <row r="4" ht="22.5" customHeight="1" outlineLevel="1">
      <c r="A4" s="346" t="s">
        <v>81</v>
      </c>
      <c r="B4" s="347" t="s">
        <v>660</v>
      </c>
      <c r="C4" s="348"/>
      <c r="D4" s="349"/>
      <c r="E4" s="9"/>
      <c r="F4" s="9"/>
      <c r="G4" s="19"/>
      <c r="H4" s="19"/>
      <c r="I4" s="19"/>
      <c r="J4" s="19"/>
      <c r="K4" s="9"/>
    </row>
    <row r="5" ht="22.5" customHeight="1" outlineLevel="1">
      <c r="A5" s="350" t="s">
        <v>83</v>
      </c>
      <c r="B5" s="351" t="s">
        <v>84</v>
      </c>
      <c r="C5" s="352"/>
      <c r="D5" s="353"/>
      <c r="E5" s="9"/>
      <c r="F5" s="9"/>
      <c r="G5" s="19"/>
      <c r="H5" s="19"/>
      <c r="I5" s="19"/>
      <c r="J5" s="19"/>
      <c r="K5" s="9"/>
    </row>
    <row r="6" ht="22.5" customHeight="1">
      <c r="A6" s="63"/>
      <c r="B6" s="63"/>
      <c r="C6" s="63"/>
      <c r="F6" s="9"/>
      <c r="G6" s="9"/>
      <c r="H6" s="9"/>
      <c r="I6" s="9"/>
      <c r="J6" s="9"/>
      <c r="K6" s="9"/>
    </row>
    <row r="7" ht="22.5" customHeight="1">
      <c r="A7" s="354" t="s">
        <v>661</v>
      </c>
      <c r="B7" s="4"/>
      <c r="C7" s="4"/>
      <c r="D7" s="4"/>
      <c r="E7" s="4"/>
      <c r="F7" s="4"/>
      <c r="G7" s="5"/>
    </row>
    <row r="8" ht="22.5" customHeight="1">
      <c r="A8" s="355" t="s">
        <v>662</v>
      </c>
      <c r="B8" s="356" t="s">
        <v>663</v>
      </c>
      <c r="C8" s="357" t="s">
        <v>664</v>
      </c>
      <c r="D8" s="357" t="s">
        <v>665</v>
      </c>
      <c r="E8" s="357" t="s">
        <v>666</v>
      </c>
      <c r="F8" s="358" t="s">
        <v>667</v>
      </c>
      <c r="G8" s="358" t="s">
        <v>668</v>
      </c>
    </row>
    <row r="9" ht="22.5" customHeight="1">
      <c r="A9" s="286">
        <v>1.0</v>
      </c>
      <c r="B9" s="359" t="s">
        <v>669</v>
      </c>
      <c r="C9" s="360" t="s">
        <v>670</v>
      </c>
      <c r="D9" s="361" t="s">
        <v>671</v>
      </c>
      <c r="E9" s="362" t="s">
        <v>672</v>
      </c>
      <c r="F9" s="18" t="s">
        <v>35</v>
      </c>
      <c r="G9" s="363" t="b">
        <v>0</v>
      </c>
    </row>
    <row r="10" ht="22.5" customHeight="1">
      <c r="A10" s="364"/>
      <c r="B10" s="365"/>
      <c r="C10" s="366"/>
      <c r="D10" s="367" t="s">
        <v>673</v>
      </c>
      <c r="E10" s="311" t="s">
        <v>674</v>
      </c>
      <c r="F10" s="308" t="s">
        <v>35</v>
      </c>
      <c r="G10" s="368" t="b">
        <v>0</v>
      </c>
    </row>
    <row r="11" ht="22.5" customHeight="1">
      <c r="A11" s="364"/>
      <c r="B11" s="365"/>
      <c r="C11" s="369" t="s">
        <v>675</v>
      </c>
      <c r="D11" s="367" t="s">
        <v>676</v>
      </c>
      <c r="E11" s="311" t="s">
        <v>677</v>
      </c>
      <c r="F11" s="308" t="s">
        <v>35</v>
      </c>
      <c r="G11" s="368" t="b">
        <v>0</v>
      </c>
    </row>
    <row r="12" ht="22.5" customHeight="1">
      <c r="A12" s="364"/>
      <c r="B12" s="365"/>
      <c r="C12" s="370"/>
      <c r="D12" s="367" t="s">
        <v>678</v>
      </c>
      <c r="E12" s="311" t="s">
        <v>679</v>
      </c>
      <c r="F12" s="308" t="s">
        <v>36</v>
      </c>
      <c r="G12" s="368" t="b">
        <v>1</v>
      </c>
    </row>
    <row r="13" ht="22.5" customHeight="1">
      <c r="A13" s="371"/>
      <c r="B13" s="372"/>
      <c r="C13" s="373"/>
      <c r="D13" s="374" t="s">
        <v>680</v>
      </c>
      <c r="E13" s="330" t="s">
        <v>681</v>
      </c>
      <c r="F13" s="293" t="s">
        <v>36</v>
      </c>
      <c r="G13" s="375" t="b">
        <v>1</v>
      </c>
    </row>
    <row r="14" ht="22.5" customHeight="1">
      <c r="A14" s="286">
        <v>2.0</v>
      </c>
      <c r="B14" s="359" t="s">
        <v>682</v>
      </c>
      <c r="C14" s="376" t="s">
        <v>683</v>
      </c>
      <c r="D14" s="361" t="s">
        <v>684</v>
      </c>
      <c r="E14" s="362" t="s">
        <v>683</v>
      </c>
      <c r="F14" s="18" t="s">
        <v>36</v>
      </c>
      <c r="G14" s="363" t="b">
        <v>0</v>
      </c>
    </row>
    <row r="15" ht="22.5" customHeight="1">
      <c r="A15" s="364"/>
      <c r="B15" s="365"/>
      <c r="C15" s="377" t="s">
        <v>685</v>
      </c>
      <c r="D15" s="367" t="s">
        <v>686</v>
      </c>
      <c r="E15" s="311" t="s">
        <v>685</v>
      </c>
      <c r="F15" s="308" t="s">
        <v>35</v>
      </c>
      <c r="G15" s="368" t="b">
        <v>0</v>
      </c>
    </row>
    <row r="16" ht="22.5" customHeight="1">
      <c r="A16" s="364"/>
      <c r="B16" s="365"/>
      <c r="C16" s="378" t="s">
        <v>687</v>
      </c>
      <c r="D16" s="367" t="s">
        <v>688</v>
      </c>
      <c r="E16" s="311" t="s">
        <v>689</v>
      </c>
      <c r="F16" s="308" t="s">
        <v>36</v>
      </c>
      <c r="G16" s="368" t="b">
        <v>0</v>
      </c>
    </row>
    <row r="17" ht="22.5" customHeight="1">
      <c r="A17" s="364"/>
      <c r="B17" s="365"/>
      <c r="C17" s="370"/>
      <c r="D17" s="367" t="s">
        <v>690</v>
      </c>
      <c r="E17" s="311" t="s">
        <v>691</v>
      </c>
      <c r="F17" s="308" t="s">
        <v>35</v>
      </c>
      <c r="G17" s="368" t="b">
        <v>0</v>
      </c>
    </row>
    <row r="18" ht="22.5" customHeight="1">
      <c r="A18" s="371"/>
      <c r="B18" s="372"/>
      <c r="C18" s="373"/>
      <c r="D18" s="374" t="s">
        <v>692</v>
      </c>
      <c r="E18" s="330" t="s">
        <v>693</v>
      </c>
      <c r="F18" s="293" t="s">
        <v>35</v>
      </c>
      <c r="G18" s="375" t="b">
        <v>0</v>
      </c>
    </row>
    <row r="19" ht="22.5" customHeight="1">
      <c r="A19" s="286">
        <v>3.0</v>
      </c>
      <c r="B19" s="359" t="s">
        <v>694</v>
      </c>
      <c r="C19" s="360" t="s">
        <v>695</v>
      </c>
      <c r="D19" s="361" t="s">
        <v>696</v>
      </c>
      <c r="E19" s="362" t="s">
        <v>697</v>
      </c>
      <c r="F19" s="18" t="s">
        <v>35</v>
      </c>
      <c r="G19" s="363" t="b">
        <v>0</v>
      </c>
    </row>
    <row r="20" ht="22.5" customHeight="1">
      <c r="A20" s="364"/>
      <c r="B20" s="365"/>
      <c r="C20" s="370"/>
      <c r="D20" s="367" t="s">
        <v>698</v>
      </c>
      <c r="E20" s="311" t="s">
        <v>699</v>
      </c>
      <c r="F20" s="308" t="s">
        <v>35</v>
      </c>
      <c r="G20" s="368" t="b">
        <v>0</v>
      </c>
    </row>
    <row r="21" ht="22.5" customHeight="1">
      <c r="A21" s="364"/>
      <c r="B21" s="365"/>
      <c r="C21" s="370"/>
      <c r="D21" s="367" t="s">
        <v>700</v>
      </c>
      <c r="E21" s="311" t="s">
        <v>701</v>
      </c>
      <c r="F21" s="308" t="s">
        <v>35</v>
      </c>
      <c r="G21" s="368" t="b">
        <v>0</v>
      </c>
    </row>
    <row r="22" ht="22.5" customHeight="1">
      <c r="A22" s="364"/>
      <c r="B22" s="365"/>
      <c r="C22" s="370"/>
      <c r="D22" s="367" t="s">
        <v>702</v>
      </c>
      <c r="E22" s="311" t="s">
        <v>703</v>
      </c>
      <c r="F22" s="308" t="s">
        <v>35</v>
      </c>
      <c r="G22" s="368" t="b">
        <v>0</v>
      </c>
    </row>
    <row r="23" ht="22.5" customHeight="1">
      <c r="A23" s="364"/>
      <c r="B23" s="365"/>
      <c r="C23" s="366"/>
      <c r="D23" s="367" t="s">
        <v>704</v>
      </c>
      <c r="E23" s="311" t="s">
        <v>705</v>
      </c>
      <c r="F23" s="308" t="s">
        <v>35</v>
      </c>
      <c r="G23" s="368" t="b">
        <v>0</v>
      </c>
    </row>
    <row r="24" ht="22.5" customHeight="1">
      <c r="A24" s="364"/>
      <c r="B24" s="365"/>
      <c r="C24" s="369" t="s">
        <v>706</v>
      </c>
      <c r="D24" s="367" t="s">
        <v>707</v>
      </c>
      <c r="E24" s="311" t="s">
        <v>706</v>
      </c>
      <c r="F24" s="308" t="s">
        <v>36</v>
      </c>
      <c r="G24" s="309" t="b">
        <v>1</v>
      </c>
    </row>
    <row r="25" ht="22.5" customHeight="1">
      <c r="A25" s="371"/>
      <c r="B25" s="372"/>
      <c r="C25" s="373"/>
      <c r="D25" s="374" t="s">
        <v>708</v>
      </c>
      <c r="E25" s="330" t="s">
        <v>709</v>
      </c>
      <c r="F25" s="293" t="s">
        <v>36</v>
      </c>
      <c r="G25" s="375" t="b">
        <v>1</v>
      </c>
    </row>
    <row r="26" ht="22.5" customHeight="1">
      <c r="A26" s="379">
        <v>4.0</v>
      </c>
      <c r="B26" s="380" t="s">
        <v>710</v>
      </c>
      <c r="C26" s="381" t="s">
        <v>711</v>
      </c>
      <c r="D26" s="382" t="s">
        <v>712</v>
      </c>
      <c r="E26" s="383" t="s">
        <v>713</v>
      </c>
      <c r="F26" s="384" t="s">
        <v>35</v>
      </c>
      <c r="G26" s="385" t="b">
        <v>0</v>
      </c>
    </row>
    <row r="27" ht="22.5" customHeight="1">
      <c r="A27" s="386">
        <v>5.0</v>
      </c>
      <c r="B27" s="387" t="s">
        <v>714</v>
      </c>
      <c r="C27" s="388" t="s">
        <v>711</v>
      </c>
      <c r="D27" s="389" t="s">
        <v>715</v>
      </c>
      <c r="E27" s="390" t="s">
        <v>716</v>
      </c>
      <c r="F27" s="391" t="s">
        <v>35</v>
      </c>
      <c r="G27" s="392" t="b">
        <v>0</v>
      </c>
    </row>
    <row r="28" ht="22.5" customHeight="1">
      <c r="A28" s="2"/>
      <c r="B28" s="2"/>
      <c r="C28" s="6"/>
      <c r="D28" s="6"/>
      <c r="E28" s="6"/>
      <c r="F28" s="6"/>
    </row>
    <row r="29" ht="22.5" customHeight="1">
      <c r="A29" s="354" t="s">
        <v>717</v>
      </c>
      <c r="B29" s="4"/>
      <c r="C29" s="4"/>
      <c r="D29" s="4"/>
      <c r="E29" s="4"/>
      <c r="F29" s="4"/>
      <c r="G29" s="5"/>
    </row>
    <row r="30" ht="22.5" customHeight="1">
      <c r="A30" s="393" t="s">
        <v>662</v>
      </c>
      <c r="B30" s="394" t="s">
        <v>663</v>
      </c>
      <c r="C30" s="395" t="s">
        <v>664</v>
      </c>
      <c r="D30" s="395" t="s">
        <v>665</v>
      </c>
      <c r="E30" s="395" t="s">
        <v>666</v>
      </c>
      <c r="F30" s="396" t="s">
        <v>60</v>
      </c>
      <c r="G30" s="358" t="s">
        <v>668</v>
      </c>
    </row>
    <row r="31" ht="22.5" customHeight="1">
      <c r="A31" s="379">
        <v>6.0</v>
      </c>
      <c r="B31" s="380" t="s">
        <v>718</v>
      </c>
      <c r="C31" s="397" t="s">
        <v>711</v>
      </c>
      <c r="D31" s="382" t="s">
        <v>719</v>
      </c>
      <c r="E31" s="398" t="s">
        <v>718</v>
      </c>
      <c r="F31" s="382" t="s">
        <v>36</v>
      </c>
      <c r="G31" s="385" t="b">
        <v>1</v>
      </c>
    </row>
    <row r="32" ht="22.5" customHeight="1">
      <c r="A32" s="286">
        <v>7.0</v>
      </c>
      <c r="B32" s="359" t="s">
        <v>720</v>
      </c>
      <c r="C32" s="399" t="s">
        <v>721</v>
      </c>
      <c r="D32" s="361" t="s">
        <v>722</v>
      </c>
      <c r="E32" s="400" t="s">
        <v>723</v>
      </c>
      <c r="F32" s="361" t="s">
        <v>35</v>
      </c>
      <c r="G32" s="363" t="b">
        <v>0</v>
      </c>
    </row>
    <row r="33" ht="22.5" customHeight="1">
      <c r="A33" s="364"/>
      <c r="B33" s="365"/>
      <c r="C33" s="366"/>
      <c r="D33" s="367" t="s">
        <v>724</v>
      </c>
      <c r="E33" s="218" t="s">
        <v>725</v>
      </c>
      <c r="F33" s="367" t="s">
        <v>35</v>
      </c>
      <c r="G33" s="368" t="b">
        <v>0</v>
      </c>
    </row>
    <row r="34" ht="22.5" customHeight="1">
      <c r="A34" s="364"/>
      <c r="B34" s="365"/>
      <c r="C34" s="401" t="s">
        <v>726</v>
      </c>
      <c r="D34" s="367" t="s">
        <v>727</v>
      </c>
      <c r="E34" s="218" t="s">
        <v>728</v>
      </c>
      <c r="F34" s="367" t="s">
        <v>35</v>
      </c>
      <c r="G34" s="368" t="b">
        <v>0</v>
      </c>
    </row>
    <row r="35" ht="22.5" customHeight="1">
      <c r="A35" s="364"/>
      <c r="B35" s="365"/>
      <c r="C35" s="370"/>
      <c r="D35" s="367" t="s">
        <v>729</v>
      </c>
      <c r="E35" s="218" t="s">
        <v>730</v>
      </c>
      <c r="F35" s="367" t="s">
        <v>35</v>
      </c>
      <c r="G35" s="368" t="b">
        <v>0</v>
      </c>
    </row>
    <row r="36" ht="22.5" customHeight="1">
      <c r="A36" s="364"/>
      <c r="B36" s="365"/>
      <c r="C36" s="370"/>
      <c r="D36" s="367" t="s">
        <v>731</v>
      </c>
      <c r="E36" s="218" t="s">
        <v>732</v>
      </c>
      <c r="F36" s="367" t="s">
        <v>35</v>
      </c>
      <c r="G36" s="368" t="b">
        <v>0</v>
      </c>
    </row>
    <row r="37" ht="22.5" customHeight="1">
      <c r="A37" s="364"/>
      <c r="B37" s="365"/>
      <c r="C37" s="370"/>
      <c r="D37" s="367" t="s">
        <v>733</v>
      </c>
      <c r="E37" s="218" t="s">
        <v>734</v>
      </c>
      <c r="F37" s="367" t="s">
        <v>35</v>
      </c>
      <c r="G37" s="368" t="b">
        <v>0</v>
      </c>
    </row>
    <row r="38" ht="22.5" customHeight="1">
      <c r="A38" s="364"/>
      <c r="B38" s="365"/>
      <c r="C38" s="366"/>
      <c r="D38" s="367" t="s">
        <v>735</v>
      </c>
      <c r="E38" s="218" t="s">
        <v>736</v>
      </c>
      <c r="F38" s="367" t="s">
        <v>35</v>
      </c>
      <c r="G38" s="368" t="b">
        <v>0</v>
      </c>
    </row>
    <row r="39" ht="22.5" customHeight="1">
      <c r="A39" s="364"/>
      <c r="B39" s="365"/>
      <c r="C39" s="401" t="s">
        <v>737</v>
      </c>
      <c r="D39" s="367" t="s">
        <v>738</v>
      </c>
      <c r="E39" s="218" t="s">
        <v>739</v>
      </c>
      <c r="F39" s="367" t="s">
        <v>35</v>
      </c>
      <c r="G39" s="368" t="b">
        <v>0</v>
      </c>
    </row>
    <row r="40" ht="22.5" customHeight="1">
      <c r="A40" s="364"/>
      <c r="B40" s="365"/>
      <c r="C40" s="370"/>
      <c r="D40" s="367" t="s">
        <v>740</v>
      </c>
      <c r="E40" s="218" t="s">
        <v>741</v>
      </c>
      <c r="F40" s="367" t="s">
        <v>35</v>
      </c>
      <c r="G40" s="368" t="b">
        <v>0</v>
      </c>
    </row>
    <row r="41" ht="22.5" customHeight="1">
      <c r="A41" s="364"/>
      <c r="B41" s="365"/>
      <c r="C41" s="370"/>
      <c r="D41" s="367" t="s">
        <v>742</v>
      </c>
      <c r="E41" s="218" t="s">
        <v>743</v>
      </c>
      <c r="F41" s="367"/>
      <c r="G41" s="368" t="b">
        <v>1</v>
      </c>
    </row>
    <row r="42" ht="22.5" customHeight="1">
      <c r="A42" s="364"/>
      <c r="B42" s="365"/>
      <c r="C42" s="366"/>
      <c r="D42" s="367" t="s">
        <v>744</v>
      </c>
      <c r="E42" s="218" t="s">
        <v>745</v>
      </c>
      <c r="F42" s="367"/>
      <c r="G42" s="368" t="b">
        <v>1</v>
      </c>
    </row>
    <row r="43" ht="22.5" customHeight="1">
      <c r="A43" s="364"/>
      <c r="B43" s="365"/>
      <c r="C43" s="401" t="s">
        <v>746</v>
      </c>
      <c r="D43" s="367" t="s">
        <v>747</v>
      </c>
      <c r="E43" s="218" t="s">
        <v>748</v>
      </c>
      <c r="F43" s="367" t="s">
        <v>36</v>
      </c>
      <c r="G43" s="368" t="b">
        <v>1</v>
      </c>
    </row>
    <row r="44" ht="22.5" customHeight="1">
      <c r="A44" s="364"/>
      <c r="B44" s="365"/>
      <c r="C44" s="370"/>
      <c r="D44" s="367" t="s">
        <v>749</v>
      </c>
      <c r="E44" s="218" t="s">
        <v>750</v>
      </c>
      <c r="F44" s="367" t="s">
        <v>36</v>
      </c>
      <c r="G44" s="368" t="b">
        <v>1</v>
      </c>
    </row>
    <row r="45" ht="22.5" customHeight="1">
      <c r="A45" s="364"/>
      <c r="B45" s="365"/>
      <c r="C45" s="370"/>
      <c r="D45" s="367" t="s">
        <v>751</v>
      </c>
      <c r="E45" s="218" t="s">
        <v>752</v>
      </c>
      <c r="F45" s="367" t="s">
        <v>36</v>
      </c>
      <c r="G45" s="368" t="b">
        <v>1</v>
      </c>
    </row>
    <row r="46" ht="22.5" customHeight="1">
      <c r="A46" s="371"/>
      <c r="B46" s="372"/>
      <c r="C46" s="373"/>
      <c r="D46" s="374" t="s">
        <v>753</v>
      </c>
      <c r="E46" s="402" t="s">
        <v>754</v>
      </c>
      <c r="F46" s="374" t="s">
        <v>36</v>
      </c>
      <c r="G46" s="325" t="b">
        <v>1</v>
      </c>
    </row>
    <row r="47" ht="22.5" customHeight="1">
      <c r="A47" s="286">
        <v>8.0</v>
      </c>
      <c r="B47" s="359" t="s">
        <v>755</v>
      </c>
      <c r="C47" s="399" t="s">
        <v>721</v>
      </c>
      <c r="D47" s="361" t="s">
        <v>756</v>
      </c>
      <c r="E47" s="400" t="s">
        <v>757</v>
      </c>
      <c r="F47" s="361" t="s">
        <v>35</v>
      </c>
      <c r="G47" s="363" t="b">
        <v>0</v>
      </c>
    </row>
    <row r="48" ht="22.5" customHeight="1">
      <c r="A48" s="364"/>
      <c r="B48" s="365"/>
      <c r="C48" s="366"/>
      <c r="D48" s="367" t="s">
        <v>758</v>
      </c>
      <c r="E48" s="218" t="s">
        <v>759</v>
      </c>
      <c r="F48" s="367" t="s">
        <v>35</v>
      </c>
      <c r="G48" s="368" t="b">
        <v>0</v>
      </c>
    </row>
    <row r="49" ht="22.5" customHeight="1">
      <c r="A49" s="364"/>
      <c r="B49" s="365"/>
      <c r="C49" s="401" t="s">
        <v>760</v>
      </c>
      <c r="D49" s="367" t="s">
        <v>761</v>
      </c>
      <c r="E49" s="218" t="s">
        <v>762</v>
      </c>
      <c r="F49" s="367" t="s">
        <v>35</v>
      </c>
      <c r="G49" s="368" t="b">
        <v>0</v>
      </c>
    </row>
    <row r="50" ht="22.5" customHeight="1">
      <c r="A50" s="364"/>
      <c r="B50" s="365"/>
      <c r="C50" s="370"/>
      <c r="D50" s="367" t="s">
        <v>763</v>
      </c>
      <c r="E50" s="218" t="s">
        <v>764</v>
      </c>
      <c r="F50" s="308" t="s">
        <v>35</v>
      </c>
      <c r="G50" s="403" t="b">
        <v>0</v>
      </c>
    </row>
    <row r="51" ht="22.5" customHeight="1">
      <c r="A51" s="364"/>
      <c r="B51" s="365"/>
      <c r="C51" s="370"/>
      <c r="D51" s="367" t="s">
        <v>765</v>
      </c>
      <c r="E51" s="218" t="s">
        <v>766</v>
      </c>
      <c r="F51" s="308" t="s">
        <v>35</v>
      </c>
      <c r="G51" s="368" t="b">
        <v>0</v>
      </c>
    </row>
    <row r="52" ht="22.5" customHeight="1">
      <c r="A52" s="364"/>
      <c r="B52" s="365"/>
      <c r="C52" s="366"/>
      <c r="D52" s="367" t="s">
        <v>767</v>
      </c>
      <c r="E52" s="218" t="s">
        <v>768</v>
      </c>
      <c r="F52" s="308" t="s">
        <v>35</v>
      </c>
      <c r="G52" s="368" t="b">
        <v>0</v>
      </c>
    </row>
    <row r="53" ht="22.5" customHeight="1">
      <c r="A53" s="364"/>
      <c r="B53" s="365"/>
      <c r="C53" s="401" t="s">
        <v>769</v>
      </c>
      <c r="D53" s="367" t="s">
        <v>770</v>
      </c>
      <c r="E53" s="218" t="s">
        <v>771</v>
      </c>
      <c r="F53" s="308" t="s">
        <v>35</v>
      </c>
      <c r="G53" s="368" t="b">
        <v>0</v>
      </c>
    </row>
    <row r="54" ht="22.5" customHeight="1">
      <c r="A54" s="364"/>
      <c r="B54" s="365"/>
      <c r="C54" s="370"/>
      <c r="D54" s="367" t="s">
        <v>772</v>
      </c>
      <c r="E54" s="218" t="s">
        <v>773</v>
      </c>
      <c r="F54" s="308" t="s">
        <v>35</v>
      </c>
      <c r="G54" s="368" t="b">
        <v>0</v>
      </c>
    </row>
    <row r="55" ht="22.5" customHeight="1">
      <c r="A55" s="364"/>
      <c r="B55" s="365"/>
      <c r="C55" s="370"/>
      <c r="D55" s="367" t="s">
        <v>774</v>
      </c>
      <c r="E55" s="218" t="s">
        <v>775</v>
      </c>
      <c r="F55" s="308" t="s">
        <v>35</v>
      </c>
      <c r="G55" s="368" t="b">
        <v>0</v>
      </c>
    </row>
    <row r="56" ht="22.5" customHeight="1">
      <c r="A56" s="364"/>
      <c r="B56" s="365"/>
      <c r="C56" s="370"/>
      <c r="D56" s="367" t="s">
        <v>776</v>
      </c>
      <c r="E56" s="218" t="s">
        <v>777</v>
      </c>
      <c r="F56" s="308" t="s">
        <v>35</v>
      </c>
      <c r="G56" s="368" t="b">
        <v>0</v>
      </c>
    </row>
    <row r="57" ht="22.5" customHeight="1">
      <c r="A57" s="364"/>
      <c r="B57" s="365"/>
      <c r="C57" s="370"/>
      <c r="D57" s="367" t="s">
        <v>778</v>
      </c>
      <c r="E57" s="218" t="s">
        <v>779</v>
      </c>
      <c r="F57" s="308" t="s">
        <v>35</v>
      </c>
      <c r="G57" s="368" t="b">
        <v>0</v>
      </c>
    </row>
    <row r="58" ht="22.5" customHeight="1">
      <c r="A58" s="364"/>
      <c r="B58" s="365"/>
      <c r="C58" s="370"/>
      <c r="D58" s="367" t="s">
        <v>780</v>
      </c>
      <c r="E58" s="218" t="s">
        <v>781</v>
      </c>
      <c r="F58" s="308" t="s">
        <v>35</v>
      </c>
      <c r="G58" s="368" t="b">
        <v>0</v>
      </c>
    </row>
    <row r="59" ht="22.5" customHeight="1">
      <c r="A59" s="364"/>
      <c r="B59" s="365"/>
      <c r="C59" s="370"/>
      <c r="D59" s="367" t="s">
        <v>782</v>
      </c>
      <c r="E59" s="218" t="s">
        <v>783</v>
      </c>
      <c r="F59" s="308" t="s">
        <v>35</v>
      </c>
      <c r="G59" s="368" t="b">
        <v>0</v>
      </c>
    </row>
    <row r="60" ht="22.5" customHeight="1">
      <c r="A60" s="364"/>
      <c r="B60" s="365"/>
      <c r="C60" s="366"/>
      <c r="D60" s="367" t="s">
        <v>784</v>
      </c>
      <c r="E60" s="218" t="s">
        <v>785</v>
      </c>
      <c r="F60" s="308" t="s">
        <v>35</v>
      </c>
      <c r="G60" s="368" t="b">
        <v>0</v>
      </c>
    </row>
    <row r="61" ht="22.5" customHeight="1">
      <c r="A61" s="364"/>
      <c r="B61" s="365"/>
      <c r="C61" s="401" t="s">
        <v>746</v>
      </c>
      <c r="D61" s="367" t="s">
        <v>786</v>
      </c>
      <c r="E61" s="218" t="s">
        <v>787</v>
      </c>
      <c r="F61" s="308" t="s">
        <v>36</v>
      </c>
      <c r="G61" s="368" t="b">
        <v>1</v>
      </c>
    </row>
    <row r="62" ht="22.5" customHeight="1">
      <c r="A62" s="364"/>
      <c r="B62" s="365"/>
      <c r="C62" s="370"/>
      <c r="D62" s="367" t="s">
        <v>788</v>
      </c>
      <c r="E62" s="218" t="s">
        <v>789</v>
      </c>
      <c r="F62" s="308" t="s">
        <v>36</v>
      </c>
      <c r="G62" s="368" t="b">
        <v>1</v>
      </c>
    </row>
    <row r="63" ht="22.5" customHeight="1">
      <c r="A63" s="364"/>
      <c r="B63" s="365"/>
      <c r="C63" s="370"/>
      <c r="D63" s="367" t="s">
        <v>790</v>
      </c>
      <c r="E63" s="218" t="s">
        <v>791</v>
      </c>
      <c r="F63" s="308" t="s">
        <v>36</v>
      </c>
      <c r="G63" s="368" t="b">
        <v>1</v>
      </c>
    </row>
    <row r="64" ht="22.5" customHeight="1">
      <c r="A64" s="371"/>
      <c r="B64" s="372"/>
      <c r="C64" s="373"/>
      <c r="D64" s="374" t="s">
        <v>792</v>
      </c>
      <c r="E64" s="402" t="s">
        <v>793</v>
      </c>
      <c r="F64" s="293" t="s">
        <v>36</v>
      </c>
      <c r="G64" s="375" t="b">
        <v>1</v>
      </c>
    </row>
    <row r="65" ht="22.5" customHeight="1">
      <c r="A65" s="286">
        <v>9.0</v>
      </c>
      <c r="B65" s="359" t="s">
        <v>794</v>
      </c>
      <c r="C65" s="399" t="s">
        <v>795</v>
      </c>
      <c r="D65" s="361" t="s">
        <v>796</v>
      </c>
      <c r="E65" s="400" t="s">
        <v>797</v>
      </c>
      <c r="F65" s="18" t="s">
        <v>35</v>
      </c>
      <c r="G65" s="363" t="b">
        <v>0</v>
      </c>
    </row>
    <row r="66" ht="22.5" customHeight="1">
      <c r="A66" s="364"/>
      <c r="B66" s="365"/>
      <c r="C66" s="370"/>
      <c r="D66" s="367" t="s">
        <v>798</v>
      </c>
      <c r="E66" s="218" t="s">
        <v>799</v>
      </c>
      <c r="F66" s="308" t="s">
        <v>35</v>
      </c>
      <c r="G66" s="368" t="b">
        <v>0</v>
      </c>
    </row>
    <row r="67" ht="22.5" customHeight="1">
      <c r="A67" s="364"/>
      <c r="B67" s="365"/>
      <c r="C67" s="366"/>
      <c r="D67" s="367" t="s">
        <v>800</v>
      </c>
      <c r="E67" s="218" t="s">
        <v>801</v>
      </c>
      <c r="F67" s="308" t="s">
        <v>35</v>
      </c>
      <c r="G67" s="368" t="b">
        <v>0</v>
      </c>
    </row>
    <row r="68" ht="22.5" customHeight="1">
      <c r="A68" s="364"/>
      <c r="B68" s="365"/>
      <c r="C68" s="401" t="s">
        <v>802</v>
      </c>
      <c r="D68" s="367" t="s">
        <v>803</v>
      </c>
      <c r="E68" s="218" t="s">
        <v>804</v>
      </c>
      <c r="F68" s="308" t="s">
        <v>35</v>
      </c>
      <c r="G68" s="368" t="b">
        <v>0</v>
      </c>
    </row>
    <row r="69" ht="22.5" customHeight="1">
      <c r="A69" s="364"/>
      <c r="B69" s="365"/>
      <c r="C69" s="370"/>
      <c r="D69" s="367" t="s">
        <v>805</v>
      </c>
      <c r="E69" s="218" t="s">
        <v>806</v>
      </c>
      <c r="F69" s="308" t="s">
        <v>35</v>
      </c>
      <c r="G69" s="368" t="b">
        <v>0</v>
      </c>
    </row>
    <row r="70" ht="22.5" customHeight="1">
      <c r="A70" s="364"/>
      <c r="B70" s="365"/>
      <c r="C70" s="366"/>
      <c r="D70" s="367" t="s">
        <v>807</v>
      </c>
      <c r="E70" s="218" t="s">
        <v>808</v>
      </c>
      <c r="F70" s="308" t="s">
        <v>35</v>
      </c>
      <c r="G70" s="368" t="b">
        <v>0</v>
      </c>
    </row>
    <row r="71" ht="22.5" customHeight="1">
      <c r="A71" s="364"/>
      <c r="B71" s="365"/>
      <c r="C71" s="401" t="s">
        <v>809</v>
      </c>
      <c r="D71" s="367" t="s">
        <v>810</v>
      </c>
      <c r="E71" s="218" t="s">
        <v>811</v>
      </c>
      <c r="F71" s="308" t="s">
        <v>35</v>
      </c>
      <c r="G71" s="368" t="b">
        <v>0</v>
      </c>
    </row>
    <row r="72" ht="22.5" customHeight="1">
      <c r="A72" s="364"/>
      <c r="B72" s="365"/>
      <c r="C72" s="370"/>
      <c r="D72" s="367" t="s">
        <v>812</v>
      </c>
      <c r="E72" s="218" t="s">
        <v>813</v>
      </c>
      <c r="F72" s="308" t="s">
        <v>35</v>
      </c>
      <c r="G72" s="368" t="b">
        <v>0</v>
      </c>
    </row>
    <row r="73" ht="22.5" customHeight="1">
      <c r="A73" s="364"/>
      <c r="B73" s="365"/>
      <c r="C73" s="366"/>
      <c r="D73" s="367" t="s">
        <v>814</v>
      </c>
      <c r="E73" s="218" t="s">
        <v>815</v>
      </c>
      <c r="F73" s="308" t="s">
        <v>35</v>
      </c>
      <c r="G73" s="368" t="b">
        <v>0</v>
      </c>
    </row>
    <row r="74" ht="22.5" customHeight="1">
      <c r="A74" s="364"/>
      <c r="B74" s="365"/>
      <c r="C74" s="401" t="s">
        <v>816</v>
      </c>
      <c r="D74" s="367" t="s">
        <v>817</v>
      </c>
      <c r="E74" s="218" t="s">
        <v>818</v>
      </c>
      <c r="F74" s="308" t="s">
        <v>35</v>
      </c>
      <c r="G74" s="368" t="b">
        <v>0</v>
      </c>
    </row>
    <row r="75" ht="22.5" customHeight="1">
      <c r="A75" s="364"/>
      <c r="B75" s="365"/>
      <c r="C75" s="370"/>
      <c r="D75" s="367" t="s">
        <v>819</v>
      </c>
      <c r="E75" s="218" t="s">
        <v>820</v>
      </c>
      <c r="F75" s="308" t="s">
        <v>35</v>
      </c>
      <c r="G75" s="368" t="b">
        <v>0</v>
      </c>
    </row>
    <row r="76" ht="22.5" customHeight="1">
      <c r="A76" s="371"/>
      <c r="B76" s="372"/>
      <c r="C76" s="373"/>
      <c r="D76" s="374" t="s">
        <v>821</v>
      </c>
      <c r="E76" s="402" t="s">
        <v>822</v>
      </c>
      <c r="F76" s="293" t="s">
        <v>35</v>
      </c>
      <c r="G76" s="375" t="b">
        <v>0</v>
      </c>
    </row>
    <row r="77" ht="22.5" customHeight="1">
      <c r="A77" s="286">
        <v>10.0</v>
      </c>
      <c r="B77" s="359" t="s">
        <v>823</v>
      </c>
      <c r="C77" s="399" t="s">
        <v>687</v>
      </c>
      <c r="D77" s="404" t="s">
        <v>824</v>
      </c>
      <c r="E77" s="405" t="s">
        <v>689</v>
      </c>
      <c r="F77" s="26" t="s">
        <v>36</v>
      </c>
      <c r="G77" s="403" t="b">
        <v>1</v>
      </c>
    </row>
    <row r="78" ht="22.5" customHeight="1">
      <c r="A78" s="364"/>
      <c r="B78" s="365"/>
      <c r="C78" s="370"/>
      <c r="D78" s="367" t="s">
        <v>825</v>
      </c>
      <c r="E78" s="218" t="s">
        <v>693</v>
      </c>
      <c r="F78" s="308" t="s">
        <v>35</v>
      </c>
      <c r="G78" s="368" t="b">
        <v>0</v>
      </c>
    </row>
    <row r="79" ht="22.5" customHeight="1">
      <c r="A79" s="364"/>
      <c r="B79" s="365"/>
      <c r="C79" s="370"/>
      <c r="D79" s="367" t="s">
        <v>826</v>
      </c>
      <c r="E79" s="218" t="s">
        <v>827</v>
      </c>
      <c r="F79" s="308" t="s">
        <v>35</v>
      </c>
      <c r="G79" s="368" t="b">
        <v>0</v>
      </c>
    </row>
    <row r="80" ht="22.5" customHeight="1">
      <c r="A80" s="364"/>
      <c r="B80" s="365"/>
      <c r="C80" s="366"/>
      <c r="D80" s="367" t="s">
        <v>828</v>
      </c>
      <c r="E80" s="218" t="s">
        <v>829</v>
      </c>
      <c r="F80" s="308" t="s">
        <v>36</v>
      </c>
      <c r="G80" s="368" t="b">
        <v>1</v>
      </c>
    </row>
    <row r="81" ht="22.5" customHeight="1">
      <c r="A81" s="371"/>
      <c r="B81" s="372"/>
      <c r="C81" s="406" t="s">
        <v>683</v>
      </c>
      <c r="D81" s="374" t="s">
        <v>830</v>
      </c>
      <c r="E81" s="402" t="s">
        <v>683</v>
      </c>
      <c r="F81" s="293" t="s">
        <v>36</v>
      </c>
      <c r="G81" s="375" t="b">
        <v>0</v>
      </c>
    </row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B1:H1"/>
    <mergeCell ref="C6:E6"/>
    <mergeCell ref="A7:G7"/>
    <mergeCell ref="A9:A13"/>
    <mergeCell ref="B9:B13"/>
    <mergeCell ref="C9:C10"/>
    <mergeCell ref="C11:C13"/>
    <mergeCell ref="A14:A18"/>
    <mergeCell ref="B14:B18"/>
    <mergeCell ref="C16:C18"/>
    <mergeCell ref="B19:B25"/>
    <mergeCell ref="C19:C23"/>
    <mergeCell ref="C24:C25"/>
    <mergeCell ref="A29:G29"/>
    <mergeCell ref="C32:C33"/>
    <mergeCell ref="C43:C46"/>
    <mergeCell ref="C47:C48"/>
    <mergeCell ref="C49:C52"/>
    <mergeCell ref="C53:C60"/>
    <mergeCell ref="C65:C67"/>
    <mergeCell ref="C68:C70"/>
    <mergeCell ref="C71:C73"/>
    <mergeCell ref="C74:C76"/>
    <mergeCell ref="C77:C80"/>
    <mergeCell ref="A47:A64"/>
    <mergeCell ref="A65:A76"/>
    <mergeCell ref="B65:B76"/>
    <mergeCell ref="A77:A81"/>
    <mergeCell ref="B77:B81"/>
    <mergeCell ref="A19:A25"/>
    <mergeCell ref="A32:A46"/>
    <mergeCell ref="B32:B46"/>
    <mergeCell ref="C34:C38"/>
    <mergeCell ref="C39:C42"/>
    <mergeCell ref="B47:B64"/>
    <mergeCell ref="C61:C64"/>
  </mergeCells>
  <dataValidations>
    <dataValidation type="list" allowBlank="1" showErrorMessage="1" sqref="F9:F27 F31:F81">
      <formula1>"1차,2차,3차"</formula1>
    </dataValidation>
  </dataValidation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83.0"/>
    <col customWidth="1" min="5" max="5" width="36.71"/>
    <col customWidth="1" min="6" max="6" width="10.14"/>
  </cols>
  <sheetData>
    <row r="1">
      <c r="A1" s="407" t="s">
        <v>831</v>
      </c>
      <c r="B1" s="408"/>
      <c r="C1" s="408"/>
      <c r="D1" s="408"/>
      <c r="E1" s="408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409"/>
      <c r="R1" s="409"/>
      <c r="S1" s="409"/>
      <c r="T1" s="409"/>
      <c r="U1" s="409"/>
      <c r="V1" s="409"/>
      <c r="W1" s="409"/>
      <c r="X1" s="409"/>
      <c r="Y1" s="409"/>
      <c r="Z1" s="409"/>
    </row>
    <row r="2">
      <c r="A2" s="410" t="s">
        <v>832</v>
      </c>
      <c r="B2" s="411"/>
      <c r="C2" s="411"/>
      <c r="D2" s="411"/>
      <c r="E2" s="411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  <c r="R2" s="409"/>
      <c r="S2" s="409"/>
      <c r="T2" s="409"/>
      <c r="U2" s="409"/>
      <c r="V2" s="409"/>
      <c r="W2" s="409"/>
      <c r="X2" s="409"/>
      <c r="Y2" s="409"/>
      <c r="Z2" s="409"/>
    </row>
    <row r="3">
      <c r="A3" s="412" t="s">
        <v>87</v>
      </c>
      <c r="B3" s="413" t="s">
        <v>833</v>
      </c>
      <c r="C3" s="413" t="s">
        <v>834</v>
      </c>
      <c r="D3" s="413" t="s">
        <v>835</v>
      </c>
      <c r="E3" s="414" t="s">
        <v>91</v>
      </c>
      <c r="F3" s="415"/>
      <c r="G3" s="409"/>
      <c r="H3" s="409"/>
      <c r="I3" s="409"/>
      <c r="J3" s="409"/>
      <c r="K3" s="409"/>
      <c r="L3" s="409"/>
      <c r="M3" s="409"/>
      <c r="N3" s="409"/>
      <c r="O3" s="409"/>
      <c r="P3" s="409"/>
      <c r="Q3" s="409"/>
      <c r="R3" s="409"/>
      <c r="S3" s="409"/>
      <c r="T3" s="409"/>
      <c r="U3" s="409"/>
      <c r="V3" s="409"/>
      <c r="W3" s="409"/>
      <c r="X3" s="409"/>
      <c r="Y3" s="409"/>
      <c r="Z3" s="409"/>
    </row>
    <row r="4">
      <c r="A4" s="416">
        <f t="shared" ref="A4:A7" si="1">row()-3</f>
        <v>1</v>
      </c>
      <c r="B4" s="417" t="s">
        <v>669</v>
      </c>
      <c r="C4" s="418" t="s">
        <v>836</v>
      </c>
      <c r="D4" s="418" t="s">
        <v>837</v>
      </c>
      <c r="E4" s="419"/>
      <c r="F4" s="415"/>
      <c r="G4" s="409"/>
      <c r="H4" s="409"/>
      <c r="I4" s="409"/>
      <c r="J4" s="409"/>
      <c r="K4" s="409"/>
      <c r="L4" s="409"/>
      <c r="M4" s="409"/>
      <c r="N4" s="409"/>
      <c r="O4" s="409"/>
      <c r="P4" s="409"/>
      <c r="Q4" s="409"/>
      <c r="R4" s="409"/>
      <c r="S4" s="409"/>
      <c r="T4" s="409"/>
      <c r="U4" s="409"/>
      <c r="V4" s="409"/>
      <c r="W4" s="409"/>
      <c r="X4" s="409"/>
      <c r="Y4" s="409"/>
      <c r="Z4" s="409"/>
    </row>
    <row r="5">
      <c r="A5" s="416">
        <f t="shared" si="1"/>
        <v>2</v>
      </c>
      <c r="B5" s="417" t="s">
        <v>710</v>
      </c>
      <c r="C5" s="418" t="s">
        <v>838</v>
      </c>
      <c r="D5" s="418" t="s">
        <v>839</v>
      </c>
      <c r="E5" s="419"/>
      <c r="F5" s="415"/>
      <c r="G5" s="409"/>
      <c r="H5" s="409"/>
      <c r="I5" s="409"/>
      <c r="J5" s="409"/>
      <c r="K5" s="409"/>
      <c r="L5" s="409"/>
      <c r="M5" s="409"/>
      <c r="N5" s="409"/>
      <c r="O5" s="409"/>
      <c r="P5" s="409"/>
      <c r="Q5" s="409"/>
      <c r="R5" s="409"/>
      <c r="S5" s="409"/>
      <c r="T5" s="409"/>
      <c r="U5" s="409"/>
      <c r="V5" s="409"/>
      <c r="W5" s="409"/>
      <c r="X5" s="409"/>
      <c r="Y5" s="409"/>
      <c r="Z5" s="409"/>
    </row>
    <row r="6">
      <c r="A6" s="416">
        <f t="shared" si="1"/>
        <v>3</v>
      </c>
      <c r="B6" s="417" t="s">
        <v>714</v>
      </c>
      <c r="C6" s="418" t="s">
        <v>840</v>
      </c>
      <c r="D6" s="418" t="s">
        <v>841</v>
      </c>
      <c r="E6" s="419"/>
      <c r="F6" s="415"/>
      <c r="G6" s="409"/>
      <c r="H6" s="409"/>
      <c r="I6" s="409"/>
      <c r="J6" s="409"/>
      <c r="K6" s="409"/>
      <c r="L6" s="409"/>
      <c r="M6" s="409"/>
      <c r="N6" s="409"/>
      <c r="O6" s="409"/>
      <c r="P6" s="409"/>
      <c r="Q6" s="409"/>
      <c r="R6" s="409"/>
      <c r="S6" s="409"/>
      <c r="T6" s="409"/>
      <c r="U6" s="409"/>
      <c r="V6" s="409"/>
      <c r="W6" s="409"/>
      <c r="X6" s="409"/>
      <c r="Y6" s="409"/>
      <c r="Z6" s="409"/>
    </row>
    <row r="7">
      <c r="A7" s="420">
        <f t="shared" si="1"/>
        <v>4</v>
      </c>
      <c r="B7" s="421" t="s">
        <v>683</v>
      </c>
      <c r="C7" s="422" t="s">
        <v>842</v>
      </c>
      <c r="D7" s="422" t="s">
        <v>711</v>
      </c>
      <c r="E7" s="423"/>
      <c r="F7" s="415"/>
      <c r="G7" s="409"/>
      <c r="H7" s="409"/>
      <c r="I7" s="409"/>
      <c r="J7" s="409"/>
      <c r="K7" s="409"/>
      <c r="L7" s="409"/>
      <c r="M7" s="409"/>
      <c r="N7" s="409"/>
      <c r="O7" s="409"/>
      <c r="P7" s="409"/>
      <c r="Q7" s="409"/>
      <c r="R7" s="409"/>
      <c r="S7" s="409"/>
      <c r="T7" s="409"/>
      <c r="U7" s="409"/>
      <c r="V7" s="409"/>
      <c r="W7" s="409"/>
      <c r="X7" s="409"/>
      <c r="Y7" s="409"/>
      <c r="Z7" s="409"/>
    </row>
    <row r="8">
      <c r="A8" s="409"/>
      <c r="B8" s="409"/>
      <c r="C8" s="409"/>
      <c r="D8" s="409"/>
      <c r="E8" s="409"/>
      <c r="F8" s="409"/>
      <c r="G8" s="409"/>
      <c r="H8" s="409"/>
      <c r="I8" s="409"/>
      <c r="J8" s="409"/>
      <c r="K8" s="409"/>
      <c r="L8" s="409"/>
      <c r="M8" s="409"/>
      <c r="N8" s="409"/>
      <c r="O8" s="409"/>
      <c r="P8" s="409"/>
      <c r="Q8" s="409"/>
      <c r="R8" s="409"/>
      <c r="S8" s="409"/>
      <c r="T8" s="409"/>
      <c r="U8" s="409"/>
      <c r="V8" s="409"/>
      <c r="W8" s="409"/>
      <c r="X8" s="409"/>
      <c r="Y8" s="409"/>
      <c r="Z8" s="409"/>
    </row>
    <row r="9">
      <c r="A9" s="410" t="s">
        <v>843</v>
      </c>
      <c r="B9" s="411"/>
      <c r="C9" s="411"/>
      <c r="D9" s="411"/>
      <c r="E9" s="411"/>
      <c r="F9" s="409"/>
      <c r="G9" s="409"/>
      <c r="H9" s="409"/>
      <c r="I9" s="409"/>
      <c r="J9" s="409"/>
      <c r="K9" s="409"/>
      <c r="L9" s="409"/>
      <c r="M9" s="409"/>
      <c r="N9" s="409"/>
      <c r="O9" s="409"/>
      <c r="P9" s="409"/>
      <c r="Q9" s="409"/>
      <c r="R9" s="409"/>
      <c r="S9" s="409"/>
      <c r="T9" s="409"/>
      <c r="U9" s="409"/>
      <c r="V9" s="409"/>
      <c r="W9" s="409"/>
      <c r="X9" s="409"/>
      <c r="Y9" s="409"/>
      <c r="Z9" s="409"/>
    </row>
    <row r="10">
      <c r="A10" s="424" t="s">
        <v>87</v>
      </c>
      <c r="B10" s="425" t="s">
        <v>844</v>
      </c>
      <c r="C10" s="425" t="s">
        <v>834</v>
      </c>
      <c r="D10" s="425" t="s">
        <v>835</v>
      </c>
      <c r="E10" s="426" t="s">
        <v>91</v>
      </c>
      <c r="F10" s="415"/>
      <c r="G10" s="409"/>
      <c r="H10" s="409"/>
      <c r="I10" s="409"/>
      <c r="J10" s="409"/>
      <c r="K10" s="409"/>
      <c r="L10" s="409"/>
      <c r="M10" s="409"/>
      <c r="N10" s="409"/>
      <c r="O10" s="409"/>
      <c r="P10" s="409"/>
      <c r="Q10" s="409"/>
      <c r="R10" s="409"/>
      <c r="S10" s="409"/>
      <c r="T10" s="409"/>
      <c r="U10" s="409"/>
      <c r="V10" s="409"/>
      <c r="W10" s="409"/>
      <c r="X10" s="409"/>
      <c r="Y10" s="409"/>
      <c r="Z10" s="409"/>
    </row>
    <row r="11">
      <c r="A11" s="416">
        <v>1.0</v>
      </c>
      <c r="B11" s="417" t="s">
        <v>845</v>
      </c>
      <c r="C11" s="418" t="s">
        <v>846</v>
      </c>
      <c r="D11" s="418" t="s">
        <v>847</v>
      </c>
      <c r="E11" s="419"/>
      <c r="F11" s="415"/>
      <c r="G11" s="409"/>
      <c r="H11" s="409"/>
      <c r="I11" s="409"/>
      <c r="J11" s="409"/>
      <c r="K11" s="409"/>
      <c r="L11" s="409"/>
      <c r="M11" s="409"/>
      <c r="N11" s="409"/>
      <c r="O11" s="409"/>
      <c r="P11" s="409"/>
      <c r="Q11" s="409"/>
      <c r="R11" s="409"/>
      <c r="S11" s="409"/>
      <c r="T11" s="409"/>
      <c r="U11" s="409"/>
      <c r="V11" s="409"/>
      <c r="W11" s="409"/>
      <c r="X11" s="409"/>
      <c r="Y11" s="409"/>
      <c r="Z11" s="409"/>
    </row>
    <row r="12">
      <c r="A12" s="416">
        <v>2.0</v>
      </c>
      <c r="B12" s="417" t="s">
        <v>848</v>
      </c>
      <c r="C12" s="418" t="s">
        <v>849</v>
      </c>
      <c r="D12" s="418" t="s">
        <v>850</v>
      </c>
      <c r="E12" s="427" t="s">
        <v>851</v>
      </c>
      <c r="F12" s="415"/>
      <c r="G12" s="409"/>
      <c r="H12" s="409"/>
      <c r="I12" s="409"/>
      <c r="J12" s="409"/>
      <c r="K12" s="409"/>
      <c r="L12" s="409"/>
      <c r="M12" s="409"/>
      <c r="N12" s="409"/>
      <c r="O12" s="409"/>
      <c r="P12" s="409"/>
      <c r="Q12" s="409"/>
      <c r="R12" s="409"/>
      <c r="S12" s="409"/>
      <c r="T12" s="409"/>
      <c r="U12" s="409"/>
      <c r="V12" s="409"/>
      <c r="W12" s="409"/>
      <c r="X12" s="409"/>
      <c r="Y12" s="409"/>
      <c r="Z12" s="409"/>
    </row>
    <row r="13">
      <c r="A13" s="416">
        <v>3.0</v>
      </c>
      <c r="B13" s="417" t="s">
        <v>852</v>
      </c>
      <c r="C13" s="418" t="s">
        <v>853</v>
      </c>
      <c r="D13" s="418" t="s">
        <v>854</v>
      </c>
      <c r="E13" s="419"/>
      <c r="F13" s="415"/>
      <c r="G13" s="409"/>
      <c r="H13" s="409"/>
      <c r="I13" s="409"/>
      <c r="J13" s="409"/>
      <c r="K13" s="409"/>
      <c r="L13" s="409"/>
      <c r="M13" s="409"/>
      <c r="N13" s="409"/>
      <c r="O13" s="409"/>
      <c r="P13" s="409"/>
      <c r="Q13" s="409"/>
      <c r="R13" s="409"/>
      <c r="S13" s="409"/>
      <c r="T13" s="409"/>
      <c r="U13" s="409"/>
      <c r="V13" s="409"/>
      <c r="W13" s="409"/>
      <c r="X13" s="409"/>
      <c r="Y13" s="409"/>
      <c r="Z13" s="409"/>
    </row>
    <row r="14">
      <c r="A14" s="420">
        <v>4.0</v>
      </c>
      <c r="B14" s="421" t="s">
        <v>855</v>
      </c>
      <c r="C14" s="422" t="s">
        <v>856</v>
      </c>
      <c r="D14" s="422" t="s">
        <v>857</v>
      </c>
      <c r="E14" s="423"/>
      <c r="F14" s="415"/>
      <c r="G14" s="409"/>
      <c r="H14" s="409"/>
      <c r="I14" s="409"/>
      <c r="J14" s="409"/>
      <c r="K14" s="409"/>
      <c r="L14" s="409"/>
      <c r="M14" s="409"/>
      <c r="N14" s="409"/>
      <c r="O14" s="409"/>
      <c r="P14" s="409"/>
      <c r="Q14" s="409"/>
      <c r="R14" s="409"/>
      <c r="S14" s="409"/>
      <c r="T14" s="409"/>
      <c r="U14" s="409"/>
      <c r="V14" s="409"/>
      <c r="W14" s="409"/>
      <c r="X14" s="409"/>
      <c r="Y14" s="409"/>
      <c r="Z14" s="409"/>
    </row>
    <row r="15">
      <c r="A15" s="409"/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09"/>
      <c r="N15" s="409"/>
      <c r="O15" s="409"/>
      <c r="P15" s="409"/>
      <c r="Q15" s="409"/>
      <c r="R15" s="409"/>
      <c r="S15" s="409"/>
      <c r="T15" s="409"/>
      <c r="U15" s="409"/>
      <c r="V15" s="409"/>
      <c r="W15" s="409"/>
      <c r="X15" s="409"/>
      <c r="Y15" s="409"/>
      <c r="Z15" s="409"/>
    </row>
    <row r="16">
      <c r="A16" s="428" t="s">
        <v>831</v>
      </c>
      <c r="B16" s="429"/>
      <c r="C16" s="429"/>
      <c r="D16" s="429"/>
      <c r="E16" s="430" t="s">
        <v>858</v>
      </c>
      <c r="F16" s="409"/>
      <c r="G16" s="409"/>
      <c r="H16" s="409"/>
      <c r="I16" s="409"/>
      <c r="J16" s="409"/>
      <c r="K16" s="409"/>
      <c r="L16" s="409"/>
      <c r="M16" s="409"/>
      <c r="N16" s="409"/>
      <c r="O16" s="409"/>
      <c r="P16" s="409"/>
      <c r="Q16" s="409"/>
      <c r="R16" s="409"/>
      <c r="S16" s="409"/>
      <c r="T16" s="409"/>
      <c r="U16" s="409"/>
      <c r="V16" s="409"/>
      <c r="W16" s="409"/>
      <c r="X16" s="409"/>
      <c r="Y16" s="409"/>
      <c r="Z16" s="409"/>
    </row>
    <row r="17">
      <c r="A17" s="431" t="s">
        <v>87</v>
      </c>
      <c r="B17" s="432" t="s">
        <v>859</v>
      </c>
      <c r="C17" s="11"/>
      <c r="D17" s="433"/>
      <c r="E17" s="434" t="s">
        <v>860</v>
      </c>
      <c r="F17" s="409"/>
      <c r="G17" s="409"/>
      <c r="H17" s="409"/>
      <c r="I17" s="409"/>
      <c r="J17" s="409"/>
      <c r="K17" s="409"/>
      <c r="L17" s="409"/>
      <c r="M17" s="409"/>
      <c r="N17" s="409"/>
      <c r="O17" s="409"/>
      <c r="P17" s="409"/>
      <c r="Q17" s="409"/>
      <c r="R17" s="409"/>
      <c r="S17" s="409"/>
      <c r="T17" s="409"/>
      <c r="U17" s="409"/>
      <c r="V17" s="409"/>
      <c r="W17" s="409"/>
      <c r="X17" s="409"/>
      <c r="Y17" s="409"/>
      <c r="Z17" s="409"/>
    </row>
    <row r="18">
      <c r="A18" s="416">
        <f t="shared" ref="A18:A24" si="2">row()-17</f>
        <v>1</v>
      </c>
      <c r="B18" s="435" t="s">
        <v>861</v>
      </c>
      <c r="C18" s="436"/>
      <c r="D18" s="437"/>
      <c r="E18" s="427" t="s">
        <v>862</v>
      </c>
      <c r="F18" s="415"/>
      <c r="G18" s="409"/>
      <c r="H18" s="409"/>
      <c r="I18" s="409"/>
      <c r="J18" s="409"/>
      <c r="K18" s="409"/>
      <c r="L18" s="409"/>
      <c r="M18" s="409"/>
      <c r="N18" s="409"/>
      <c r="O18" s="409"/>
      <c r="P18" s="409"/>
      <c r="Q18" s="409"/>
      <c r="R18" s="409"/>
      <c r="S18" s="409"/>
      <c r="T18" s="409"/>
      <c r="U18" s="409"/>
      <c r="V18" s="409"/>
      <c r="W18" s="409"/>
      <c r="X18" s="409"/>
      <c r="Y18" s="409"/>
      <c r="Z18" s="409"/>
    </row>
    <row r="19">
      <c r="A19" s="416">
        <f t="shared" si="2"/>
        <v>2</v>
      </c>
      <c r="B19" s="435" t="s">
        <v>863</v>
      </c>
      <c r="C19" s="436"/>
      <c r="D19" s="437"/>
      <c r="E19" s="427" t="s">
        <v>864</v>
      </c>
      <c r="F19" s="438" t="s">
        <v>865</v>
      </c>
      <c r="G19" s="409"/>
      <c r="H19" s="409"/>
      <c r="I19" s="409"/>
      <c r="J19" s="409"/>
      <c r="K19" s="409"/>
      <c r="L19" s="409"/>
      <c r="M19" s="409"/>
      <c r="N19" s="409"/>
      <c r="O19" s="409"/>
      <c r="P19" s="409"/>
      <c r="Q19" s="409"/>
      <c r="R19" s="409"/>
      <c r="S19" s="409"/>
      <c r="T19" s="409"/>
      <c r="U19" s="409"/>
      <c r="V19" s="409"/>
      <c r="W19" s="409"/>
      <c r="X19" s="409"/>
      <c r="Y19" s="409"/>
      <c r="Z19" s="409"/>
    </row>
    <row r="20">
      <c r="A20" s="416">
        <f t="shared" si="2"/>
        <v>3</v>
      </c>
      <c r="B20" s="435" t="s">
        <v>866</v>
      </c>
      <c r="C20" s="436"/>
      <c r="D20" s="437"/>
      <c r="E20" s="427" t="s">
        <v>867</v>
      </c>
      <c r="F20" s="415"/>
      <c r="G20" s="409"/>
      <c r="H20" s="409"/>
      <c r="I20" s="409"/>
      <c r="J20" s="409"/>
      <c r="K20" s="409"/>
      <c r="L20" s="409"/>
      <c r="M20" s="409"/>
      <c r="N20" s="409"/>
      <c r="O20" s="409"/>
      <c r="P20" s="409"/>
      <c r="Q20" s="409"/>
      <c r="R20" s="409"/>
      <c r="S20" s="409"/>
      <c r="T20" s="409"/>
      <c r="U20" s="409"/>
      <c r="V20" s="409"/>
      <c r="W20" s="409"/>
      <c r="X20" s="409"/>
      <c r="Y20" s="409"/>
      <c r="Z20" s="409"/>
    </row>
    <row r="21" ht="15.75" customHeight="1">
      <c r="A21" s="416">
        <f t="shared" si="2"/>
        <v>4</v>
      </c>
      <c r="B21" s="435" t="s">
        <v>868</v>
      </c>
      <c r="C21" s="436"/>
      <c r="D21" s="437"/>
      <c r="E21" s="427" t="s">
        <v>869</v>
      </c>
      <c r="F21" s="438" t="s">
        <v>865</v>
      </c>
      <c r="G21" s="409"/>
      <c r="H21" s="409"/>
      <c r="I21" s="409"/>
      <c r="J21" s="409"/>
      <c r="K21" s="409"/>
      <c r="L21" s="409"/>
      <c r="M21" s="409"/>
      <c r="N21" s="409"/>
      <c r="O21" s="409"/>
      <c r="P21" s="409"/>
      <c r="Q21" s="409"/>
      <c r="R21" s="409"/>
      <c r="S21" s="409"/>
      <c r="T21" s="409"/>
      <c r="U21" s="409"/>
      <c r="V21" s="409"/>
      <c r="W21" s="409"/>
      <c r="X21" s="409"/>
      <c r="Y21" s="409"/>
      <c r="Z21" s="409"/>
    </row>
    <row r="22" ht="15.75" customHeight="1">
      <c r="A22" s="416">
        <f t="shared" si="2"/>
        <v>5</v>
      </c>
      <c r="B22" s="435" t="s">
        <v>870</v>
      </c>
      <c r="C22" s="436"/>
      <c r="D22" s="437"/>
      <c r="E22" s="427" t="s">
        <v>869</v>
      </c>
      <c r="F22" s="438" t="s">
        <v>865</v>
      </c>
      <c r="G22" s="409"/>
      <c r="H22" s="409"/>
      <c r="I22" s="409"/>
      <c r="J22" s="409"/>
      <c r="K22" s="409"/>
      <c r="L22" s="409"/>
      <c r="M22" s="409"/>
      <c r="N22" s="409"/>
      <c r="O22" s="409"/>
      <c r="P22" s="409"/>
      <c r="Q22" s="409"/>
      <c r="R22" s="409"/>
      <c r="S22" s="409"/>
      <c r="T22" s="409"/>
      <c r="U22" s="409"/>
      <c r="V22" s="409"/>
      <c r="W22" s="409"/>
      <c r="X22" s="409"/>
      <c r="Y22" s="409"/>
      <c r="Z22" s="409"/>
    </row>
    <row r="23" ht="15.75" customHeight="1">
      <c r="A23" s="416">
        <f t="shared" si="2"/>
        <v>6</v>
      </c>
      <c r="B23" s="435" t="s">
        <v>871</v>
      </c>
      <c r="C23" s="436"/>
      <c r="D23" s="437"/>
      <c r="E23" s="427" t="s">
        <v>872</v>
      </c>
      <c r="F23" s="438" t="s">
        <v>865</v>
      </c>
      <c r="G23" s="409"/>
      <c r="H23" s="409"/>
      <c r="I23" s="409"/>
      <c r="J23" s="409"/>
      <c r="K23" s="409"/>
      <c r="L23" s="409"/>
      <c r="M23" s="409"/>
      <c r="N23" s="409"/>
      <c r="O23" s="409"/>
      <c r="P23" s="409"/>
      <c r="Q23" s="409"/>
      <c r="R23" s="409"/>
      <c r="S23" s="409"/>
      <c r="T23" s="409"/>
      <c r="U23" s="409"/>
      <c r="V23" s="409"/>
      <c r="W23" s="409"/>
      <c r="X23" s="409"/>
      <c r="Y23" s="409"/>
      <c r="Z23" s="409"/>
    </row>
    <row r="24" ht="15.75" customHeight="1">
      <c r="A24" s="420">
        <f t="shared" si="2"/>
        <v>7</v>
      </c>
      <c r="B24" s="439" t="s">
        <v>873</v>
      </c>
      <c r="C24" s="11"/>
      <c r="D24" s="433"/>
      <c r="E24" s="440" t="s">
        <v>874</v>
      </c>
      <c r="F24" s="438" t="s">
        <v>865</v>
      </c>
      <c r="G24" s="409"/>
      <c r="H24" s="409"/>
      <c r="I24" s="409"/>
      <c r="J24" s="409"/>
      <c r="K24" s="409"/>
      <c r="L24" s="409"/>
      <c r="M24" s="409"/>
      <c r="N24" s="409"/>
      <c r="O24" s="409"/>
      <c r="P24" s="409"/>
      <c r="Q24" s="409"/>
      <c r="R24" s="409"/>
      <c r="S24" s="409"/>
      <c r="T24" s="409"/>
      <c r="U24" s="409"/>
      <c r="V24" s="409"/>
      <c r="W24" s="409"/>
      <c r="X24" s="409"/>
      <c r="Y24" s="409"/>
      <c r="Z24" s="409"/>
    </row>
    <row r="25" ht="15.75" customHeight="1">
      <c r="A25" s="441"/>
      <c r="B25" s="441"/>
      <c r="C25" s="441"/>
      <c r="D25" s="441"/>
      <c r="E25" s="441"/>
      <c r="F25" s="441"/>
      <c r="G25" s="409"/>
      <c r="H25" s="409"/>
      <c r="I25" s="409"/>
      <c r="J25" s="409"/>
      <c r="K25" s="409"/>
      <c r="L25" s="409"/>
      <c r="M25" s="409"/>
      <c r="N25" s="409"/>
      <c r="O25" s="409"/>
      <c r="P25" s="409"/>
      <c r="Q25" s="409"/>
      <c r="R25" s="409"/>
      <c r="S25" s="409"/>
      <c r="T25" s="409"/>
      <c r="U25" s="409"/>
      <c r="V25" s="409"/>
      <c r="W25" s="409"/>
      <c r="X25" s="409"/>
      <c r="Y25" s="409"/>
      <c r="Z25" s="409"/>
    </row>
    <row r="26" ht="15.75" customHeight="1">
      <c r="A26" s="407" t="s">
        <v>875</v>
      </c>
      <c r="B26" s="408"/>
      <c r="C26" s="408"/>
      <c r="D26" s="408"/>
      <c r="E26" s="408"/>
      <c r="F26" s="409"/>
      <c r="G26" s="409"/>
      <c r="H26" s="409"/>
      <c r="I26" s="409"/>
      <c r="J26" s="409"/>
      <c r="K26" s="409"/>
      <c r="L26" s="409"/>
      <c r="M26" s="409"/>
      <c r="N26" s="409"/>
      <c r="O26" s="409"/>
      <c r="P26" s="409"/>
      <c r="Q26" s="409"/>
      <c r="R26" s="409"/>
      <c r="S26" s="409"/>
      <c r="T26" s="409"/>
      <c r="U26" s="409"/>
      <c r="V26" s="409"/>
      <c r="W26" s="409"/>
      <c r="X26" s="409"/>
      <c r="Y26" s="409"/>
      <c r="Z26" s="409"/>
    </row>
    <row r="27" ht="15.75" customHeight="1">
      <c r="A27" s="410" t="s">
        <v>876</v>
      </c>
      <c r="B27" s="11"/>
      <c r="C27" s="11"/>
      <c r="D27" s="11"/>
      <c r="E27" s="429"/>
      <c r="F27" s="409"/>
      <c r="G27" s="409"/>
      <c r="H27" s="409"/>
      <c r="I27" s="409"/>
      <c r="J27" s="409"/>
      <c r="K27" s="409"/>
      <c r="L27" s="409"/>
      <c r="M27" s="409"/>
      <c r="N27" s="409"/>
      <c r="O27" s="409"/>
      <c r="P27" s="409"/>
      <c r="Q27" s="409"/>
      <c r="R27" s="409"/>
      <c r="S27" s="409"/>
      <c r="T27" s="409"/>
      <c r="U27" s="409"/>
      <c r="V27" s="409"/>
      <c r="W27" s="409"/>
      <c r="X27" s="409"/>
      <c r="Y27" s="409"/>
      <c r="Z27" s="409"/>
    </row>
    <row r="28" ht="15.75" customHeight="1">
      <c r="A28" s="442" t="s">
        <v>34</v>
      </c>
      <c r="B28" s="443" t="s">
        <v>833</v>
      </c>
      <c r="C28" s="443" t="s">
        <v>834</v>
      </c>
      <c r="D28" s="443" t="s">
        <v>835</v>
      </c>
      <c r="E28" s="444" t="s">
        <v>91</v>
      </c>
      <c r="F28" s="409"/>
      <c r="G28" s="409"/>
      <c r="H28" s="409"/>
      <c r="I28" s="409"/>
      <c r="J28" s="409"/>
      <c r="K28" s="409"/>
      <c r="L28" s="409"/>
      <c r="M28" s="409"/>
      <c r="N28" s="409"/>
      <c r="O28" s="409"/>
      <c r="P28" s="409"/>
      <c r="Q28" s="409"/>
      <c r="R28" s="409"/>
      <c r="S28" s="409"/>
      <c r="T28" s="409"/>
      <c r="U28" s="409"/>
      <c r="V28" s="409"/>
      <c r="W28" s="409"/>
      <c r="X28" s="409"/>
      <c r="Y28" s="409"/>
      <c r="Z28" s="409"/>
    </row>
    <row r="29" ht="15.75" customHeight="1">
      <c r="A29" s="445" t="s">
        <v>877</v>
      </c>
      <c r="B29" s="417" t="s">
        <v>878</v>
      </c>
      <c r="C29" s="418" t="s">
        <v>879</v>
      </c>
      <c r="D29" s="418" t="s">
        <v>880</v>
      </c>
      <c r="E29" s="427" t="s">
        <v>881</v>
      </c>
      <c r="F29" s="409"/>
      <c r="G29" s="409"/>
      <c r="H29" s="409"/>
      <c r="I29" s="409"/>
      <c r="J29" s="409"/>
      <c r="K29" s="409"/>
      <c r="L29" s="409"/>
      <c r="M29" s="409"/>
      <c r="N29" s="409"/>
      <c r="O29" s="409"/>
      <c r="P29" s="409"/>
      <c r="Q29" s="409"/>
      <c r="R29" s="409"/>
      <c r="S29" s="409"/>
      <c r="T29" s="409"/>
      <c r="U29" s="409"/>
      <c r="V29" s="409"/>
      <c r="W29" s="409"/>
      <c r="X29" s="409"/>
      <c r="Y29" s="409"/>
      <c r="Z29" s="409"/>
    </row>
    <row r="30" ht="15.75" customHeight="1">
      <c r="A30" s="365"/>
      <c r="B30" s="417" t="s">
        <v>882</v>
      </c>
      <c r="C30" s="418" t="s">
        <v>883</v>
      </c>
      <c r="D30" s="418" t="s">
        <v>884</v>
      </c>
      <c r="E30" s="419"/>
      <c r="F30" s="409"/>
      <c r="G30" s="409"/>
      <c r="H30" s="409"/>
      <c r="I30" s="409"/>
      <c r="J30" s="409"/>
      <c r="K30" s="409"/>
      <c r="L30" s="409"/>
      <c r="M30" s="409"/>
      <c r="N30" s="409"/>
      <c r="O30" s="409"/>
      <c r="P30" s="409"/>
      <c r="Q30" s="409"/>
      <c r="R30" s="409"/>
      <c r="S30" s="409"/>
      <c r="T30" s="409"/>
      <c r="U30" s="409"/>
      <c r="V30" s="409"/>
      <c r="W30" s="409"/>
      <c r="X30" s="409"/>
      <c r="Y30" s="409"/>
      <c r="Z30" s="409"/>
    </row>
    <row r="31" ht="15.75" customHeight="1">
      <c r="A31" s="446"/>
      <c r="B31" s="417" t="s">
        <v>885</v>
      </c>
      <c r="C31" s="418" t="s">
        <v>886</v>
      </c>
      <c r="D31" s="418" t="s">
        <v>887</v>
      </c>
      <c r="E31" s="419"/>
      <c r="F31" s="409"/>
      <c r="G31" s="409"/>
      <c r="H31" s="409"/>
      <c r="I31" s="409"/>
      <c r="J31" s="409"/>
      <c r="K31" s="409"/>
      <c r="L31" s="409"/>
      <c r="M31" s="409"/>
      <c r="N31" s="409"/>
      <c r="O31" s="409"/>
      <c r="P31" s="409"/>
      <c r="Q31" s="409"/>
      <c r="R31" s="409"/>
      <c r="S31" s="409"/>
      <c r="T31" s="409"/>
      <c r="U31" s="409"/>
      <c r="V31" s="409"/>
      <c r="W31" s="409"/>
      <c r="X31" s="409"/>
      <c r="Y31" s="409"/>
      <c r="Z31" s="409"/>
    </row>
    <row r="32" ht="15.75" customHeight="1">
      <c r="A32" s="447" t="s">
        <v>888</v>
      </c>
      <c r="B32" s="417" t="s">
        <v>889</v>
      </c>
      <c r="C32" s="418" t="s">
        <v>890</v>
      </c>
      <c r="D32" s="418" t="s">
        <v>891</v>
      </c>
      <c r="E32" s="419"/>
      <c r="F32" s="409"/>
      <c r="G32" s="409"/>
      <c r="H32" s="409"/>
      <c r="I32" s="409"/>
      <c r="J32" s="409"/>
      <c r="K32" s="409"/>
      <c r="L32" s="409"/>
      <c r="M32" s="409"/>
      <c r="N32" s="409"/>
      <c r="O32" s="409"/>
      <c r="P32" s="409"/>
      <c r="Q32" s="409"/>
      <c r="R32" s="409"/>
      <c r="S32" s="409"/>
      <c r="T32" s="409"/>
      <c r="U32" s="409"/>
      <c r="V32" s="409"/>
      <c r="W32" s="409"/>
      <c r="X32" s="409"/>
      <c r="Y32" s="409"/>
      <c r="Z32" s="409"/>
    </row>
    <row r="33" ht="15.75" customHeight="1">
      <c r="A33" s="448"/>
      <c r="B33" s="417" t="s">
        <v>892</v>
      </c>
      <c r="C33" s="418" t="s">
        <v>893</v>
      </c>
      <c r="D33" s="418" t="s">
        <v>894</v>
      </c>
      <c r="E33" s="419"/>
      <c r="F33" s="409"/>
      <c r="G33" s="409"/>
      <c r="H33" s="409"/>
      <c r="I33" s="409"/>
      <c r="J33" s="409"/>
      <c r="K33" s="409"/>
      <c r="L33" s="409"/>
      <c r="M33" s="409"/>
      <c r="N33" s="409"/>
      <c r="O33" s="409"/>
      <c r="P33" s="409"/>
      <c r="Q33" s="409"/>
      <c r="R33" s="409"/>
      <c r="S33" s="409"/>
      <c r="T33" s="409"/>
      <c r="U33" s="409"/>
      <c r="V33" s="409"/>
      <c r="W33" s="409"/>
      <c r="X33" s="409"/>
      <c r="Y33" s="409"/>
      <c r="Z33" s="409"/>
    </row>
    <row r="34" ht="15.75" customHeight="1">
      <c r="A34" s="449"/>
      <c r="B34" s="417" t="s">
        <v>895</v>
      </c>
      <c r="C34" s="418" t="s">
        <v>896</v>
      </c>
      <c r="D34" s="418" t="s">
        <v>897</v>
      </c>
      <c r="E34" s="427" t="s">
        <v>898</v>
      </c>
      <c r="F34" s="409"/>
      <c r="G34" s="409"/>
      <c r="H34" s="409"/>
      <c r="I34" s="409"/>
      <c r="J34" s="409"/>
      <c r="K34" s="409"/>
      <c r="L34" s="409"/>
      <c r="M34" s="409"/>
      <c r="N34" s="409"/>
      <c r="O34" s="409"/>
      <c r="P34" s="409"/>
      <c r="Q34" s="409"/>
      <c r="R34" s="409"/>
      <c r="S34" s="409"/>
      <c r="T34" s="409"/>
      <c r="U34" s="409"/>
      <c r="V34" s="409"/>
      <c r="W34" s="409"/>
      <c r="X34" s="409"/>
      <c r="Y34" s="409"/>
      <c r="Z34" s="409"/>
    </row>
    <row r="35" ht="15.75" customHeight="1">
      <c r="A35" s="445" t="s">
        <v>899</v>
      </c>
      <c r="B35" s="417" t="s">
        <v>900</v>
      </c>
      <c r="C35" s="418" t="s">
        <v>901</v>
      </c>
      <c r="D35" s="418" t="s">
        <v>902</v>
      </c>
      <c r="E35" s="419"/>
      <c r="F35" s="409"/>
      <c r="G35" s="409"/>
      <c r="H35" s="409"/>
      <c r="I35" s="409"/>
      <c r="J35" s="409"/>
      <c r="K35" s="409"/>
      <c r="L35" s="409"/>
      <c r="M35" s="409"/>
      <c r="N35" s="409"/>
      <c r="O35" s="409"/>
      <c r="P35" s="409"/>
      <c r="Q35" s="409"/>
      <c r="R35" s="409"/>
      <c r="S35" s="409"/>
      <c r="T35" s="409"/>
      <c r="U35" s="409"/>
      <c r="V35" s="409"/>
      <c r="W35" s="409"/>
      <c r="X35" s="409"/>
      <c r="Y35" s="409"/>
      <c r="Z35" s="409"/>
    </row>
    <row r="36" ht="15.75" customHeight="1">
      <c r="A36" s="365"/>
      <c r="B36" s="417" t="s">
        <v>903</v>
      </c>
      <c r="C36" s="418" t="s">
        <v>904</v>
      </c>
      <c r="D36" s="418" t="s">
        <v>905</v>
      </c>
      <c r="E36" s="419"/>
      <c r="F36" s="409"/>
      <c r="G36" s="409"/>
      <c r="H36" s="409"/>
      <c r="I36" s="409"/>
      <c r="J36" s="409"/>
      <c r="K36" s="409"/>
      <c r="L36" s="409"/>
      <c r="M36" s="409"/>
      <c r="N36" s="409"/>
      <c r="O36" s="409"/>
      <c r="P36" s="409"/>
      <c r="Q36" s="409"/>
      <c r="R36" s="409"/>
      <c r="S36" s="409"/>
      <c r="T36" s="409"/>
      <c r="U36" s="409"/>
      <c r="V36" s="409"/>
      <c r="W36" s="409"/>
      <c r="X36" s="409"/>
      <c r="Y36" s="409"/>
      <c r="Z36" s="409"/>
    </row>
    <row r="37" ht="15.75" customHeight="1">
      <c r="A37" s="372"/>
      <c r="B37" s="421" t="s">
        <v>906</v>
      </c>
      <c r="C37" s="422" t="s">
        <v>907</v>
      </c>
      <c r="D37" s="450"/>
      <c r="E37" s="423"/>
      <c r="F37" s="409"/>
      <c r="G37" s="409"/>
      <c r="H37" s="409"/>
      <c r="I37" s="409"/>
      <c r="J37" s="409"/>
      <c r="K37" s="409"/>
      <c r="L37" s="409"/>
      <c r="M37" s="409"/>
      <c r="N37" s="409"/>
      <c r="O37" s="409"/>
      <c r="P37" s="409"/>
      <c r="Q37" s="409"/>
      <c r="R37" s="409"/>
      <c r="S37" s="409"/>
      <c r="T37" s="409"/>
      <c r="U37" s="409"/>
      <c r="V37" s="409"/>
      <c r="W37" s="409"/>
      <c r="X37" s="409"/>
      <c r="Y37" s="409"/>
      <c r="Z37" s="409"/>
    </row>
    <row r="38" ht="15.75" customHeight="1">
      <c r="A38" s="409"/>
      <c r="B38" s="409"/>
      <c r="C38" s="409"/>
      <c r="D38" s="409"/>
      <c r="E38" s="409"/>
      <c r="F38" s="409"/>
      <c r="G38" s="409"/>
      <c r="H38" s="409"/>
      <c r="I38" s="409"/>
      <c r="J38" s="409"/>
      <c r="K38" s="409"/>
      <c r="L38" s="409"/>
      <c r="M38" s="409"/>
      <c r="N38" s="409"/>
      <c r="O38" s="409"/>
      <c r="P38" s="409"/>
      <c r="Q38" s="409"/>
      <c r="R38" s="409"/>
      <c r="S38" s="409"/>
      <c r="T38" s="409"/>
      <c r="U38" s="409"/>
      <c r="V38" s="409"/>
      <c r="W38" s="409"/>
      <c r="X38" s="409"/>
      <c r="Y38" s="409"/>
      <c r="Z38" s="409"/>
    </row>
    <row r="39" ht="15.75" customHeight="1">
      <c r="A39" s="451" t="s">
        <v>908</v>
      </c>
      <c r="E39" s="288"/>
      <c r="F39" s="409"/>
      <c r="G39" s="409"/>
      <c r="H39" s="409"/>
      <c r="I39" s="409"/>
      <c r="J39" s="409"/>
      <c r="K39" s="409"/>
      <c r="L39" s="409"/>
      <c r="M39" s="409"/>
      <c r="N39" s="409"/>
      <c r="O39" s="409"/>
      <c r="P39" s="409"/>
      <c r="Q39" s="409"/>
      <c r="R39" s="409"/>
      <c r="S39" s="409"/>
      <c r="T39" s="409"/>
      <c r="U39" s="409"/>
      <c r="V39" s="409"/>
      <c r="W39" s="409"/>
      <c r="X39" s="409"/>
      <c r="Y39" s="409"/>
      <c r="Z39" s="409"/>
    </row>
    <row r="40" ht="15.75" customHeight="1">
      <c r="A40" s="452" t="s">
        <v>87</v>
      </c>
      <c r="B40" s="453" t="s">
        <v>909</v>
      </c>
      <c r="C40" s="454" t="s">
        <v>910</v>
      </c>
      <c r="D40" s="455"/>
      <c r="E40" s="456" t="s">
        <v>91</v>
      </c>
      <c r="F40" s="409"/>
      <c r="G40" s="409"/>
      <c r="H40" s="409"/>
      <c r="I40" s="409"/>
      <c r="J40" s="409"/>
      <c r="K40" s="409"/>
      <c r="L40" s="409"/>
      <c r="M40" s="409"/>
      <c r="N40" s="409"/>
      <c r="O40" s="409"/>
      <c r="P40" s="409"/>
      <c r="Q40" s="409"/>
      <c r="R40" s="409"/>
      <c r="S40" s="409"/>
      <c r="T40" s="409"/>
      <c r="U40" s="409"/>
      <c r="V40" s="409"/>
      <c r="W40" s="409"/>
      <c r="X40" s="409"/>
      <c r="Y40" s="409"/>
      <c r="Z40" s="409"/>
    </row>
    <row r="41" ht="15.75" customHeight="1">
      <c r="A41" s="457">
        <v>1.0</v>
      </c>
      <c r="B41" s="417" t="s">
        <v>911</v>
      </c>
      <c r="C41" s="435" t="s">
        <v>912</v>
      </c>
      <c r="D41" s="437"/>
      <c r="E41" s="458" t="s">
        <v>913</v>
      </c>
      <c r="F41" s="409"/>
      <c r="G41" s="409"/>
      <c r="H41" s="409"/>
      <c r="I41" s="409"/>
      <c r="J41" s="409"/>
      <c r="K41" s="409"/>
      <c r="L41" s="409"/>
      <c r="M41" s="409"/>
      <c r="N41" s="409"/>
      <c r="O41" s="409"/>
      <c r="P41" s="409"/>
      <c r="Q41" s="409"/>
      <c r="R41" s="409"/>
      <c r="S41" s="409"/>
      <c r="T41" s="409"/>
      <c r="U41" s="409"/>
      <c r="V41" s="409"/>
      <c r="W41" s="409"/>
      <c r="X41" s="409"/>
      <c r="Y41" s="409"/>
      <c r="Z41" s="409"/>
    </row>
    <row r="42" ht="15.75" customHeight="1">
      <c r="A42" s="457">
        <v>2.0</v>
      </c>
      <c r="B42" s="459" t="s">
        <v>914</v>
      </c>
      <c r="C42" s="460" t="s">
        <v>915</v>
      </c>
      <c r="D42" s="437"/>
      <c r="E42" s="461"/>
      <c r="F42" s="409"/>
      <c r="G42" s="409"/>
      <c r="H42" s="409"/>
      <c r="I42" s="409"/>
      <c r="J42" s="409"/>
      <c r="K42" s="409"/>
      <c r="L42" s="409"/>
      <c r="M42" s="409"/>
      <c r="N42" s="409"/>
      <c r="O42" s="409"/>
      <c r="P42" s="409"/>
      <c r="Q42" s="409"/>
      <c r="R42" s="409"/>
      <c r="S42" s="409"/>
      <c r="T42" s="409"/>
      <c r="U42" s="409"/>
      <c r="V42" s="409"/>
      <c r="W42" s="409"/>
      <c r="X42" s="409"/>
      <c r="Y42" s="409"/>
      <c r="Z42" s="409"/>
    </row>
    <row r="43" ht="15.75" customHeight="1">
      <c r="A43" s="462">
        <v>3.0</v>
      </c>
      <c r="B43" s="463" t="s">
        <v>916</v>
      </c>
      <c r="C43" s="464" t="s">
        <v>917</v>
      </c>
      <c r="D43" s="465"/>
      <c r="E43" s="466"/>
      <c r="F43" s="409"/>
      <c r="G43" s="409"/>
      <c r="H43" s="409"/>
      <c r="I43" s="409"/>
      <c r="J43" s="409"/>
      <c r="K43" s="409"/>
      <c r="L43" s="409"/>
      <c r="M43" s="409"/>
      <c r="N43" s="409"/>
      <c r="O43" s="409"/>
      <c r="P43" s="409"/>
      <c r="Q43" s="409"/>
      <c r="R43" s="409"/>
      <c r="S43" s="409"/>
      <c r="T43" s="409"/>
      <c r="U43" s="409"/>
      <c r="V43" s="409"/>
      <c r="W43" s="409"/>
      <c r="X43" s="409"/>
      <c r="Y43" s="409"/>
      <c r="Z43" s="409"/>
    </row>
    <row r="44" ht="15.75" customHeight="1">
      <c r="A44" s="409"/>
      <c r="B44" s="409"/>
      <c r="C44" s="409"/>
      <c r="D44" s="409"/>
      <c r="E44" s="409"/>
      <c r="F44" s="409"/>
      <c r="G44" s="409"/>
      <c r="H44" s="409"/>
      <c r="I44" s="409"/>
      <c r="J44" s="409"/>
      <c r="K44" s="409"/>
      <c r="L44" s="409"/>
      <c r="M44" s="409"/>
      <c r="N44" s="409"/>
      <c r="O44" s="409"/>
      <c r="P44" s="409"/>
      <c r="Q44" s="409"/>
      <c r="R44" s="409"/>
      <c r="S44" s="409"/>
      <c r="T44" s="409"/>
      <c r="U44" s="409"/>
      <c r="V44" s="409"/>
      <c r="W44" s="409"/>
      <c r="X44" s="409"/>
      <c r="Y44" s="409"/>
      <c r="Z44" s="409"/>
    </row>
    <row r="45" ht="15.75" customHeight="1">
      <c r="A45" s="428" t="s">
        <v>918</v>
      </c>
      <c r="B45" s="429"/>
      <c r="C45" s="429"/>
      <c r="D45" s="429"/>
      <c r="E45" s="430" t="s">
        <v>858</v>
      </c>
      <c r="F45" s="409"/>
      <c r="G45" s="409"/>
      <c r="H45" s="409"/>
      <c r="I45" s="409"/>
      <c r="J45" s="409"/>
      <c r="K45" s="409"/>
      <c r="L45" s="409"/>
      <c r="M45" s="409"/>
      <c r="N45" s="409"/>
      <c r="O45" s="409"/>
      <c r="P45" s="409"/>
      <c r="Q45" s="409"/>
      <c r="R45" s="409"/>
      <c r="S45" s="409"/>
      <c r="T45" s="409"/>
      <c r="U45" s="409"/>
      <c r="V45" s="409"/>
      <c r="W45" s="409"/>
      <c r="X45" s="409"/>
      <c r="Y45" s="409"/>
      <c r="Z45" s="409"/>
    </row>
    <row r="46" ht="15.75" customHeight="1">
      <c r="A46" s="431" t="s">
        <v>87</v>
      </c>
      <c r="B46" s="432" t="s">
        <v>859</v>
      </c>
      <c r="C46" s="11"/>
      <c r="D46" s="433"/>
      <c r="E46" s="467" t="s">
        <v>860</v>
      </c>
      <c r="F46" s="409"/>
      <c r="G46" s="409"/>
      <c r="H46" s="409"/>
      <c r="I46" s="409"/>
      <c r="J46" s="409"/>
      <c r="K46" s="409"/>
      <c r="L46" s="409"/>
      <c r="M46" s="409"/>
      <c r="N46" s="409"/>
      <c r="O46" s="409"/>
      <c r="P46" s="409"/>
      <c r="Q46" s="409"/>
      <c r="R46" s="409"/>
      <c r="S46" s="409"/>
      <c r="T46" s="409"/>
      <c r="U46" s="409"/>
      <c r="V46" s="409"/>
      <c r="W46" s="409"/>
      <c r="X46" s="409"/>
      <c r="Y46" s="409"/>
      <c r="Z46" s="409"/>
    </row>
    <row r="47" ht="15.75" customHeight="1">
      <c r="A47" s="468">
        <v>1.0</v>
      </c>
      <c r="B47" s="68" t="s">
        <v>919</v>
      </c>
      <c r="C47" s="290"/>
      <c r="D47" s="469"/>
      <c r="E47" s="470" t="s">
        <v>920</v>
      </c>
      <c r="F47" s="409"/>
      <c r="G47" s="409"/>
      <c r="H47" s="409"/>
      <c r="I47" s="409"/>
      <c r="J47" s="409"/>
      <c r="K47" s="409"/>
      <c r="L47" s="409"/>
      <c r="M47" s="409"/>
      <c r="N47" s="409"/>
      <c r="O47" s="409"/>
      <c r="P47" s="409"/>
      <c r="Q47" s="409"/>
      <c r="R47" s="409"/>
      <c r="S47" s="409"/>
      <c r="T47" s="409"/>
      <c r="U47" s="409"/>
      <c r="V47" s="409"/>
      <c r="W47" s="409"/>
      <c r="X47" s="409"/>
      <c r="Y47" s="409"/>
      <c r="Z47" s="409"/>
    </row>
    <row r="48" ht="15.75" customHeight="1">
      <c r="A48" s="416">
        <v>2.0</v>
      </c>
      <c r="B48" s="435" t="s">
        <v>921</v>
      </c>
      <c r="C48" s="436"/>
      <c r="D48" s="437"/>
      <c r="E48" s="427" t="s">
        <v>922</v>
      </c>
      <c r="F48" s="409"/>
      <c r="G48" s="409"/>
      <c r="H48" s="409"/>
      <c r="I48" s="409"/>
      <c r="J48" s="409"/>
      <c r="K48" s="409"/>
      <c r="L48" s="409"/>
      <c r="M48" s="409"/>
      <c r="N48" s="409"/>
      <c r="O48" s="409"/>
      <c r="P48" s="409"/>
      <c r="Q48" s="409"/>
      <c r="R48" s="409"/>
      <c r="S48" s="409"/>
      <c r="T48" s="409"/>
      <c r="U48" s="409"/>
      <c r="V48" s="409"/>
      <c r="W48" s="409"/>
      <c r="X48" s="409"/>
      <c r="Y48" s="409"/>
      <c r="Z48" s="409"/>
    </row>
    <row r="49" ht="15.75" customHeight="1">
      <c r="A49" s="420">
        <v>3.0</v>
      </c>
      <c r="B49" s="439" t="s">
        <v>923</v>
      </c>
      <c r="C49" s="11"/>
      <c r="D49" s="433"/>
      <c r="E49" s="440" t="s">
        <v>924</v>
      </c>
      <c r="F49" s="409"/>
      <c r="G49" s="409"/>
      <c r="H49" s="409"/>
      <c r="I49" s="409"/>
      <c r="J49" s="409"/>
      <c r="K49" s="409"/>
      <c r="L49" s="409"/>
      <c r="M49" s="409"/>
      <c r="N49" s="409"/>
      <c r="O49" s="409"/>
      <c r="P49" s="409"/>
      <c r="Q49" s="409"/>
      <c r="R49" s="409"/>
      <c r="S49" s="409"/>
      <c r="T49" s="409"/>
      <c r="U49" s="409"/>
      <c r="V49" s="409"/>
      <c r="W49" s="409"/>
      <c r="X49" s="409"/>
      <c r="Y49" s="409"/>
      <c r="Z49" s="409"/>
    </row>
    <row r="50" ht="15.75" customHeight="1">
      <c r="A50" s="409"/>
      <c r="B50" s="409"/>
      <c r="E50" s="409"/>
      <c r="F50" s="409"/>
      <c r="G50" s="409"/>
      <c r="H50" s="409"/>
      <c r="I50" s="409"/>
      <c r="J50" s="409"/>
      <c r="K50" s="409"/>
      <c r="L50" s="409"/>
      <c r="M50" s="409"/>
      <c r="N50" s="409"/>
      <c r="O50" s="409"/>
      <c r="P50" s="409"/>
      <c r="Q50" s="409"/>
      <c r="R50" s="409"/>
      <c r="S50" s="409"/>
      <c r="T50" s="409"/>
      <c r="U50" s="409"/>
      <c r="V50" s="409"/>
      <c r="W50" s="409"/>
      <c r="X50" s="409"/>
      <c r="Y50" s="409"/>
      <c r="Z50" s="409"/>
    </row>
    <row r="51" ht="15.75" customHeight="1">
      <c r="A51" s="428" t="s">
        <v>925</v>
      </c>
      <c r="E51" s="429"/>
      <c r="F51" s="409"/>
      <c r="G51" s="409"/>
      <c r="H51" s="409"/>
      <c r="I51" s="409"/>
      <c r="J51" s="409"/>
      <c r="K51" s="409"/>
      <c r="L51" s="409"/>
      <c r="M51" s="409"/>
      <c r="N51" s="409"/>
      <c r="O51" s="409"/>
      <c r="P51" s="409"/>
      <c r="Q51" s="409"/>
      <c r="R51" s="409"/>
      <c r="S51" s="409"/>
      <c r="T51" s="409"/>
      <c r="U51" s="409"/>
      <c r="V51" s="409"/>
      <c r="W51" s="409"/>
      <c r="X51" s="409"/>
      <c r="Y51" s="409"/>
      <c r="Z51" s="409"/>
    </row>
    <row r="52" ht="15.75" customHeight="1">
      <c r="A52" s="431" t="s">
        <v>34</v>
      </c>
      <c r="B52" s="431" t="s">
        <v>833</v>
      </c>
      <c r="C52" s="431" t="s">
        <v>834</v>
      </c>
      <c r="D52" s="431" t="s">
        <v>835</v>
      </c>
      <c r="E52" s="467" t="s">
        <v>926</v>
      </c>
      <c r="F52" s="409"/>
      <c r="G52" s="409"/>
      <c r="H52" s="409"/>
      <c r="I52" s="409"/>
      <c r="J52" s="409"/>
      <c r="K52" s="409"/>
      <c r="L52" s="409"/>
      <c r="M52" s="409"/>
      <c r="N52" s="409"/>
      <c r="O52" s="409"/>
      <c r="P52" s="409"/>
      <c r="Q52" s="409"/>
      <c r="R52" s="409"/>
      <c r="S52" s="409"/>
      <c r="T52" s="409"/>
      <c r="U52" s="409"/>
      <c r="V52" s="409"/>
      <c r="W52" s="409"/>
      <c r="X52" s="409"/>
      <c r="Y52" s="409"/>
      <c r="Z52" s="409"/>
    </row>
    <row r="53" ht="15.75" customHeight="1">
      <c r="A53" s="445" t="s">
        <v>877</v>
      </c>
      <c r="B53" s="417" t="s">
        <v>927</v>
      </c>
      <c r="C53" s="418" t="s">
        <v>928</v>
      </c>
      <c r="D53" s="418" t="s">
        <v>929</v>
      </c>
      <c r="E53" s="427" t="s">
        <v>930</v>
      </c>
      <c r="F53" s="409"/>
      <c r="G53" s="409"/>
      <c r="H53" s="409"/>
      <c r="I53" s="409"/>
      <c r="J53" s="409"/>
      <c r="K53" s="409"/>
      <c r="L53" s="409"/>
      <c r="M53" s="409"/>
      <c r="N53" s="409"/>
      <c r="O53" s="409"/>
      <c r="P53" s="409"/>
      <c r="Q53" s="409"/>
      <c r="R53" s="409"/>
      <c r="S53" s="409"/>
      <c r="T53" s="409"/>
      <c r="U53" s="409"/>
      <c r="V53" s="409"/>
      <c r="W53" s="409"/>
      <c r="X53" s="409"/>
      <c r="Y53" s="409"/>
      <c r="Z53" s="409"/>
    </row>
    <row r="54" ht="15.75" customHeight="1">
      <c r="A54" s="365"/>
      <c r="B54" s="417" t="s">
        <v>931</v>
      </c>
      <c r="C54" s="418" t="s">
        <v>932</v>
      </c>
      <c r="D54" s="418" t="s">
        <v>933</v>
      </c>
      <c r="E54" s="419"/>
      <c r="F54" s="409"/>
      <c r="G54" s="409"/>
      <c r="H54" s="409"/>
      <c r="I54" s="409"/>
      <c r="J54" s="409"/>
      <c r="K54" s="409"/>
      <c r="L54" s="409"/>
      <c r="M54" s="409"/>
      <c r="N54" s="409"/>
      <c r="O54" s="409"/>
      <c r="P54" s="409"/>
      <c r="Q54" s="409"/>
      <c r="R54" s="409"/>
      <c r="S54" s="409"/>
      <c r="T54" s="409"/>
      <c r="U54" s="409"/>
      <c r="V54" s="409"/>
      <c r="W54" s="409"/>
      <c r="X54" s="409"/>
      <c r="Y54" s="409"/>
      <c r="Z54" s="409"/>
    </row>
    <row r="55" ht="15.75" customHeight="1">
      <c r="A55" s="446"/>
      <c r="B55" s="417" t="s">
        <v>885</v>
      </c>
      <c r="C55" s="418" t="s">
        <v>886</v>
      </c>
      <c r="D55" s="418" t="s">
        <v>934</v>
      </c>
      <c r="E55" s="419"/>
      <c r="F55" s="409"/>
      <c r="G55" s="409"/>
      <c r="H55" s="409"/>
      <c r="I55" s="409"/>
      <c r="J55" s="409"/>
      <c r="K55" s="409"/>
      <c r="L55" s="409"/>
      <c r="M55" s="409"/>
      <c r="N55" s="409"/>
      <c r="O55" s="409"/>
      <c r="P55" s="409"/>
      <c r="Q55" s="409"/>
      <c r="R55" s="409"/>
      <c r="S55" s="409"/>
      <c r="T55" s="409"/>
      <c r="U55" s="409"/>
      <c r="V55" s="409"/>
      <c r="W55" s="409"/>
      <c r="X55" s="409"/>
      <c r="Y55" s="409"/>
      <c r="Z55" s="409"/>
    </row>
    <row r="56" ht="15.75" customHeight="1">
      <c r="A56" s="445" t="s">
        <v>935</v>
      </c>
      <c r="B56" s="417" t="s">
        <v>936</v>
      </c>
      <c r="C56" s="418" t="s">
        <v>937</v>
      </c>
      <c r="D56" s="418" t="s">
        <v>938</v>
      </c>
      <c r="E56" s="419"/>
      <c r="F56" s="409"/>
      <c r="G56" s="409"/>
      <c r="H56" s="409"/>
      <c r="I56" s="409"/>
      <c r="J56" s="409"/>
      <c r="K56" s="409"/>
      <c r="L56" s="409"/>
      <c r="M56" s="409"/>
      <c r="N56" s="409"/>
      <c r="O56" s="409"/>
      <c r="P56" s="409"/>
      <c r="Q56" s="409"/>
      <c r="R56" s="409"/>
      <c r="S56" s="409"/>
      <c r="T56" s="409"/>
      <c r="U56" s="409"/>
      <c r="V56" s="409"/>
      <c r="W56" s="409"/>
      <c r="X56" s="409"/>
      <c r="Y56" s="409"/>
      <c r="Z56" s="409"/>
    </row>
    <row r="57" ht="15.75" customHeight="1">
      <c r="A57" s="365"/>
      <c r="B57" s="417" t="s">
        <v>939</v>
      </c>
      <c r="C57" s="418" t="s">
        <v>940</v>
      </c>
      <c r="D57" s="418" t="s">
        <v>941</v>
      </c>
      <c r="E57" s="419"/>
      <c r="F57" s="409"/>
      <c r="G57" s="409"/>
      <c r="H57" s="409"/>
      <c r="I57" s="409"/>
      <c r="J57" s="409"/>
      <c r="K57" s="409"/>
      <c r="L57" s="409"/>
      <c r="M57" s="409"/>
      <c r="N57" s="409"/>
      <c r="O57" s="409"/>
      <c r="P57" s="409"/>
      <c r="Q57" s="409"/>
      <c r="R57" s="409"/>
      <c r="S57" s="409"/>
      <c r="T57" s="409"/>
      <c r="U57" s="409"/>
      <c r="V57" s="409"/>
      <c r="W57" s="409"/>
      <c r="X57" s="409"/>
      <c r="Y57" s="409"/>
      <c r="Z57" s="409"/>
    </row>
    <row r="58" ht="15.75" customHeight="1">
      <c r="A58" s="446"/>
      <c r="B58" s="417" t="s">
        <v>942</v>
      </c>
      <c r="C58" s="418" t="s">
        <v>943</v>
      </c>
      <c r="D58" s="471" t="s">
        <v>944</v>
      </c>
      <c r="E58" s="419"/>
      <c r="F58" s="409"/>
      <c r="G58" s="409"/>
      <c r="H58" s="409"/>
      <c r="I58" s="409"/>
      <c r="J58" s="409"/>
      <c r="K58" s="409"/>
      <c r="L58" s="409"/>
      <c r="M58" s="409"/>
      <c r="N58" s="409"/>
      <c r="O58" s="409"/>
      <c r="P58" s="409"/>
      <c r="Q58" s="409"/>
      <c r="R58" s="409"/>
      <c r="S58" s="409"/>
      <c r="T58" s="409"/>
      <c r="U58" s="409"/>
      <c r="V58" s="409"/>
      <c r="W58" s="409"/>
      <c r="X58" s="409"/>
      <c r="Y58" s="409"/>
      <c r="Z58" s="409"/>
    </row>
    <row r="59" ht="15.75" customHeight="1">
      <c r="A59" s="445" t="s">
        <v>945</v>
      </c>
      <c r="B59" s="417" t="s">
        <v>946</v>
      </c>
      <c r="C59" s="418" t="s">
        <v>947</v>
      </c>
      <c r="D59" s="418" t="s">
        <v>948</v>
      </c>
      <c r="E59" s="419"/>
      <c r="F59" s="409"/>
      <c r="G59" s="409"/>
      <c r="H59" s="409"/>
      <c r="I59" s="409"/>
      <c r="J59" s="409"/>
      <c r="K59" s="409"/>
      <c r="L59" s="409"/>
      <c r="M59" s="409"/>
      <c r="N59" s="409"/>
      <c r="O59" s="409"/>
      <c r="P59" s="409"/>
      <c r="Q59" s="409"/>
      <c r="R59" s="409"/>
      <c r="S59" s="409"/>
      <c r="T59" s="409"/>
      <c r="U59" s="409"/>
      <c r="V59" s="409"/>
      <c r="W59" s="409"/>
      <c r="X59" s="409"/>
      <c r="Y59" s="409"/>
      <c r="Z59" s="409"/>
    </row>
    <row r="60" ht="15.75" customHeight="1">
      <c r="A60" s="365"/>
      <c r="B60" s="417" t="s">
        <v>949</v>
      </c>
      <c r="C60" s="418" t="s">
        <v>950</v>
      </c>
      <c r="D60" s="418" t="s">
        <v>951</v>
      </c>
      <c r="E60" s="419"/>
      <c r="F60" s="409"/>
      <c r="G60" s="409"/>
      <c r="H60" s="409"/>
      <c r="I60" s="409"/>
      <c r="J60" s="409"/>
      <c r="K60" s="409"/>
      <c r="L60" s="409"/>
      <c r="M60" s="409"/>
      <c r="N60" s="409"/>
      <c r="O60" s="409"/>
      <c r="P60" s="409"/>
      <c r="Q60" s="409"/>
      <c r="R60" s="409"/>
      <c r="S60" s="409"/>
      <c r="T60" s="409"/>
      <c r="U60" s="409"/>
      <c r="V60" s="409"/>
      <c r="W60" s="409"/>
      <c r="X60" s="409"/>
      <c r="Y60" s="409"/>
      <c r="Z60" s="409"/>
    </row>
    <row r="61" ht="15.75" customHeight="1">
      <c r="A61" s="372"/>
      <c r="B61" s="421" t="s">
        <v>952</v>
      </c>
      <c r="C61" s="422" t="s">
        <v>953</v>
      </c>
      <c r="D61" s="422" t="s">
        <v>954</v>
      </c>
      <c r="E61" s="423"/>
      <c r="F61" s="409"/>
      <c r="G61" s="409"/>
      <c r="H61" s="409"/>
      <c r="I61" s="409"/>
      <c r="J61" s="409"/>
      <c r="K61" s="409"/>
      <c r="L61" s="409"/>
      <c r="M61" s="409"/>
      <c r="N61" s="409"/>
      <c r="O61" s="409"/>
      <c r="P61" s="409"/>
      <c r="Q61" s="409"/>
      <c r="R61" s="409"/>
      <c r="S61" s="409"/>
      <c r="T61" s="409"/>
      <c r="U61" s="409"/>
      <c r="V61" s="409"/>
      <c r="W61" s="409"/>
      <c r="X61" s="409"/>
      <c r="Y61" s="409"/>
      <c r="Z61" s="409"/>
    </row>
    <row r="62" ht="15.75" customHeight="1">
      <c r="A62" s="472"/>
      <c r="F62" s="409"/>
      <c r="G62" s="409"/>
      <c r="H62" s="409"/>
      <c r="I62" s="409"/>
      <c r="J62" s="409"/>
      <c r="K62" s="409"/>
      <c r="L62" s="409"/>
      <c r="M62" s="409"/>
      <c r="N62" s="409"/>
      <c r="O62" s="409"/>
      <c r="P62" s="409"/>
      <c r="Q62" s="409"/>
      <c r="R62" s="409"/>
      <c r="S62" s="409"/>
      <c r="T62" s="409"/>
      <c r="U62" s="409"/>
      <c r="V62" s="409"/>
      <c r="W62" s="409"/>
      <c r="X62" s="409"/>
      <c r="Y62" s="409"/>
      <c r="Z62" s="409"/>
    </row>
    <row r="63" ht="15.75" customHeight="1">
      <c r="A63" s="473" t="s">
        <v>955</v>
      </c>
      <c r="B63" s="474"/>
      <c r="C63" s="474"/>
      <c r="D63" s="474"/>
      <c r="E63" s="474"/>
      <c r="F63" s="409"/>
      <c r="G63" s="409"/>
      <c r="H63" s="409"/>
      <c r="I63" s="409"/>
      <c r="J63" s="409"/>
      <c r="K63" s="409"/>
      <c r="L63" s="409"/>
      <c r="M63" s="409"/>
      <c r="N63" s="409"/>
      <c r="O63" s="409"/>
      <c r="P63" s="409"/>
      <c r="Q63" s="409"/>
      <c r="R63" s="409"/>
      <c r="S63" s="409"/>
      <c r="T63" s="409"/>
      <c r="U63" s="409"/>
      <c r="V63" s="409"/>
      <c r="W63" s="409"/>
      <c r="X63" s="409"/>
      <c r="Y63" s="409"/>
      <c r="Z63" s="409"/>
    </row>
    <row r="64" ht="15.75" customHeight="1">
      <c r="A64" s="475" t="s">
        <v>87</v>
      </c>
      <c r="B64" s="431" t="s">
        <v>909</v>
      </c>
      <c r="C64" s="432" t="s">
        <v>910</v>
      </c>
      <c r="D64" s="433"/>
      <c r="E64" s="476" t="s">
        <v>91</v>
      </c>
      <c r="F64" s="409"/>
      <c r="G64" s="409"/>
      <c r="H64" s="409"/>
      <c r="I64" s="409"/>
      <c r="J64" s="409"/>
      <c r="K64" s="409"/>
      <c r="L64" s="409"/>
      <c r="M64" s="409"/>
      <c r="N64" s="409"/>
      <c r="O64" s="409"/>
      <c r="P64" s="409"/>
      <c r="Q64" s="409"/>
      <c r="R64" s="409"/>
      <c r="S64" s="409"/>
      <c r="T64" s="409"/>
      <c r="U64" s="409"/>
      <c r="V64" s="409"/>
      <c r="W64" s="409"/>
      <c r="X64" s="409"/>
      <c r="Y64" s="409"/>
      <c r="Z64" s="409"/>
    </row>
    <row r="65" ht="15.75" customHeight="1">
      <c r="A65" s="457">
        <v>1.0</v>
      </c>
      <c r="B65" s="417" t="s">
        <v>956</v>
      </c>
      <c r="C65" s="435" t="s">
        <v>957</v>
      </c>
      <c r="D65" s="437"/>
      <c r="E65" s="461"/>
      <c r="F65" s="409"/>
      <c r="G65" s="409"/>
      <c r="H65" s="409"/>
      <c r="I65" s="409"/>
      <c r="J65" s="409"/>
      <c r="K65" s="409"/>
      <c r="L65" s="409"/>
      <c r="M65" s="409"/>
      <c r="N65" s="409"/>
      <c r="O65" s="409"/>
      <c r="P65" s="409"/>
      <c r="Q65" s="409"/>
      <c r="R65" s="409"/>
      <c r="S65" s="409"/>
      <c r="T65" s="409"/>
      <c r="U65" s="409"/>
      <c r="V65" s="409"/>
      <c r="W65" s="409"/>
      <c r="X65" s="409"/>
      <c r="Y65" s="409"/>
      <c r="Z65" s="409"/>
    </row>
    <row r="66" ht="15.75" customHeight="1">
      <c r="A66" s="457">
        <v>2.0</v>
      </c>
      <c r="B66" s="459" t="s">
        <v>958</v>
      </c>
      <c r="C66" s="460" t="s">
        <v>959</v>
      </c>
      <c r="D66" s="437"/>
      <c r="E66" s="461"/>
      <c r="F66" s="409"/>
      <c r="G66" s="409"/>
      <c r="H66" s="409"/>
      <c r="I66" s="409"/>
      <c r="J66" s="409"/>
      <c r="K66" s="409"/>
      <c r="L66" s="409"/>
      <c r="M66" s="409"/>
      <c r="N66" s="409"/>
      <c r="O66" s="409"/>
      <c r="P66" s="409"/>
      <c r="Q66" s="409"/>
      <c r="R66" s="409"/>
      <c r="S66" s="409"/>
      <c r="T66" s="409"/>
      <c r="U66" s="409"/>
      <c r="V66" s="409"/>
      <c r="W66" s="409"/>
      <c r="X66" s="409"/>
      <c r="Y66" s="409"/>
      <c r="Z66" s="409"/>
    </row>
    <row r="67" ht="15.75" customHeight="1">
      <c r="A67" s="462">
        <v>3.0</v>
      </c>
      <c r="B67" s="463" t="s">
        <v>960</v>
      </c>
      <c r="C67" s="464" t="s">
        <v>961</v>
      </c>
      <c r="D67" s="465"/>
      <c r="E67" s="466"/>
      <c r="F67" s="409"/>
      <c r="G67" s="409"/>
      <c r="H67" s="409"/>
      <c r="I67" s="409"/>
      <c r="J67" s="409"/>
      <c r="K67" s="409"/>
      <c r="L67" s="409"/>
      <c r="M67" s="409"/>
      <c r="N67" s="409"/>
      <c r="O67" s="409"/>
      <c r="P67" s="409"/>
      <c r="Q67" s="409"/>
      <c r="R67" s="409"/>
      <c r="S67" s="409"/>
      <c r="T67" s="409"/>
      <c r="U67" s="409"/>
      <c r="V67" s="409"/>
      <c r="W67" s="409"/>
      <c r="X67" s="409"/>
      <c r="Y67" s="409"/>
      <c r="Z67" s="409"/>
    </row>
    <row r="68" ht="15.75" customHeight="1">
      <c r="A68" s="409"/>
      <c r="B68" s="409"/>
      <c r="C68" s="409"/>
      <c r="D68" s="409"/>
      <c r="E68" s="409"/>
      <c r="F68" s="409"/>
      <c r="G68" s="409"/>
      <c r="H68" s="409"/>
      <c r="I68" s="409"/>
      <c r="J68" s="409"/>
      <c r="K68" s="409"/>
      <c r="L68" s="409"/>
      <c r="M68" s="409"/>
      <c r="N68" s="409"/>
      <c r="O68" s="409"/>
      <c r="P68" s="409"/>
      <c r="Q68" s="409"/>
      <c r="R68" s="409"/>
      <c r="S68" s="409"/>
      <c r="T68" s="409"/>
      <c r="U68" s="409"/>
      <c r="V68" s="409"/>
      <c r="W68" s="409"/>
      <c r="X68" s="409"/>
      <c r="Y68" s="409"/>
      <c r="Z68" s="409"/>
    </row>
    <row r="69" ht="15.75" customHeight="1">
      <c r="A69" s="428" t="s">
        <v>962</v>
      </c>
      <c r="B69" s="429"/>
      <c r="C69" s="429"/>
      <c r="D69" s="429"/>
      <c r="E69" s="430" t="s">
        <v>858</v>
      </c>
      <c r="F69" s="409"/>
      <c r="G69" s="409"/>
      <c r="H69" s="409"/>
      <c r="I69" s="409"/>
      <c r="J69" s="409"/>
      <c r="K69" s="409"/>
      <c r="L69" s="409"/>
      <c r="M69" s="409"/>
      <c r="N69" s="409"/>
      <c r="O69" s="409"/>
      <c r="P69" s="409"/>
      <c r="Q69" s="409"/>
      <c r="R69" s="409"/>
      <c r="S69" s="409"/>
      <c r="T69" s="409"/>
      <c r="U69" s="409"/>
      <c r="V69" s="409"/>
      <c r="W69" s="409"/>
      <c r="X69" s="409"/>
      <c r="Y69" s="409"/>
      <c r="Z69" s="409"/>
    </row>
    <row r="70" ht="15.75" customHeight="1">
      <c r="A70" s="431" t="s">
        <v>87</v>
      </c>
      <c r="B70" s="432" t="s">
        <v>859</v>
      </c>
      <c r="C70" s="11"/>
      <c r="D70" s="433"/>
      <c r="E70" s="467" t="s">
        <v>860</v>
      </c>
      <c r="F70" s="409"/>
      <c r="G70" s="409"/>
      <c r="H70" s="409"/>
      <c r="I70" s="409"/>
      <c r="J70" s="409"/>
      <c r="K70" s="409"/>
      <c r="L70" s="409"/>
      <c r="M70" s="409"/>
      <c r="N70" s="409"/>
      <c r="O70" s="409"/>
      <c r="P70" s="409"/>
      <c r="Q70" s="409"/>
      <c r="R70" s="409"/>
      <c r="S70" s="409"/>
      <c r="T70" s="409"/>
      <c r="U70" s="409"/>
      <c r="V70" s="409"/>
      <c r="W70" s="409"/>
      <c r="X70" s="409"/>
      <c r="Y70" s="409"/>
      <c r="Z70" s="409"/>
    </row>
    <row r="71" ht="15.75" customHeight="1">
      <c r="A71" s="416">
        <v>1.0</v>
      </c>
      <c r="B71" s="477" t="s">
        <v>963</v>
      </c>
      <c r="C71" s="478"/>
      <c r="D71" s="479"/>
      <c r="E71" s="427" t="s">
        <v>920</v>
      </c>
      <c r="F71" s="409"/>
      <c r="G71" s="409"/>
      <c r="H71" s="409"/>
      <c r="I71" s="409"/>
      <c r="J71" s="409"/>
      <c r="K71" s="409"/>
      <c r="L71" s="409"/>
      <c r="M71" s="409"/>
      <c r="N71" s="409"/>
      <c r="O71" s="409"/>
      <c r="P71" s="409"/>
      <c r="Q71" s="409"/>
      <c r="R71" s="409"/>
      <c r="S71" s="409"/>
      <c r="T71" s="409"/>
      <c r="U71" s="409"/>
      <c r="V71" s="409"/>
      <c r="W71" s="409"/>
      <c r="X71" s="409"/>
      <c r="Y71" s="409"/>
      <c r="Z71" s="409"/>
    </row>
    <row r="72" ht="15.75" customHeight="1">
      <c r="A72" s="416">
        <v>2.0</v>
      </c>
      <c r="B72" s="435" t="s">
        <v>964</v>
      </c>
      <c r="C72" s="436"/>
      <c r="D72" s="437"/>
      <c r="E72" s="427" t="s">
        <v>965</v>
      </c>
      <c r="F72" s="409"/>
      <c r="G72" s="409"/>
      <c r="H72" s="409"/>
      <c r="I72" s="409"/>
      <c r="J72" s="409"/>
      <c r="K72" s="409"/>
      <c r="L72" s="409"/>
      <c r="M72" s="409"/>
      <c r="N72" s="409"/>
      <c r="O72" s="409"/>
      <c r="P72" s="409"/>
      <c r="Q72" s="409"/>
      <c r="R72" s="409"/>
      <c r="S72" s="409"/>
      <c r="T72" s="409"/>
      <c r="U72" s="409"/>
      <c r="V72" s="409"/>
      <c r="W72" s="409"/>
      <c r="X72" s="409"/>
      <c r="Y72" s="409"/>
      <c r="Z72" s="409"/>
    </row>
    <row r="73" ht="15.75" customHeight="1">
      <c r="A73" s="420">
        <v>3.0</v>
      </c>
      <c r="B73" s="439" t="s">
        <v>966</v>
      </c>
      <c r="C73" s="11"/>
      <c r="D73" s="433"/>
      <c r="E73" s="440" t="s">
        <v>967</v>
      </c>
      <c r="F73" s="409"/>
      <c r="G73" s="409"/>
      <c r="H73" s="409"/>
      <c r="I73" s="409"/>
      <c r="J73" s="409"/>
      <c r="K73" s="409"/>
      <c r="L73" s="409"/>
      <c r="M73" s="409"/>
      <c r="N73" s="409"/>
      <c r="O73" s="409"/>
      <c r="P73" s="409"/>
      <c r="Q73" s="409"/>
      <c r="R73" s="409"/>
      <c r="S73" s="409"/>
      <c r="T73" s="409"/>
      <c r="U73" s="409"/>
      <c r="V73" s="409"/>
      <c r="W73" s="409"/>
      <c r="X73" s="409"/>
      <c r="Y73" s="409"/>
      <c r="Z73" s="409"/>
    </row>
    <row r="74" ht="15.75" customHeight="1">
      <c r="A74" s="409"/>
      <c r="B74" s="409"/>
      <c r="C74" s="409"/>
      <c r="D74" s="409"/>
      <c r="E74" s="409"/>
      <c r="F74" s="409"/>
      <c r="G74" s="409"/>
      <c r="H74" s="409"/>
      <c r="I74" s="409"/>
      <c r="J74" s="409"/>
      <c r="K74" s="409"/>
      <c r="L74" s="409"/>
      <c r="M74" s="409"/>
      <c r="N74" s="409"/>
      <c r="O74" s="409"/>
      <c r="P74" s="409"/>
      <c r="Q74" s="409"/>
      <c r="R74" s="409"/>
      <c r="S74" s="409"/>
      <c r="T74" s="409"/>
      <c r="U74" s="409"/>
      <c r="V74" s="409"/>
      <c r="W74" s="409"/>
      <c r="X74" s="409"/>
      <c r="Y74" s="409"/>
      <c r="Z74" s="409"/>
    </row>
    <row r="75" ht="15.75" customHeight="1">
      <c r="A75" s="409"/>
      <c r="B75" s="409"/>
      <c r="C75" s="409"/>
      <c r="D75" s="409"/>
      <c r="E75" s="409"/>
      <c r="F75" s="409"/>
      <c r="G75" s="409"/>
      <c r="H75" s="409"/>
      <c r="I75" s="409"/>
      <c r="J75" s="409"/>
      <c r="K75" s="409"/>
      <c r="L75" s="409"/>
      <c r="M75" s="409"/>
      <c r="N75" s="409"/>
      <c r="O75" s="409"/>
      <c r="P75" s="409"/>
      <c r="Q75" s="409"/>
      <c r="R75" s="409"/>
      <c r="S75" s="409"/>
      <c r="T75" s="409"/>
      <c r="U75" s="409"/>
      <c r="V75" s="409"/>
      <c r="W75" s="409"/>
      <c r="X75" s="409"/>
      <c r="Y75" s="409"/>
      <c r="Z75" s="409"/>
    </row>
    <row r="76" ht="15.75" customHeight="1">
      <c r="A76" s="409"/>
      <c r="B76" s="409"/>
      <c r="C76" s="409"/>
      <c r="D76" s="409"/>
      <c r="E76" s="409"/>
      <c r="F76" s="409"/>
      <c r="G76" s="409"/>
      <c r="H76" s="409"/>
      <c r="I76" s="409"/>
      <c r="J76" s="409"/>
      <c r="K76" s="409"/>
      <c r="L76" s="409"/>
      <c r="M76" s="409"/>
      <c r="N76" s="409"/>
      <c r="O76" s="409"/>
      <c r="P76" s="409"/>
      <c r="Q76" s="409"/>
      <c r="R76" s="409"/>
      <c r="S76" s="409"/>
      <c r="T76" s="409"/>
      <c r="U76" s="409"/>
      <c r="V76" s="409"/>
      <c r="W76" s="409"/>
      <c r="X76" s="409"/>
      <c r="Y76" s="409"/>
      <c r="Z76" s="409"/>
    </row>
    <row r="77" ht="15.75" customHeight="1">
      <c r="A77" s="409"/>
      <c r="B77" s="409"/>
      <c r="C77" s="409"/>
      <c r="D77" s="409"/>
      <c r="E77" s="409"/>
      <c r="F77" s="409"/>
      <c r="G77" s="409"/>
      <c r="H77" s="409"/>
      <c r="I77" s="409"/>
      <c r="J77" s="409"/>
      <c r="K77" s="409"/>
      <c r="L77" s="409"/>
      <c r="M77" s="409"/>
      <c r="N77" s="409"/>
      <c r="O77" s="409"/>
      <c r="P77" s="409"/>
      <c r="Q77" s="409"/>
      <c r="R77" s="409"/>
      <c r="S77" s="409"/>
      <c r="T77" s="409"/>
      <c r="U77" s="409"/>
      <c r="V77" s="409"/>
      <c r="W77" s="409"/>
      <c r="X77" s="409"/>
      <c r="Y77" s="409"/>
      <c r="Z77" s="409"/>
    </row>
    <row r="78" ht="15.75" customHeight="1">
      <c r="A78" s="409"/>
      <c r="B78" s="409"/>
      <c r="C78" s="409"/>
      <c r="D78" s="409"/>
      <c r="E78" s="409"/>
      <c r="F78" s="409"/>
      <c r="G78" s="409"/>
      <c r="H78" s="409"/>
      <c r="I78" s="409"/>
      <c r="J78" s="409"/>
      <c r="K78" s="409"/>
      <c r="L78" s="409"/>
      <c r="M78" s="409"/>
      <c r="N78" s="409"/>
      <c r="O78" s="409"/>
      <c r="P78" s="409"/>
      <c r="Q78" s="409"/>
      <c r="R78" s="409"/>
      <c r="S78" s="409"/>
      <c r="T78" s="409"/>
      <c r="U78" s="409"/>
      <c r="V78" s="409"/>
      <c r="W78" s="409"/>
      <c r="X78" s="409"/>
      <c r="Y78" s="409"/>
      <c r="Z78" s="409"/>
    </row>
    <row r="79" ht="15.75" customHeight="1">
      <c r="A79" s="409"/>
      <c r="B79" s="409"/>
      <c r="C79" s="409"/>
      <c r="D79" s="409"/>
      <c r="E79" s="409"/>
      <c r="F79" s="409"/>
      <c r="G79" s="409"/>
      <c r="H79" s="409"/>
      <c r="I79" s="409"/>
      <c r="J79" s="409"/>
      <c r="K79" s="409"/>
      <c r="L79" s="409"/>
      <c r="M79" s="409"/>
      <c r="N79" s="409"/>
      <c r="O79" s="409"/>
      <c r="P79" s="409"/>
      <c r="Q79" s="409"/>
      <c r="R79" s="409"/>
      <c r="S79" s="409"/>
      <c r="T79" s="409"/>
      <c r="U79" s="409"/>
      <c r="V79" s="409"/>
      <c r="W79" s="409"/>
      <c r="X79" s="409"/>
      <c r="Y79" s="409"/>
      <c r="Z79" s="409"/>
    </row>
    <row r="80" ht="15.75" customHeight="1">
      <c r="A80" s="409"/>
      <c r="B80" s="409"/>
      <c r="C80" s="409"/>
      <c r="D80" s="409"/>
      <c r="E80" s="409"/>
      <c r="F80" s="409"/>
      <c r="G80" s="409"/>
      <c r="H80" s="409"/>
      <c r="I80" s="409"/>
      <c r="J80" s="409"/>
      <c r="K80" s="409"/>
      <c r="L80" s="409"/>
      <c r="M80" s="409"/>
      <c r="N80" s="409"/>
      <c r="O80" s="409"/>
      <c r="P80" s="409"/>
      <c r="Q80" s="409"/>
      <c r="R80" s="409"/>
      <c r="S80" s="409"/>
      <c r="T80" s="409"/>
      <c r="U80" s="409"/>
      <c r="V80" s="409"/>
      <c r="W80" s="409"/>
      <c r="X80" s="409"/>
      <c r="Y80" s="409"/>
      <c r="Z80" s="409"/>
    </row>
    <row r="81" ht="15.75" customHeight="1">
      <c r="A81" s="409"/>
      <c r="B81" s="409"/>
      <c r="C81" s="409"/>
      <c r="D81" s="409"/>
      <c r="E81" s="409"/>
      <c r="F81" s="409"/>
      <c r="G81" s="409"/>
      <c r="H81" s="409"/>
      <c r="I81" s="409"/>
      <c r="J81" s="409"/>
      <c r="K81" s="409"/>
      <c r="L81" s="409"/>
      <c r="M81" s="409"/>
      <c r="N81" s="409"/>
      <c r="O81" s="409"/>
      <c r="P81" s="409"/>
      <c r="Q81" s="409"/>
      <c r="R81" s="409"/>
      <c r="S81" s="409"/>
      <c r="T81" s="409"/>
      <c r="U81" s="409"/>
      <c r="V81" s="409"/>
      <c r="W81" s="409"/>
      <c r="X81" s="409"/>
      <c r="Y81" s="409"/>
      <c r="Z81" s="409"/>
    </row>
    <row r="82" ht="15.75" customHeight="1">
      <c r="A82" s="409"/>
      <c r="B82" s="409"/>
      <c r="C82" s="409"/>
      <c r="D82" s="409"/>
      <c r="E82" s="409"/>
      <c r="F82" s="409"/>
      <c r="G82" s="409"/>
      <c r="H82" s="409"/>
      <c r="I82" s="409"/>
      <c r="J82" s="409"/>
      <c r="K82" s="409"/>
      <c r="L82" s="409"/>
      <c r="M82" s="409"/>
      <c r="N82" s="409"/>
      <c r="O82" s="409"/>
      <c r="P82" s="409"/>
      <c r="Q82" s="409"/>
      <c r="R82" s="409"/>
      <c r="S82" s="409"/>
      <c r="T82" s="409"/>
      <c r="U82" s="409"/>
      <c r="V82" s="409"/>
      <c r="W82" s="409"/>
      <c r="X82" s="409"/>
      <c r="Y82" s="409"/>
      <c r="Z82" s="409"/>
    </row>
    <row r="83" ht="15.75" customHeight="1">
      <c r="A83" s="409"/>
      <c r="B83" s="409"/>
      <c r="C83" s="409"/>
      <c r="D83" s="409"/>
      <c r="E83" s="409"/>
      <c r="F83" s="409"/>
      <c r="G83" s="409"/>
      <c r="H83" s="409"/>
      <c r="I83" s="409"/>
      <c r="J83" s="409"/>
      <c r="K83" s="409"/>
      <c r="L83" s="409"/>
      <c r="M83" s="409"/>
      <c r="N83" s="409"/>
      <c r="O83" s="409"/>
      <c r="P83" s="409"/>
      <c r="Q83" s="409"/>
      <c r="R83" s="409"/>
      <c r="S83" s="409"/>
      <c r="T83" s="409"/>
      <c r="U83" s="409"/>
      <c r="V83" s="409"/>
      <c r="W83" s="409"/>
      <c r="X83" s="409"/>
      <c r="Y83" s="409"/>
      <c r="Z83" s="409"/>
    </row>
    <row r="84" ht="15.75" customHeight="1">
      <c r="A84" s="409"/>
      <c r="B84" s="409"/>
      <c r="C84" s="409"/>
      <c r="D84" s="409"/>
      <c r="E84" s="409"/>
      <c r="F84" s="409"/>
      <c r="G84" s="409"/>
      <c r="H84" s="409"/>
      <c r="I84" s="409"/>
      <c r="J84" s="409"/>
      <c r="K84" s="409"/>
      <c r="L84" s="409"/>
      <c r="M84" s="409"/>
      <c r="N84" s="409"/>
      <c r="O84" s="409"/>
      <c r="P84" s="409"/>
      <c r="Q84" s="409"/>
      <c r="R84" s="409"/>
      <c r="S84" s="409"/>
      <c r="T84" s="409"/>
      <c r="U84" s="409"/>
      <c r="V84" s="409"/>
      <c r="W84" s="409"/>
      <c r="X84" s="409"/>
      <c r="Y84" s="409"/>
      <c r="Z84" s="409"/>
    </row>
    <row r="85" ht="15.75" customHeight="1">
      <c r="A85" s="409"/>
      <c r="B85" s="409"/>
      <c r="C85" s="409"/>
      <c r="D85" s="409"/>
      <c r="E85" s="409"/>
      <c r="F85" s="409"/>
      <c r="G85" s="409"/>
      <c r="H85" s="409"/>
      <c r="I85" s="409"/>
      <c r="J85" s="409"/>
      <c r="K85" s="409"/>
      <c r="L85" s="409"/>
      <c r="M85" s="409"/>
      <c r="N85" s="409"/>
      <c r="O85" s="409"/>
      <c r="P85" s="409"/>
      <c r="Q85" s="409"/>
      <c r="R85" s="409"/>
      <c r="S85" s="409"/>
      <c r="T85" s="409"/>
      <c r="U85" s="409"/>
      <c r="V85" s="409"/>
      <c r="W85" s="409"/>
      <c r="X85" s="409"/>
      <c r="Y85" s="409"/>
      <c r="Z85" s="409"/>
    </row>
    <row r="86" ht="15.75" customHeight="1">
      <c r="A86" s="409"/>
      <c r="B86" s="409"/>
      <c r="C86" s="409"/>
      <c r="D86" s="409"/>
      <c r="E86" s="409"/>
      <c r="F86" s="409"/>
      <c r="G86" s="409"/>
      <c r="H86" s="409"/>
      <c r="I86" s="409"/>
      <c r="J86" s="409"/>
      <c r="K86" s="409"/>
      <c r="L86" s="409"/>
      <c r="M86" s="409"/>
      <c r="N86" s="409"/>
      <c r="O86" s="409"/>
      <c r="P86" s="409"/>
      <c r="Q86" s="409"/>
      <c r="R86" s="409"/>
      <c r="S86" s="409"/>
      <c r="T86" s="409"/>
      <c r="U86" s="409"/>
      <c r="V86" s="409"/>
      <c r="W86" s="409"/>
      <c r="X86" s="409"/>
      <c r="Y86" s="409"/>
      <c r="Z86" s="409"/>
    </row>
    <row r="87" ht="15.75" customHeight="1">
      <c r="A87" s="409"/>
      <c r="B87" s="409"/>
      <c r="C87" s="409"/>
      <c r="D87" s="409"/>
      <c r="E87" s="409"/>
      <c r="F87" s="409"/>
      <c r="G87" s="409"/>
      <c r="H87" s="409"/>
      <c r="I87" s="409"/>
      <c r="J87" s="409"/>
      <c r="K87" s="409"/>
      <c r="L87" s="409"/>
      <c r="M87" s="409"/>
      <c r="N87" s="409"/>
      <c r="O87" s="409"/>
      <c r="P87" s="409"/>
      <c r="Q87" s="409"/>
      <c r="R87" s="409"/>
      <c r="S87" s="409"/>
      <c r="T87" s="409"/>
      <c r="U87" s="409"/>
      <c r="V87" s="409"/>
      <c r="W87" s="409"/>
      <c r="X87" s="409"/>
      <c r="Y87" s="409"/>
      <c r="Z87" s="409"/>
    </row>
    <row r="88" ht="15.75" customHeight="1">
      <c r="A88" s="409"/>
      <c r="B88" s="409"/>
      <c r="C88" s="409"/>
      <c r="D88" s="409"/>
      <c r="E88" s="409"/>
      <c r="F88" s="409"/>
      <c r="G88" s="409"/>
      <c r="H88" s="409"/>
      <c r="I88" s="409"/>
      <c r="J88" s="409"/>
      <c r="K88" s="409"/>
      <c r="L88" s="409"/>
      <c r="M88" s="409"/>
      <c r="N88" s="409"/>
      <c r="O88" s="409"/>
      <c r="P88" s="409"/>
      <c r="Q88" s="409"/>
      <c r="R88" s="409"/>
      <c r="S88" s="409"/>
      <c r="T88" s="409"/>
      <c r="U88" s="409"/>
      <c r="V88" s="409"/>
      <c r="W88" s="409"/>
      <c r="X88" s="409"/>
      <c r="Y88" s="409"/>
      <c r="Z88" s="409"/>
    </row>
    <row r="89" ht="15.75" customHeight="1">
      <c r="A89" s="409"/>
      <c r="B89" s="409"/>
      <c r="C89" s="409"/>
      <c r="D89" s="409"/>
      <c r="E89" s="409"/>
      <c r="F89" s="409"/>
      <c r="G89" s="409"/>
      <c r="H89" s="409"/>
      <c r="I89" s="409"/>
      <c r="J89" s="409"/>
      <c r="K89" s="409"/>
      <c r="L89" s="409"/>
      <c r="M89" s="409"/>
      <c r="N89" s="409"/>
      <c r="O89" s="409"/>
      <c r="P89" s="409"/>
      <c r="Q89" s="409"/>
      <c r="R89" s="409"/>
      <c r="S89" s="409"/>
      <c r="T89" s="409"/>
      <c r="U89" s="409"/>
      <c r="V89" s="409"/>
      <c r="W89" s="409"/>
      <c r="X89" s="409"/>
      <c r="Y89" s="409"/>
      <c r="Z89" s="409"/>
    </row>
    <row r="90" ht="15.75" customHeight="1">
      <c r="A90" s="409"/>
      <c r="B90" s="409"/>
      <c r="C90" s="409"/>
      <c r="D90" s="409"/>
      <c r="E90" s="409"/>
      <c r="F90" s="409"/>
      <c r="G90" s="409"/>
      <c r="H90" s="409"/>
      <c r="I90" s="409"/>
      <c r="J90" s="409"/>
      <c r="K90" s="409"/>
      <c r="L90" s="409"/>
      <c r="M90" s="409"/>
      <c r="N90" s="409"/>
      <c r="O90" s="409"/>
      <c r="P90" s="409"/>
      <c r="Q90" s="409"/>
      <c r="R90" s="409"/>
      <c r="S90" s="409"/>
      <c r="T90" s="409"/>
      <c r="U90" s="409"/>
      <c r="V90" s="409"/>
      <c r="W90" s="409"/>
      <c r="X90" s="409"/>
      <c r="Y90" s="409"/>
      <c r="Z90" s="409"/>
    </row>
    <row r="91" ht="15.75" customHeight="1">
      <c r="A91" s="409"/>
      <c r="B91" s="409"/>
      <c r="C91" s="409"/>
      <c r="D91" s="409"/>
      <c r="E91" s="409"/>
      <c r="F91" s="409"/>
      <c r="G91" s="409"/>
      <c r="H91" s="409"/>
      <c r="I91" s="409"/>
      <c r="J91" s="409"/>
      <c r="K91" s="409"/>
      <c r="L91" s="409"/>
      <c r="M91" s="409"/>
      <c r="N91" s="409"/>
      <c r="O91" s="409"/>
      <c r="P91" s="409"/>
      <c r="Q91" s="409"/>
      <c r="R91" s="409"/>
      <c r="S91" s="409"/>
      <c r="T91" s="409"/>
      <c r="U91" s="409"/>
      <c r="V91" s="409"/>
      <c r="W91" s="409"/>
      <c r="X91" s="409"/>
      <c r="Y91" s="409"/>
      <c r="Z91" s="409"/>
    </row>
    <row r="92" ht="15.75" customHeight="1">
      <c r="A92" s="409"/>
      <c r="B92" s="409"/>
      <c r="C92" s="409"/>
      <c r="D92" s="409"/>
      <c r="E92" s="409"/>
      <c r="F92" s="409"/>
      <c r="G92" s="409"/>
      <c r="H92" s="409"/>
      <c r="I92" s="409"/>
      <c r="J92" s="409"/>
      <c r="K92" s="409"/>
      <c r="L92" s="409"/>
      <c r="M92" s="409"/>
      <c r="N92" s="409"/>
      <c r="O92" s="409"/>
      <c r="P92" s="409"/>
      <c r="Q92" s="409"/>
      <c r="R92" s="409"/>
      <c r="S92" s="409"/>
      <c r="T92" s="409"/>
      <c r="U92" s="409"/>
      <c r="V92" s="409"/>
      <c r="W92" s="409"/>
      <c r="X92" s="409"/>
      <c r="Y92" s="409"/>
      <c r="Z92" s="409"/>
    </row>
    <row r="93" ht="15.75" customHeight="1">
      <c r="A93" s="409"/>
      <c r="B93" s="409"/>
      <c r="C93" s="409"/>
      <c r="D93" s="409"/>
      <c r="E93" s="409"/>
      <c r="F93" s="409"/>
      <c r="G93" s="409"/>
      <c r="H93" s="409"/>
      <c r="I93" s="409"/>
      <c r="J93" s="409"/>
      <c r="K93" s="409"/>
      <c r="L93" s="409"/>
      <c r="M93" s="409"/>
      <c r="N93" s="409"/>
      <c r="O93" s="409"/>
      <c r="P93" s="409"/>
      <c r="Q93" s="409"/>
      <c r="R93" s="409"/>
      <c r="S93" s="409"/>
      <c r="T93" s="409"/>
      <c r="U93" s="409"/>
      <c r="V93" s="409"/>
      <c r="W93" s="409"/>
      <c r="X93" s="409"/>
      <c r="Y93" s="409"/>
      <c r="Z93" s="409"/>
    </row>
    <row r="94" ht="15.75" customHeight="1">
      <c r="A94" s="409"/>
      <c r="B94" s="409"/>
      <c r="C94" s="409"/>
      <c r="D94" s="409"/>
      <c r="E94" s="409"/>
      <c r="F94" s="409"/>
      <c r="G94" s="409"/>
      <c r="H94" s="409"/>
      <c r="I94" s="409"/>
      <c r="J94" s="409"/>
      <c r="K94" s="409"/>
      <c r="L94" s="409"/>
      <c r="M94" s="409"/>
      <c r="N94" s="409"/>
      <c r="O94" s="409"/>
      <c r="P94" s="409"/>
      <c r="Q94" s="409"/>
      <c r="R94" s="409"/>
      <c r="S94" s="409"/>
      <c r="T94" s="409"/>
      <c r="U94" s="409"/>
      <c r="V94" s="409"/>
      <c r="W94" s="409"/>
      <c r="X94" s="409"/>
      <c r="Y94" s="409"/>
      <c r="Z94" s="409"/>
    </row>
    <row r="95" ht="15.75" customHeight="1">
      <c r="A95" s="409"/>
      <c r="B95" s="409"/>
      <c r="C95" s="409"/>
      <c r="D95" s="409"/>
      <c r="E95" s="409"/>
      <c r="F95" s="409"/>
      <c r="G95" s="409"/>
      <c r="H95" s="409"/>
      <c r="I95" s="409"/>
      <c r="J95" s="409"/>
      <c r="K95" s="409"/>
      <c r="L95" s="409"/>
      <c r="M95" s="409"/>
      <c r="N95" s="409"/>
      <c r="O95" s="409"/>
      <c r="P95" s="409"/>
      <c r="Q95" s="409"/>
      <c r="R95" s="409"/>
      <c r="S95" s="409"/>
      <c r="T95" s="409"/>
      <c r="U95" s="409"/>
      <c r="V95" s="409"/>
      <c r="W95" s="409"/>
      <c r="X95" s="409"/>
      <c r="Y95" s="409"/>
      <c r="Z95" s="409"/>
    </row>
    <row r="96" ht="15.75" customHeight="1">
      <c r="A96" s="409"/>
      <c r="B96" s="409"/>
      <c r="C96" s="409"/>
      <c r="D96" s="409"/>
      <c r="E96" s="409"/>
      <c r="F96" s="409"/>
      <c r="G96" s="409"/>
      <c r="H96" s="409"/>
      <c r="I96" s="409"/>
      <c r="J96" s="409"/>
      <c r="K96" s="409"/>
      <c r="L96" s="409"/>
      <c r="M96" s="409"/>
      <c r="N96" s="409"/>
      <c r="O96" s="409"/>
      <c r="P96" s="409"/>
      <c r="Q96" s="409"/>
      <c r="R96" s="409"/>
      <c r="S96" s="409"/>
      <c r="T96" s="409"/>
      <c r="U96" s="409"/>
      <c r="V96" s="409"/>
      <c r="W96" s="409"/>
      <c r="X96" s="409"/>
      <c r="Y96" s="409"/>
      <c r="Z96" s="409"/>
    </row>
    <row r="97" ht="15.75" customHeight="1">
      <c r="A97" s="409"/>
      <c r="B97" s="409"/>
      <c r="C97" s="409"/>
      <c r="D97" s="409"/>
      <c r="E97" s="409"/>
      <c r="F97" s="409"/>
      <c r="G97" s="409"/>
      <c r="H97" s="409"/>
      <c r="I97" s="409"/>
      <c r="J97" s="409"/>
      <c r="K97" s="409"/>
      <c r="L97" s="409"/>
      <c r="M97" s="409"/>
      <c r="N97" s="409"/>
      <c r="O97" s="409"/>
      <c r="P97" s="409"/>
      <c r="Q97" s="409"/>
      <c r="R97" s="409"/>
      <c r="S97" s="409"/>
      <c r="T97" s="409"/>
      <c r="U97" s="409"/>
      <c r="V97" s="409"/>
      <c r="W97" s="409"/>
      <c r="X97" s="409"/>
      <c r="Y97" s="409"/>
      <c r="Z97" s="409"/>
    </row>
    <row r="98" ht="15.75" customHeight="1">
      <c r="A98" s="409"/>
      <c r="B98" s="409"/>
      <c r="C98" s="409"/>
      <c r="D98" s="409"/>
      <c r="E98" s="409"/>
      <c r="F98" s="409"/>
      <c r="G98" s="409"/>
      <c r="H98" s="409"/>
      <c r="I98" s="409"/>
      <c r="J98" s="409"/>
      <c r="K98" s="409"/>
      <c r="L98" s="409"/>
      <c r="M98" s="409"/>
      <c r="N98" s="409"/>
      <c r="O98" s="409"/>
      <c r="P98" s="409"/>
      <c r="Q98" s="409"/>
      <c r="R98" s="409"/>
      <c r="S98" s="409"/>
      <c r="T98" s="409"/>
      <c r="U98" s="409"/>
      <c r="V98" s="409"/>
      <c r="W98" s="409"/>
      <c r="X98" s="409"/>
      <c r="Y98" s="409"/>
      <c r="Z98" s="409"/>
    </row>
    <row r="99" ht="15.75" customHeight="1">
      <c r="A99" s="409"/>
      <c r="B99" s="409"/>
      <c r="C99" s="409"/>
      <c r="D99" s="409"/>
      <c r="E99" s="409"/>
      <c r="F99" s="409"/>
      <c r="G99" s="409"/>
      <c r="H99" s="409"/>
      <c r="I99" s="409"/>
      <c r="J99" s="409"/>
      <c r="K99" s="409"/>
      <c r="L99" s="409"/>
      <c r="M99" s="409"/>
      <c r="N99" s="409"/>
      <c r="O99" s="409"/>
      <c r="P99" s="409"/>
      <c r="Q99" s="409"/>
      <c r="R99" s="409"/>
      <c r="S99" s="409"/>
      <c r="T99" s="409"/>
      <c r="U99" s="409"/>
      <c r="V99" s="409"/>
      <c r="W99" s="409"/>
      <c r="X99" s="409"/>
      <c r="Y99" s="409"/>
      <c r="Z99" s="409"/>
    </row>
    <row r="100" ht="15.75" customHeight="1">
      <c r="A100" s="409"/>
      <c r="B100" s="409"/>
      <c r="C100" s="409"/>
      <c r="D100" s="409"/>
      <c r="E100" s="409"/>
      <c r="F100" s="409"/>
      <c r="G100" s="409"/>
      <c r="H100" s="409"/>
      <c r="I100" s="409"/>
      <c r="J100" s="409"/>
      <c r="K100" s="409"/>
      <c r="L100" s="409"/>
      <c r="M100" s="409"/>
      <c r="N100" s="409"/>
      <c r="O100" s="409"/>
      <c r="P100" s="409"/>
      <c r="Q100" s="409"/>
      <c r="R100" s="409"/>
      <c r="S100" s="409"/>
      <c r="T100" s="409"/>
      <c r="U100" s="409"/>
      <c r="V100" s="409"/>
      <c r="W100" s="409"/>
      <c r="X100" s="409"/>
      <c r="Y100" s="409"/>
      <c r="Z100" s="409"/>
    </row>
    <row r="101" ht="15.75" customHeight="1">
      <c r="A101" s="409"/>
      <c r="B101" s="409"/>
      <c r="C101" s="409"/>
      <c r="D101" s="409"/>
      <c r="E101" s="409"/>
      <c r="F101" s="409"/>
      <c r="G101" s="409"/>
      <c r="H101" s="409"/>
      <c r="I101" s="409"/>
      <c r="J101" s="409"/>
      <c r="K101" s="409"/>
      <c r="L101" s="409"/>
      <c r="M101" s="409"/>
      <c r="N101" s="409"/>
      <c r="O101" s="409"/>
      <c r="P101" s="409"/>
      <c r="Q101" s="409"/>
      <c r="R101" s="409"/>
      <c r="S101" s="409"/>
      <c r="T101" s="409"/>
      <c r="U101" s="409"/>
      <c r="V101" s="409"/>
      <c r="W101" s="409"/>
      <c r="X101" s="409"/>
      <c r="Y101" s="409"/>
      <c r="Z101" s="409"/>
    </row>
    <row r="102" ht="15.75" customHeight="1">
      <c r="A102" s="409"/>
      <c r="B102" s="409"/>
      <c r="C102" s="409"/>
      <c r="D102" s="409"/>
      <c r="E102" s="409"/>
      <c r="F102" s="409"/>
      <c r="G102" s="409"/>
      <c r="H102" s="409"/>
      <c r="I102" s="409"/>
      <c r="J102" s="409"/>
      <c r="K102" s="409"/>
      <c r="L102" s="409"/>
      <c r="M102" s="409"/>
      <c r="N102" s="409"/>
      <c r="O102" s="409"/>
      <c r="P102" s="409"/>
      <c r="Q102" s="409"/>
      <c r="R102" s="409"/>
      <c r="S102" s="409"/>
      <c r="T102" s="409"/>
      <c r="U102" s="409"/>
      <c r="V102" s="409"/>
      <c r="W102" s="409"/>
      <c r="X102" s="409"/>
      <c r="Y102" s="409"/>
      <c r="Z102" s="409"/>
    </row>
    <row r="103" ht="15.75" customHeight="1">
      <c r="A103" s="409"/>
      <c r="B103" s="409"/>
      <c r="C103" s="409"/>
      <c r="D103" s="409"/>
      <c r="E103" s="409"/>
      <c r="F103" s="409"/>
      <c r="G103" s="409"/>
      <c r="H103" s="409"/>
      <c r="I103" s="409"/>
      <c r="J103" s="409"/>
      <c r="K103" s="409"/>
      <c r="L103" s="409"/>
      <c r="M103" s="409"/>
      <c r="N103" s="409"/>
      <c r="O103" s="409"/>
      <c r="P103" s="409"/>
      <c r="Q103" s="409"/>
      <c r="R103" s="409"/>
      <c r="S103" s="409"/>
      <c r="T103" s="409"/>
      <c r="U103" s="409"/>
      <c r="V103" s="409"/>
      <c r="W103" s="409"/>
      <c r="X103" s="409"/>
      <c r="Y103" s="409"/>
      <c r="Z103" s="409"/>
    </row>
    <row r="104" ht="15.75" customHeight="1">
      <c r="A104" s="409"/>
      <c r="B104" s="409"/>
      <c r="C104" s="409"/>
      <c r="D104" s="409"/>
      <c r="E104" s="409"/>
      <c r="F104" s="409"/>
      <c r="G104" s="409"/>
      <c r="H104" s="409"/>
      <c r="I104" s="409"/>
      <c r="J104" s="409"/>
      <c r="K104" s="409"/>
      <c r="L104" s="409"/>
      <c r="M104" s="409"/>
      <c r="N104" s="409"/>
      <c r="O104" s="409"/>
      <c r="P104" s="409"/>
      <c r="Q104" s="409"/>
      <c r="R104" s="409"/>
      <c r="S104" s="409"/>
      <c r="T104" s="409"/>
      <c r="U104" s="409"/>
      <c r="V104" s="409"/>
      <c r="W104" s="409"/>
      <c r="X104" s="409"/>
      <c r="Y104" s="409"/>
      <c r="Z104" s="409"/>
    </row>
    <row r="105" ht="15.75" customHeight="1">
      <c r="A105" s="409"/>
      <c r="B105" s="409"/>
      <c r="C105" s="409"/>
      <c r="D105" s="409"/>
      <c r="E105" s="409"/>
      <c r="F105" s="409"/>
      <c r="G105" s="409"/>
      <c r="H105" s="409"/>
      <c r="I105" s="409"/>
      <c r="J105" s="409"/>
      <c r="K105" s="409"/>
      <c r="L105" s="409"/>
      <c r="M105" s="409"/>
      <c r="N105" s="409"/>
      <c r="O105" s="409"/>
      <c r="P105" s="409"/>
      <c r="Q105" s="409"/>
      <c r="R105" s="409"/>
      <c r="S105" s="409"/>
      <c r="T105" s="409"/>
      <c r="U105" s="409"/>
      <c r="V105" s="409"/>
      <c r="W105" s="409"/>
      <c r="X105" s="409"/>
      <c r="Y105" s="409"/>
      <c r="Z105" s="409"/>
    </row>
    <row r="106" ht="15.75" customHeight="1">
      <c r="A106" s="409"/>
      <c r="B106" s="409"/>
      <c r="C106" s="409"/>
      <c r="D106" s="409"/>
      <c r="E106" s="409"/>
      <c r="F106" s="409"/>
      <c r="G106" s="409"/>
      <c r="H106" s="409"/>
      <c r="I106" s="409"/>
      <c r="J106" s="409"/>
      <c r="K106" s="409"/>
      <c r="L106" s="409"/>
      <c r="M106" s="409"/>
      <c r="N106" s="409"/>
      <c r="O106" s="409"/>
      <c r="P106" s="409"/>
      <c r="Q106" s="409"/>
      <c r="R106" s="409"/>
      <c r="S106" s="409"/>
      <c r="T106" s="409"/>
      <c r="U106" s="409"/>
      <c r="V106" s="409"/>
      <c r="W106" s="409"/>
      <c r="X106" s="409"/>
      <c r="Y106" s="409"/>
      <c r="Z106" s="409"/>
    </row>
    <row r="107" ht="15.75" customHeight="1">
      <c r="A107" s="409"/>
      <c r="B107" s="409"/>
      <c r="C107" s="409"/>
      <c r="D107" s="409"/>
      <c r="E107" s="409"/>
      <c r="F107" s="409"/>
      <c r="G107" s="409"/>
      <c r="H107" s="409"/>
      <c r="I107" s="409"/>
      <c r="J107" s="409"/>
      <c r="K107" s="409"/>
      <c r="L107" s="409"/>
      <c r="M107" s="409"/>
      <c r="N107" s="409"/>
      <c r="O107" s="409"/>
      <c r="P107" s="409"/>
      <c r="Q107" s="409"/>
      <c r="R107" s="409"/>
      <c r="S107" s="409"/>
      <c r="T107" s="409"/>
      <c r="U107" s="409"/>
      <c r="V107" s="409"/>
      <c r="W107" s="409"/>
      <c r="X107" s="409"/>
      <c r="Y107" s="409"/>
      <c r="Z107" s="409"/>
    </row>
    <row r="108" ht="15.75" customHeight="1">
      <c r="A108" s="409"/>
      <c r="B108" s="409"/>
      <c r="C108" s="409"/>
      <c r="D108" s="409"/>
      <c r="E108" s="409"/>
      <c r="F108" s="409"/>
      <c r="G108" s="409"/>
      <c r="H108" s="409"/>
      <c r="I108" s="409"/>
      <c r="J108" s="409"/>
      <c r="K108" s="409"/>
      <c r="L108" s="409"/>
      <c r="M108" s="409"/>
      <c r="N108" s="409"/>
      <c r="O108" s="409"/>
      <c r="P108" s="409"/>
      <c r="Q108" s="409"/>
      <c r="R108" s="409"/>
      <c r="S108" s="409"/>
      <c r="T108" s="409"/>
      <c r="U108" s="409"/>
      <c r="V108" s="409"/>
      <c r="W108" s="409"/>
      <c r="X108" s="409"/>
      <c r="Y108" s="409"/>
      <c r="Z108" s="409"/>
    </row>
    <row r="109" ht="15.75" customHeight="1">
      <c r="A109" s="409"/>
      <c r="B109" s="409"/>
      <c r="C109" s="409"/>
      <c r="D109" s="409"/>
      <c r="E109" s="409"/>
      <c r="F109" s="409"/>
      <c r="G109" s="409"/>
      <c r="H109" s="409"/>
      <c r="I109" s="409"/>
      <c r="J109" s="409"/>
      <c r="K109" s="409"/>
      <c r="L109" s="409"/>
      <c r="M109" s="409"/>
      <c r="N109" s="409"/>
      <c r="O109" s="409"/>
      <c r="P109" s="409"/>
      <c r="Q109" s="409"/>
      <c r="R109" s="409"/>
      <c r="S109" s="409"/>
      <c r="T109" s="409"/>
      <c r="U109" s="409"/>
      <c r="V109" s="409"/>
      <c r="W109" s="409"/>
      <c r="X109" s="409"/>
      <c r="Y109" s="409"/>
      <c r="Z109" s="409"/>
    </row>
    <row r="110" ht="15.75" customHeight="1">
      <c r="A110" s="409"/>
      <c r="B110" s="409"/>
      <c r="C110" s="409"/>
      <c r="D110" s="409"/>
      <c r="E110" s="409"/>
      <c r="F110" s="409"/>
      <c r="G110" s="409"/>
      <c r="H110" s="409"/>
      <c r="I110" s="409"/>
      <c r="J110" s="409"/>
      <c r="K110" s="409"/>
      <c r="L110" s="409"/>
      <c r="M110" s="409"/>
      <c r="N110" s="409"/>
      <c r="O110" s="409"/>
      <c r="P110" s="409"/>
      <c r="Q110" s="409"/>
      <c r="R110" s="409"/>
      <c r="S110" s="409"/>
      <c r="T110" s="409"/>
      <c r="U110" s="409"/>
      <c r="V110" s="409"/>
      <c r="W110" s="409"/>
      <c r="X110" s="409"/>
      <c r="Y110" s="409"/>
      <c r="Z110" s="409"/>
    </row>
    <row r="111" ht="15.75" customHeight="1">
      <c r="A111" s="409"/>
      <c r="B111" s="409"/>
      <c r="C111" s="409"/>
      <c r="D111" s="409"/>
      <c r="E111" s="409"/>
      <c r="F111" s="409"/>
      <c r="G111" s="409"/>
      <c r="H111" s="409"/>
      <c r="I111" s="409"/>
      <c r="J111" s="409"/>
      <c r="K111" s="409"/>
      <c r="L111" s="409"/>
      <c r="M111" s="409"/>
      <c r="N111" s="409"/>
      <c r="O111" s="409"/>
      <c r="P111" s="409"/>
      <c r="Q111" s="409"/>
      <c r="R111" s="409"/>
      <c r="S111" s="409"/>
      <c r="T111" s="409"/>
      <c r="U111" s="409"/>
      <c r="V111" s="409"/>
      <c r="W111" s="409"/>
      <c r="X111" s="409"/>
      <c r="Y111" s="409"/>
      <c r="Z111" s="409"/>
    </row>
    <row r="112" ht="15.75" customHeight="1">
      <c r="A112" s="409"/>
      <c r="B112" s="409"/>
      <c r="C112" s="409"/>
      <c r="D112" s="409"/>
      <c r="E112" s="409"/>
      <c r="F112" s="409"/>
      <c r="G112" s="409"/>
      <c r="H112" s="409"/>
      <c r="I112" s="409"/>
      <c r="J112" s="409"/>
      <c r="K112" s="409"/>
      <c r="L112" s="409"/>
      <c r="M112" s="409"/>
      <c r="N112" s="409"/>
      <c r="O112" s="409"/>
      <c r="P112" s="409"/>
      <c r="Q112" s="409"/>
      <c r="R112" s="409"/>
      <c r="S112" s="409"/>
      <c r="T112" s="409"/>
      <c r="U112" s="409"/>
      <c r="V112" s="409"/>
      <c r="W112" s="409"/>
      <c r="X112" s="409"/>
      <c r="Y112" s="409"/>
      <c r="Z112" s="409"/>
    </row>
    <row r="113" ht="15.75" customHeight="1">
      <c r="A113" s="409"/>
      <c r="B113" s="409"/>
      <c r="C113" s="409"/>
      <c r="D113" s="409"/>
      <c r="E113" s="409"/>
      <c r="F113" s="409"/>
      <c r="G113" s="409"/>
      <c r="H113" s="409"/>
      <c r="I113" s="409"/>
      <c r="J113" s="409"/>
      <c r="K113" s="409"/>
      <c r="L113" s="409"/>
      <c r="M113" s="409"/>
      <c r="N113" s="409"/>
      <c r="O113" s="409"/>
      <c r="P113" s="409"/>
      <c r="Q113" s="409"/>
      <c r="R113" s="409"/>
      <c r="S113" s="409"/>
      <c r="T113" s="409"/>
      <c r="U113" s="409"/>
      <c r="V113" s="409"/>
      <c r="W113" s="409"/>
      <c r="X113" s="409"/>
      <c r="Y113" s="409"/>
      <c r="Z113" s="409"/>
    </row>
    <row r="114" ht="15.75" customHeight="1">
      <c r="A114" s="409"/>
      <c r="B114" s="409"/>
      <c r="C114" s="409"/>
      <c r="D114" s="409"/>
      <c r="E114" s="409"/>
      <c r="F114" s="409"/>
      <c r="G114" s="409"/>
      <c r="H114" s="409"/>
      <c r="I114" s="409"/>
      <c r="J114" s="409"/>
      <c r="K114" s="409"/>
      <c r="L114" s="409"/>
      <c r="M114" s="409"/>
      <c r="N114" s="409"/>
      <c r="O114" s="409"/>
      <c r="P114" s="409"/>
      <c r="Q114" s="409"/>
      <c r="R114" s="409"/>
      <c r="S114" s="409"/>
      <c r="T114" s="409"/>
      <c r="U114" s="409"/>
      <c r="V114" s="409"/>
      <c r="W114" s="409"/>
      <c r="X114" s="409"/>
      <c r="Y114" s="409"/>
      <c r="Z114" s="409"/>
    </row>
    <row r="115" ht="15.75" customHeight="1">
      <c r="A115" s="409"/>
      <c r="B115" s="409"/>
      <c r="C115" s="409"/>
      <c r="D115" s="409"/>
      <c r="E115" s="409"/>
      <c r="F115" s="409"/>
      <c r="G115" s="409"/>
      <c r="H115" s="409"/>
      <c r="I115" s="409"/>
      <c r="J115" s="409"/>
      <c r="K115" s="409"/>
      <c r="L115" s="409"/>
      <c r="M115" s="409"/>
      <c r="N115" s="409"/>
      <c r="O115" s="409"/>
      <c r="P115" s="409"/>
      <c r="Q115" s="409"/>
      <c r="R115" s="409"/>
      <c r="S115" s="409"/>
      <c r="T115" s="409"/>
      <c r="U115" s="409"/>
      <c r="V115" s="409"/>
      <c r="W115" s="409"/>
      <c r="X115" s="409"/>
      <c r="Y115" s="409"/>
      <c r="Z115" s="409"/>
    </row>
    <row r="116" ht="15.75" customHeight="1">
      <c r="A116" s="409"/>
      <c r="B116" s="409"/>
      <c r="C116" s="409"/>
      <c r="D116" s="409"/>
      <c r="E116" s="409"/>
      <c r="F116" s="409"/>
      <c r="G116" s="409"/>
      <c r="H116" s="409"/>
      <c r="I116" s="409"/>
      <c r="J116" s="409"/>
      <c r="K116" s="409"/>
      <c r="L116" s="409"/>
      <c r="M116" s="409"/>
      <c r="N116" s="409"/>
      <c r="O116" s="409"/>
      <c r="P116" s="409"/>
      <c r="Q116" s="409"/>
      <c r="R116" s="409"/>
      <c r="S116" s="409"/>
      <c r="T116" s="409"/>
      <c r="U116" s="409"/>
      <c r="V116" s="409"/>
      <c r="W116" s="409"/>
      <c r="X116" s="409"/>
      <c r="Y116" s="409"/>
      <c r="Z116" s="409"/>
    </row>
    <row r="117" ht="15.75" customHeight="1">
      <c r="A117" s="409"/>
      <c r="B117" s="409"/>
      <c r="C117" s="409"/>
      <c r="D117" s="409"/>
      <c r="E117" s="409"/>
      <c r="F117" s="409"/>
      <c r="G117" s="409"/>
      <c r="H117" s="409"/>
      <c r="I117" s="409"/>
      <c r="J117" s="409"/>
      <c r="K117" s="409"/>
      <c r="L117" s="409"/>
      <c r="M117" s="409"/>
      <c r="N117" s="409"/>
      <c r="O117" s="409"/>
      <c r="P117" s="409"/>
      <c r="Q117" s="409"/>
      <c r="R117" s="409"/>
      <c r="S117" s="409"/>
      <c r="T117" s="409"/>
      <c r="U117" s="409"/>
      <c r="V117" s="409"/>
      <c r="W117" s="409"/>
      <c r="X117" s="409"/>
      <c r="Y117" s="409"/>
      <c r="Z117" s="409"/>
    </row>
    <row r="118" ht="15.75" customHeight="1">
      <c r="A118" s="409"/>
      <c r="B118" s="409"/>
      <c r="C118" s="409"/>
      <c r="D118" s="409"/>
      <c r="E118" s="409"/>
      <c r="F118" s="409"/>
      <c r="G118" s="409"/>
      <c r="H118" s="409"/>
      <c r="I118" s="409"/>
      <c r="J118" s="409"/>
      <c r="K118" s="409"/>
      <c r="L118" s="409"/>
      <c r="M118" s="409"/>
      <c r="N118" s="409"/>
      <c r="O118" s="409"/>
      <c r="P118" s="409"/>
      <c r="Q118" s="409"/>
      <c r="R118" s="409"/>
      <c r="S118" s="409"/>
      <c r="T118" s="409"/>
      <c r="U118" s="409"/>
      <c r="V118" s="409"/>
      <c r="W118" s="409"/>
      <c r="X118" s="409"/>
      <c r="Y118" s="409"/>
      <c r="Z118" s="409"/>
    </row>
    <row r="119" ht="15.75" customHeight="1">
      <c r="A119" s="409"/>
      <c r="B119" s="409"/>
      <c r="C119" s="409"/>
      <c r="D119" s="409"/>
      <c r="E119" s="409"/>
      <c r="F119" s="409"/>
      <c r="G119" s="409"/>
      <c r="H119" s="409"/>
      <c r="I119" s="409"/>
      <c r="J119" s="409"/>
      <c r="K119" s="409"/>
      <c r="L119" s="409"/>
      <c r="M119" s="409"/>
      <c r="N119" s="409"/>
      <c r="O119" s="409"/>
      <c r="P119" s="409"/>
      <c r="Q119" s="409"/>
      <c r="R119" s="409"/>
      <c r="S119" s="409"/>
      <c r="T119" s="409"/>
      <c r="U119" s="409"/>
      <c r="V119" s="409"/>
      <c r="W119" s="409"/>
      <c r="X119" s="409"/>
      <c r="Y119" s="409"/>
      <c r="Z119" s="409"/>
    </row>
    <row r="120" ht="15.75" customHeight="1">
      <c r="A120" s="409"/>
      <c r="B120" s="409"/>
      <c r="C120" s="409"/>
      <c r="D120" s="409"/>
      <c r="E120" s="409"/>
      <c r="F120" s="409"/>
      <c r="G120" s="409"/>
      <c r="H120" s="409"/>
      <c r="I120" s="409"/>
      <c r="J120" s="409"/>
      <c r="K120" s="409"/>
      <c r="L120" s="409"/>
      <c r="M120" s="409"/>
      <c r="N120" s="409"/>
      <c r="O120" s="409"/>
      <c r="P120" s="409"/>
      <c r="Q120" s="409"/>
      <c r="R120" s="409"/>
      <c r="S120" s="409"/>
      <c r="T120" s="409"/>
      <c r="U120" s="409"/>
      <c r="V120" s="409"/>
      <c r="W120" s="409"/>
      <c r="X120" s="409"/>
      <c r="Y120" s="409"/>
      <c r="Z120" s="409"/>
    </row>
    <row r="121" ht="15.75" customHeight="1">
      <c r="A121" s="409"/>
      <c r="B121" s="409"/>
      <c r="C121" s="409"/>
      <c r="D121" s="409"/>
      <c r="E121" s="409"/>
      <c r="F121" s="409"/>
      <c r="G121" s="409"/>
      <c r="H121" s="409"/>
      <c r="I121" s="409"/>
      <c r="J121" s="409"/>
      <c r="K121" s="409"/>
      <c r="L121" s="409"/>
      <c r="M121" s="409"/>
      <c r="N121" s="409"/>
      <c r="O121" s="409"/>
      <c r="P121" s="409"/>
      <c r="Q121" s="409"/>
      <c r="R121" s="409"/>
      <c r="S121" s="409"/>
      <c r="T121" s="409"/>
      <c r="U121" s="409"/>
      <c r="V121" s="409"/>
      <c r="W121" s="409"/>
      <c r="X121" s="409"/>
      <c r="Y121" s="409"/>
      <c r="Z121" s="409"/>
    </row>
    <row r="122" ht="15.75" customHeight="1">
      <c r="A122" s="409"/>
      <c r="B122" s="409"/>
      <c r="C122" s="409"/>
      <c r="D122" s="409"/>
      <c r="E122" s="409"/>
      <c r="F122" s="409"/>
      <c r="G122" s="409"/>
      <c r="H122" s="409"/>
      <c r="I122" s="409"/>
      <c r="J122" s="409"/>
      <c r="K122" s="409"/>
      <c r="L122" s="409"/>
      <c r="M122" s="409"/>
      <c r="N122" s="409"/>
      <c r="O122" s="409"/>
      <c r="P122" s="409"/>
      <c r="Q122" s="409"/>
      <c r="R122" s="409"/>
      <c r="S122" s="409"/>
      <c r="T122" s="409"/>
      <c r="U122" s="409"/>
      <c r="V122" s="409"/>
      <c r="W122" s="409"/>
      <c r="X122" s="409"/>
      <c r="Y122" s="409"/>
      <c r="Z122" s="409"/>
    </row>
    <row r="123" ht="15.75" customHeight="1">
      <c r="A123" s="409"/>
      <c r="B123" s="409"/>
      <c r="C123" s="409"/>
      <c r="D123" s="409"/>
      <c r="E123" s="409"/>
      <c r="F123" s="409"/>
      <c r="G123" s="409"/>
      <c r="H123" s="409"/>
      <c r="I123" s="409"/>
      <c r="J123" s="409"/>
      <c r="K123" s="409"/>
      <c r="L123" s="409"/>
      <c r="M123" s="409"/>
      <c r="N123" s="409"/>
      <c r="O123" s="409"/>
      <c r="P123" s="409"/>
      <c r="Q123" s="409"/>
      <c r="R123" s="409"/>
      <c r="S123" s="409"/>
      <c r="T123" s="409"/>
      <c r="U123" s="409"/>
      <c r="V123" s="409"/>
      <c r="W123" s="409"/>
      <c r="X123" s="409"/>
      <c r="Y123" s="409"/>
      <c r="Z123" s="409"/>
    </row>
    <row r="124" ht="15.75" customHeight="1">
      <c r="A124" s="409"/>
      <c r="B124" s="409"/>
      <c r="C124" s="409"/>
      <c r="D124" s="409"/>
      <c r="E124" s="409"/>
      <c r="F124" s="409"/>
      <c r="G124" s="409"/>
      <c r="H124" s="409"/>
      <c r="I124" s="409"/>
      <c r="J124" s="409"/>
      <c r="K124" s="409"/>
      <c r="L124" s="409"/>
      <c r="M124" s="409"/>
      <c r="N124" s="409"/>
      <c r="O124" s="409"/>
      <c r="P124" s="409"/>
      <c r="Q124" s="409"/>
      <c r="R124" s="409"/>
      <c r="S124" s="409"/>
      <c r="T124" s="409"/>
      <c r="U124" s="409"/>
      <c r="V124" s="409"/>
      <c r="W124" s="409"/>
      <c r="X124" s="409"/>
      <c r="Y124" s="409"/>
      <c r="Z124" s="409"/>
    </row>
    <row r="125" ht="15.75" customHeight="1">
      <c r="A125" s="409"/>
      <c r="B125" s="409"/>
      <c r="C125" s="409"/>
      <c r="D125" s="409"/>
      <c r="E125" s="409"/>
      <c r="F125" s="409"/>
      <c r="G125" s="409"/>
      <c r="H125" s="409"/>
      <c r="I125" s="409"/>
      <c r="J125" s="409"/>
      <c r="K125" s="409"/>
      <c r="L125" s="409"/>
      <c r="M125" s="409"/>
      <c r="N125" s="409"/>
      <c r="O125" s="409"/>
      <c r="P125" s="409"/>
      <c r="Q125" s="409"/>
      <c r="R125" s="409"/>
      <c r="S125" s="409"/>
      <c r="T125" s="409"/>
      <c r="U125" s="409"/>
      <c r="V125" s="409"/>
      <c r="W125" s="409"/>
      <c r="X125" s="409"/>
      <c r="Y125" s="409"/>
      <c r="Z125" s="409"/>
    </row>
    <row r="126" ht="15.75" customHeight="1">
      <c r="A126" s="409"/>
      <c r="B126" s="409"/>
      <c r="C126" s="409"/>
      <c r="D126" s="409"/>
      <c r="E126" s="409"/>
      <c r="F126" s="409"/>
      <c r="G126" s="409"/>
      <c r="H126" s="409"/>
      <c r="I126" s="409"/>
      <c r="J126" s="409"/>
      <c r="K126" s="409"/>
      <c r="L126" s="409"/>
      <c r="M126" s="409"/>
      <c r="N126" s="409"/>
      <c r="O126" s="409"/>
      <c r="P126" s="409"/>
      <c r="Q126" s="409"/>
      <c r="R126" s="409"/>
      <c r="S126" s="409"/>
      <c r="T126" s="409"/>
      <c r="U126" s="409"/>
      <c r="V126" s="409"/>
      <c r="W126" s="409"/>
      <c r="X126" s="409"/>
      <c r="Y126" s="409"/>
      <c r="Z126" s="409"/>
    </row>
    <row r="127" ht="15.75" customHeight="1">
      <c r="A127" s="409"/>
      <c r="B127" s="409"/>
      <c r="C127" s="409"/>
      <c r="D127" s="409"/>
      <c r="E127" s="409"/>
      <c r="F127" s="409"/>
      <c r="G127" s="409"/>
      <c r="H127" s="409"/>
      <c r="I127" s="409"/>
      <c r="J127" s="409"/>
      <c r="K127" s="409"/>
      <c r="L127" s="409"/>
      <c r="M127" s="409"/>
      <c r="N127" s="409"/>
      <c r="O127" s="409"/>
      <c r="P127" s="409"/>
      <c r="Q127" s="409"/>
      <c r="R127" s="409"/>
      <c r="S127" s="409"/>
      <c r="T127" s="409"/>
      <c r="U127" s="409"/>
      <c r="V127" s="409"/>
      <c r="W127" s="409"/>
      <c r="X127" s="409"/>
      <c r="Y127" s="409"/>
      <c r="Z127" s="409"/>
    </row>
    <row r="128" ht="15.75" customHeight="1">
      <c r="A128" s="409"/>
      <c r="B128" s="409"/>
      <c r="C128" s="409"/>
      <c r="D128" s="409"/>
      <c r="E128" s="409"/>
      <c r="F128" s="409"/>
      <c r="G128" s="409"/>
      <c r="H128" s="409"/>
      <c r="I128" s="409"/>
      <c r="J128" s="409"/>
      <c r="K128" s="409"/>
      <c r="L128" s="409"/>
      <c r="M128" s="409"/>
      <c r="N128" s="409"/>
      <c r="O128" s="409"/>
      <c r="P128" s="409"/>
      <c r="Q128" s="409"/>
      <c r="R128" s="409"/>
      <c r="S128" s="409"/>
      <c r="T128" s="409"/>
      <c r="U128" s="409"/>
      <c r="V128" s="409"/>
      <c r="W128" s="409"/>
      <c r="X128" s="409"/>
      <c r="Y128" s="409"/>
      <c r="Z128" s="409"/>
    </row>
    <row r="129" ht="15.75" customHeight="1">
      <c r="A129" s="409"/>
      <c r="B129" s="409"/>
      <c r="C129" s="409"/>
      <c r="D129" s="409"/>
      <c r="E129" s="409"/>
      <c r="F129" s="409"/>
      <c r="G129" s="409"/>
      <c r="H129" s="409"/>
      <c r="I129" s="409"/>
      <c r="J129" s="409"/>
      <c r="K129" s="409"/>
      <c r="L129" s="409"/>
      <c r="M129" s="409"/>
      <c r="N129" s="409"/>
      <c r="O129" s="409"/>
      <c r="P129" s="409"/>
      <c r="Q129" s="409"/>
      <c r="R129" s="409"/>
      <c r="S129" s="409"/>
      <c r="T129" s="409"/>
      <c r="U129" s="409"/>
      <c r="V129" s="409"/>
      <c r="W129" s="409"/>
      <c r="X129" s="409"/>
      <c r="Y129" s="409"/>
      <c r="Z129" s="409"/>
    </row>
    <row r="130" ht="15.75" customHeight="1">
      <c r="A130" s="409"/>
      <c r="B130" s="409"/>
      <c r="C130" s="409"/>
      <c r="D130" s="409"/>
      <c r="E130" s="409"/>
      <c r="F130" s="409"/>
      <c r="G130" s="409"/>
      <c r="H130" s="409"/>
      <c r="I130" s="409"/>
      <c r="J130" s="409"/>
      <c r="K130" s="409"/>
      <c r="L130" s="409"/>
      <c r="M130" s="409"/>
      <c r="N130" s="409"/>
      <c r="O130" s="409"/>
      <c r="P130" s="409"/>
      <c r="Q130" s="409"/>
      <c r="R130" s="409"/>
      <c r="S130" s="409"/>
      <c r="T130" s="409"/>
      <c r="U130" s="409"/>
      <c r="V130" s="409"/>
      <c r="W130" s="409"/>
      <c r="X130" s="409"/>
      <c r="Y130" s="409"/>
      <c r="Z130" s="409"/>
    </row>
    <row r="131" ht="15.75" customHeight="1">
      <c r="A131" s="409"/>
      <c r="B131" s="409"/>
      <c r="C131" s="409"/>
      <c r="D131" s="409"/>
      <c r="E131" s="409"/>
      <c r="F131" s="409"/>
      <c r="G131" s="409"/>
      <c r="H131" s="409"/>
      <c r="I131" s="409"/>
      <c r="J131" s="409"/>
      <c r="K131" s="409"/>
      <c r="L131" s="409"/>
      <c r="M131" s="409"/>
      <c r="N131" s="409"/>
      <c r="O131" s="409"/>
      <c r="P131" s="409"/>
      <c r="Q131" s="409"/>
      <c r="R131" s="409"/>
      <c r="S131" s="409"/>
      <c r="T131" s="409"/>
      <c r="U131" s="409"/>
      <c r="V131" s="409"/>
      <c r="W131" s="409"/>
      <c r="X131" s="409"/>
      <c r="Y131" s="409"/>
      <c r="Z131" s="409"/>
    </row>
    <row r="132" ht="15.75" customHeight="1">
      <c r="A132" s="409"/>
      <c r="B132" s="409"/>
      <c r="C132" s="409"/>
      <c r="D132" s="409"/>
      <c r="E132" s="409"/>
      <c r="F132" s="409"/>
      <c r="G132" s="409"/>
      <c r="H132" s="409"/>
      <c r="I132" s="409"/>
      <c r="J132" s="409"/>
      <c r="K132" s="409"/>
      <c r="L132" s="409"/>
      <c r="M132" s="409"/>
      <c r="N132" s="409"/>
      <c r="O132" s="409"/>
      <c r="P132" s="409"/>
      <c r="Q132" s="409"/>
      <c r="R132" s="409"/>
      <c r="S132" s="409"/>
      <c r="T132" s="409"/>
      <c r="U132" s="409"/>
      <c r="V132" s="409"/>
      <c r="W132" s="409"/>
      <c r="X132" s="409"/>
      <c r="Y132" s="409"/>
      <c r="Z132" s="409"/>
    </row>
    <row r="133" ht="15.75" customHeight="1">
      <c r="A133" s="409"/>
      <c r="B133" s="409"/>
      <c r="C133" s="409"/>
      <c r="D133" s="409"/>
      <c r="E133" s="409"/>
      <c r="F133" s="409"/>
      <c r="G133" s="409"/>
      <c r="H133" s="409"/>
      <c r="I133" s="409"/>
      <c r="J133" s="409"/>
      <c r="K133" s="409"/>
      <c r="L133" s="409"/>
      <c r="M133" s="409"/>
      <c r="N133" s="409"/>
      <c r="O133" s="409"/>
      <c r="P133" s="409"/>
      <c r="Q133" s="409"/>
      <c r="R133" s="409"/>
      <c r="S133" s="409"/>
      <c r="T133" s="409"/>
      <c r="U133" s="409"/>
      <c r="V133" s="409"/>
      <c r="W133" s="409"/>
      <c r="X133" s="409"/>
      <c r="Y133" s="409"/>
      <c r="Z133" s="409"/>
    </row>
    <row r="134" ht="15.75" customHeight="1">
      <c r="A134" s="409"/>
      <c r="B134" s="409"/>
      <c r="C134" s="409"/>
      <c r="D134" s="409"/>
      <c r="E134" s="409"/>
      <c r="F134" s="409"/>
      <c r="G134" s="409"/>
      <c r="H134" s="409"/>
      <c r="I134" s="409"/>
      <c r="J134" s="409"/>
      <c r="K134" s="409"/>
      <c r="L134" s="409"/>
      <c r="M134" s="409"/>
      <c r="N134" s="409"/>
      <c r="O134" s="409"/>
      <c r="P134" s="409"/>
      <c r="Q134" s="409"/>
      <c r="R134" s="409"/>
      <c r="S134" s="409"/>
      <c r="T134" s="409"/>
      <c r="U134" s="409"/>
      <c r="V134" s="409"/>
      <c r="W134" s="409"/>
      <c r="X134" s="409"/>
      <c r="Y134" s="409"/>
      <c r="Z134" s="409"/>
    </row>
    <row r="135" ht="15.75" customHeight="1">
      <c r="A135" s="409"/>
      <c r="B135" s="409"/>
      <c r="C135" s="409"/>
      <c r="D135" s="409"/>
      <c r="E135" s="409"/>
      <c r="F135" s="409"/>
      <c r="G135" s="409"/>
      <c r="H135" s="409"/>
      <c r="I135" s="409"/>
      <c r="J135" s="409"/>
      <c r="K135" s="409"/>
      <c r="L135" s="409"/>
      <c r="M135" s="409"/>
      <c r="N135" s="409"/>
      <c r="O135" s="409"/>
      <c r="P135" s="409"/>
      <c r="Q135" s="409"/>
      <c r="R135" s="409"/>
      <c r="S135" s="409"/>
      <c r="T135" s="409"/>
      <c r="U135" s="409"/>
      <c r="V135" s="409"/>
      <c r="W135" s="409"/>
      <c r="X135" s="409"/>
      <c r="Y135" s="409"/>
      <c r="Z135" s="409"/>
    </row>
    <row r="136" ht="15.75" customHeight="1">
      <c r="A136" s="409"/>
      <c r="B136" s="409"/>
      <c r="C136" s="409"/>
      <c r="D136" s="409"/>
      <c r="E136" s="409"/>
      <c r="F136" s="409"/>
      <c r="G136" s="409"/>
      <c r="H136" s="409"/>
      <c r="I136" s="409"/>
      <c r="J136" s="409"/>
      <c r="K136" s="409"/>
      <c r="L136" s="409"/>
      <c r="M136" s="409"/>
      <c r="N136" s="409"/>
      <c r="O136" s="409"/>
      <c r="P136" s="409"/>
      <c r="Q136" s="409"/>
      <c r="R136" s="409"/>
      <c r="S136" s="409"/>
      <c r="T136" s="409"/>
      <c r="U136" s="409"/>
      <c r="V136" s="409"/>
      <c r="W136" s="409"/>
      <c r="X136" s="409"/>
      <c r="Y136" s="409"/>
      <c r="Z136" s="409"/>
    </row>
    <row r="137" ht="15.75" customHeight="1">
      <c r="A137" s="409"/>
      <c r="B137" s="409"/>
      <c r="C137" s="409"/>
      <c r="D137" s="409"/>
      <c r="E137" s="409"/>
      <c r="F137" s="409"/>
      <c r="G137" s="409"/>
      <c r="H137" s="409"/>
      <c r="I137" s="409"/>
      <c r="J137" s="409"/>
      <c r="K137" s="409"/>
      <c r="L137" s="409"/>
      <c r="M137" s="409"/>
      <c r="N137" s="409"/>
      <c r="O137" s="409"/>
      <c r="P137" s="409"/>
      <c r="Q137" s="409"/>
      <c r="R137" s="409"/>
      <c r="S137" s="409"/>
      <c r="T137" s="409"/>
      <c r="U137" s="409"/>
      <c r="V137" s="409"/>
      <c r="W137" s="409"/>
      <c r="X137" s="409"/>
      <c r="Y137" s="409"/>
      <c r="Z137" s="409"/>
    </row>
    <row r="138" ht="15.75" customHeight="1">
      <c r="A138" s="409"/>
      <c r="B138" s="409"/>
      <c r="C138" s="409"/>
      <c r="D138" s="409"/>
      <c r="E138" s="409"/>
      <c r="F138" s="409"/>
      <c r="G138" s="409"/>
      <c r="H138" s="409"/>
      <c r="I138" s="409"/>
      <c r="J138" s="409"/>
      <c r="K138" s="409"/>
      <c r="L138" s="409"/>
      <c r="M138" s="409"/>
      <c r="N138" s="409"/>
      <c r="O138" s="409"/>
      <c r="P138" s="409"/>
      <c r="Q138" s="409"/>
      <c r="R138" s="409"/>
      <c r="S138" s="409"/>
      <c r="T138" s="409"/>
      <c r="U138" s="409"/>
      <c r="V138" s="409"/>
      <c r="W138" s="409"/>
      <c r="X138" s="409"/>
      <c r="Y138" s="409"/>
      <c r="Z138" s="409"/>
    </row>
    <row r="139" ht="15.75" customHeight="1">
      <c r="A139" s="409"/>
      <c r="B139" s="409"/>
      <c r="C139" s="409"/>
      <c r="D139" s="409"/>
      <c r="E139" s="409"/>
      <c r="F139" s="409"/>
      <c r="G139" s="409"/>
      <c r="H139" s="409"/>
      <c r="I139" s="409"/>
      <c r="J139" s="409"/>
      <c r="K139" s="409"/>
      <c r="L139" s="409"/>
      <c r="M139" s="409"/>
      <c r="N139" s="409"/>
      <c r="O139" s="409"/>
      <c r="P139" s="409"/>
      <c r="Q139" s="409"/>
      <c r="R139" s="409"/>
      <c r="S139" s="409"/>
      <c r="T139" s="409"/>
      <c r="U139" s="409"/>
      <c r="V139" s="409"/>
      <c r="W139" s="409"/>
      <c r="X139" s="409"/>
      <c r="Y139" s="409"/>
      <c r="Z139" s="409"/>
    </row>
    <row r="140" ht="15.75" customHeight="1">
      <c r="A140" s="409"/>
      <c r="B140" s="409"/>
      <c r="C140" s="409"/>
      <c r="D140" s="409"/>
      <c r="E140" s="409"/>
      <c r="F140" s="409"/>
      <c r="G140" s="409"/>
      <c r="H140" s="409"/>
      <c r="I140" s="409"/>
      <c r="J140" s="409"/>
      <c r="K140" s="409"/>
      <c r="L140" s="409"/>
      <c r="M140" s="409"/>
      <c r="N140" s="409"/>
      <c r="O140" s="409"/>
      <c r="P140" s="409"/>
      <c r="Q140" s="409"/>
      <c r="R140" s="409"/>
      <c r="S140" s="409"/>
      <c r="T140" s="409"/>
      <c r="U140" s="409"/>
      <c r="V140" s="409"/>
      <c r="W140" s="409"/>
      <c r="X140" s="409"/>
      <c r="Y140" s="409"/>
      <c r="Z140" s="409"/>
    </row>
    <row r="141" ht="15.75" customHeight="1">
      <c r="A141" s="409"/>
      <c r="B141" s="409"/>
      <c r="C141" s="409"/>
      <c r="D141" s="409"/>
      <c r="E141" s="409"/>
      <c r="F141" s="409"/>
      <c r="G141" s="409"/>
      <c r="H141" s="409"/>
      <c r="I141" s="409"/>
      <c r="J141" s="409"/>
      <c r="K141" s="409"/>
      <c r="L141" s="409"/>
      <c r="M141" s="409"/>
      <c r="N141" s="409"/>
      <c r="O141" s="409"/>
      <c r="P141" s="409"/>
      <c r="Q141" s="409"/>
      <c r="R141" s="409"/>
      <c r="S141" s="409"/>
      <c r="T141" s="409"/>
      <c r="U141" s="409"/>
      <c r="V141" s="409"/>
      <c r="W141" s="409"/>
      <c r="X141" s="409"/>
      <c r="Y141" s="409"/>
      <c r="Z141" s="409"/>
    </row>
    <row r="142" ht="15.75" customHeight="1">
      <c r="A142" s="409"/>
      <c r="B142" s="409"/>
      <c r="C142" s="409"/>
      <c r="D142" s="409"/>
      <c r="E142" s="409"/>
      <c r="F142" s="409"/>
      <c r="G142" s="409"/>
      <c r="H142" s="409"/>
      <c r="I142" s="409"/>
      <c r="J142" s="409"/>
      <c r="K142" s="409"/>
      <c r="L142" s="409"/>
      <c r="M142" s="409"/>
      <c r="N142" s="409"/>
      <c r="O142" s="409"/>
      <c r="P142" s="409"/>
      <c r="Q142" s="409"/>
      <c r="R142" s="409"/>
      <c r="S142" s="409"/>
      <c r="T142" s="409"/>
      <c r="U142" s="409"/>
      <c r="V142" s="409"/>
      <c r="W142" s="409"/>
      <c r="X142" s="409"/>
      <c r="Y142" s="409"/>
      <c r="Z142" s="409"/>
    </row>
    <row r="143" ht="15.75" customHeight="1">
      <c r="A143" s="409"/>
      <c r="B143" s="409"/>
      <c r="C143" s="409"/>
      <c r="D143" s="409"/>
      <c r="E143" s="409"/>
      <c r="F143" s="409"/>
      <c r="G143" s="409"/>
      <c r="H143" s="409"/>
      <c r="I143" s="409"/>
      <c r="J143" s="409"/>
      <c r="K143" s="409"/>
      <c r="L143" s="409"/>
      <c r="M143" s="409"/>
      <c r="N143" s="409"/>
      <c r="O143" s="409"/>
      <c r="P143" s="409"/>
      <c r="Q143" s="409"/>
      <c r="R143" s="409"/>
      <c r="S143" s="409"/>
      <c r="T143" s="409"/>
      <c r="U143" s="409"/>
      <c r="V143" s="409"/>
      <c r="W143" s="409"/>
      <c r="X143" s="409"/>
      <c r="Y143" s="409"/>
      <c r="Z143" s="409"/>
    </row>
    <row r="144" ht="15.75" customHeight="1">
      <c r="A144" s="409"/>
      <c r="B144" s="409"/>
      <c r="C144" s="409"/>
      <c r="D144" s="409"/>
      <c r="E144" s="409"/>
      <c r="F144" s="409"/>
      <c r="G144" s="409"/>
      <c r="H144" s="409"/>
      <c r="I144" s="409"/>
      <c r="J144" s="409"/>
      <c r="K144" s="409"/>
      <c r="L144" s="409"/>
      <c r="M144" s="409"/>
      <c r="N144" s="409"/>
      <c r="O144" s="409"/>
      <c r="P144" s="409"/>
      <c r="Q144" s="409"/>
      <c r="R144" s="409"/>
      <c r="S144" s="409"/>
      <c r="T144" s="409"/>
      <c r="U144" s="409"/>
      <c r="V144" s="409"/>
      <c r="W144" s="409"/>
      <c r="X144" s="409"/>
      <c r="Y144" s="409"/>
      <c r="Z144" s="409"/>
    </row>
    <row r="145" ht="15.75" customHeight="1">
      <c r="A145" s="409"/>
      <c r="B145" s="409"/>
      <c r="C145" s="409"/>
      <c r="D145" s="409"/>
      <c r="E145" s="409"/>
      <c r="F145" s="409"/>
      <c r="G145" s="409"/>
      <c r="H145" s="409"/>
      <c r="I145" s="409"/>
      <c r="J145" s="409"/>
      <c r="K145" s="409"/>
      <c r="L145" s="409"/>
      <c r="M145" s="409"/>
      <c r="N145" s="409"/>
      <c r="O145" s="409"/>
      <c r="P145" s="409"/>
      <c r="Q145" s="409"/>
      <c r="R145" s="409"/>
      <c r="S145" s="409"/>
      <c r="T145" s="409"/>
      <c r="U145" s="409"/>
      <c r="V145" s="409"/>
      <c r="W145" s="409"/>
      <c r="X145" s="409"/>
      <c r="Y145" s="409"/>
      <c r="Z145" s="409"/>
    </row>
    <row r="146" ht="15.75" customHeight="1">
      <c r="A146" s="409"/>
      <c r="B146" s="409"/>
      <c r="C146" s="409"/>
      <c r="D146" s="409"/>
      <c r="E146" s="409"/>
      <c r="F146" s="409"/>
      <c r="G146" s="409"/>
      <c r="H146" s="409"/>
      <c r="I146" s="409"/>
      <c r="J146" s="409"/>
      <c r="K146" s="409"/>
      <c r="L146" s="409"/>
      <c r="M146" s="409"/>
      <c r="N146" s="409"/>
      <c r="O146" s="409"/>
      <c r="P146" s="409"/>
      <c r="Q146" s="409"/>
      <c r="R146" s="409"/>
      <c r="S146" s="409"/>
      <c r="T146" s="409"/>
      <c r="U146" s="409"/>
      <c r="V146" s="409"/>
      <c r="W146" s="409"/>
      <c r="X146" s="409"/>
      <c r="Y146" s="409"/>
      <c r="Z146" s="409"/>
    </row>
    <row r="147" ht="15.75" customHeight="1">
      <c r="A147" s="409"/>
      <c r="B147" s="409"/>
      <c r="C147" s="409"/>
      <c r="D147" s="409"/>
      <c r="E147" s="409"/>
      <c r="F147" s="409"/>
      <c r="G147" s="409"/>
      <c r="H147" s="409"/>
      <c r="I147" s="409"/>
      <c r="J147" s="409"/>
      <c r="K147" s="409"/>
      <c r="L147" s="409"/>
      <c r="M147" s="409"/>
      <c r="N147" s="409"/>
      <c r="O147" s="409"/>
      <c r="P147" s="409"/>
      <c r="Q147" s="409"/>
      <c r="R147" s="409"/>
      <c r="S147" s="409"/>
      <c r="T147" s="409"/>
      <c r="U147" s="409"/>
      <c r="V147" s="409"/>
      <c r="W147" s="409"/>
      <c r="X147" s="409"/>
      <c r="Y147" s="409"/>
      <c r="Z147" s="409"/>
    </row>
    <row r="148" ht="15.75" customHeight="1">
      <c r="A148" s="409"/>
      <c r="B148" s="409"/>
      <c r="C148" s="409"/>
      <c r="D148" s="409"/>
      <c r="E148" s="409"/>
      <c r="F148" s="409"/>
      <c r="G148" s="409"/>
      <c r="H148" s="409"/>
      <c r="I148" s="409"/>
      <c r="J148" s="409"/>
      <c r="K148" s="409"/>
      <c r="L148" s="409"/>
      <c r="M148" s="409"/>
      <c r="N148" s="409"/>
      <c r="O148" s="409"/>
      <c r="P148" s="409"/>
      <c r="Q148" s="409"/>
      <c r="R148" s="409"/>
      <c r="S148" s="409"/>
      <c r="T148" s="409"/>
      <c r="U148" s="409"/>
      <c r="V148" s="409"/>
      <c r="W148" s="409"/>
      <c r="X148" s="409"/>
      <c r="Y148" s="409"/>
      <c r="Z148" s="409"/>
    </row>
    <row r="149" ht="15.75" customHeight="1">
      <c r="A149" s="409"/>
      <c r="B149" s="409"/>
      <c r="C149" s="409"/>
      <c r="D149" s="409"/>
      <c r="E149" s="409"/>
      <c r="F149" s="409"/>
      <c r="G149" s="409"/>
      <c r="H149" s="409"/>
      <c r="I149" s="409"/>
      <c r="J149" s="409"/>
      <c r="K149" s="409"/>
      <c r="L149" s="409"/>
      <c r="M149" s="409"/>
      <c r="N149" s="409"/>
      <c r="O149" s="409"/>
      <c r="P149" s="409"/>
      <c r="Q149" s="409"/>
      <c r="R149" s="409"/>
      <c r="S149" s="409"/>
      <c r="T149" s="409"/>
      <c r="U149" s="409"/>
      <c r="V149" s="409"/>
      <c r="W149" s="409"/>
      <c r="X149" s="409"/>
      <c r="Y149" s="409"/>
      <c r="Z149" s="409"/>
    </row>
    <row r="150" ht="15.75" customHeight="1">
      <c r="A150" s="409"/>
      <c r="B150" s="409"/>
      <c r="C150" s="409"/>
      <c r="D150" s="409"/>
      <c r="E150" s="409"/>
      <c r="F150" s="409"/>
      <c r="G150" s="409"/>
      <c r="H150" s="409"/>
      <c r="I150" s="409"/>
      <c r="J150" s="409"/>
      <c r="K150" s="409"/>
      <c r="L150" s="409"/>
      <c r="M150" s="409"/>
      <c r="N150" s="409"/>
      <c r="O150" s="409"/>
      <c r="P150" s="409"/>
      <c r="Q150" s="409"/>
      <c r="R150" s="409"/>
      <c r="S150" s="409"/>
      <c r="T150" s="409"/>
      <c r="U150" s="409"/>
      <c r="V150" s="409"/>
      <c r="W150" s="409"/>
      <c r="X150" s="409"/>
      <c r="Y150" s="409"/>
      <c r="Z150" s="409"/>
    </row>
    <row r="151" ht="15.75" customHeight="1">
      <c r="A151" s="409"/>
      <c r="B151" s="409"/>
      <c r="C151" s="409"/>
      <c r="D151" s="409"/>
      <c r="E151" s="409"/>
      <c r="F151" s="409"/>
      <c r="G151" s="409"/>
      <c r="H151" s="409"/>
      <c r="I151" s="409"/>
      <c r="J151" s="409"/>
      <c r="K151" s="409"/>
      <c r="L151" s="409"/>
      <c r="M151" s="409"/>
      <c r="N151" s="409"/>
      <c r="O151" s="409"/>
      <c r="P151" s="409"/>
      <c r="Q151" s="409"/>
      <c r="R151" s="409"/>
      <c r="S151" s="409"/>
      <c r="T151" s="409"/>
      <c r="U151" s="409"/>
      <c r="V151" s="409"/>
      <c r="W151" s="409"/>
      <c r="X151" s="409"/>
      <c r="Y151" s="409"/>
      <c r="Z151" s="409"/>
    </row>
    <row r="152" ht="15.75" customHeight="1">
      <c r="A152" s="409"/>
      <c r="B152" s="409"/>
      <c r="C152" s="409"/>
      <c r="D152" s="409"/>
      <c r="E152" s="409"/>
      <c r="F152" s="409"/>
      <c r="G152" s="409"/>
      <c r="H152" s="409"/>
      <c r="I152" s="409"/>
      <c r="J152" s="409"/>
      <c r="K152" s="409"/>
      <c r="L152" s="409"/>
      <c r="M152" s="409"/>
      <c r="N152" s="409"/>
      <c r="O152" s="409"/>
      <c r="P152" s="409"/>
      <c r="Q152" s="409"/>
      <c r="R152" s="409"/>
      <c r="S152" s="409"/>
      <c r="T152" s="409"/>
      <c r="U152" s="409"/>
      <c r="V152" s="409"/>
      <c r="W152" s="409"/>
      <c r="X152" s="409"/>
      <c r="Y152" s="409"/>
      <c r="Z152" s="409"/>
    </row>
    <row r="153" ht="15.75" customHeight="1">
      <c r="A153" s="409"/>
      <c r="B153" s="409"/>
      <c r="C153" s="409"/>
      <c r="D153" s="409"/>
      <c r="E153" s="409"/>
      <c r="F153" s="409"/>
      <c r="G153" s="409"/>
      <c r="H153" s="409"/>
      <c r="I153" s="409"/>
      <c r="J153" s="409"/>
      <c r="K153" s="409"/>
      <c r="L153" s="409"/>
      <c r="M153" s="409"/>
      <c r="N153" s="409"/>
      <c r="O153" s="409"/>
      <c r="P153" s="409"/>
      <c r="Q153" s="409"/>
      <c r="R153" s="409"/>
      <c r="S153" s="409"/>
      <c r="T153" s="409"/>
      <c r="U153" s="409"/>
      <c r="V153" s="409"/>
      <c r="W153" s="409"/>
      <c r="X153" s="409"/>
      <c r="Y153" s="409"/>
      <c r="Z153" s="409"/>
    </row>
    <row r="154" ht="15.75" customHeight="1">
      <c r="A154" s="409"/>
      <c r="B154" s="409"/>
      <c r="C154" s="409"/>
      <c r="D154" s="409"/>
      <c r="E154" s="409"/>
      <c r="F154" s="409"/>
      <c r="G154" s="409"/>
      <c r="H154" s="409"/>
      <c r="I154" s="409"/>
      <c r="J154" s="409"/>
      <c r="K154" s="409"/>
      <c r="L154" s="409"/>
      <c r="M154" s="409"/>
      <c r="N154" s="409"/>
      <c r="O154" s="409"/>
      <c r="P154" s="409"/>
      <c r="Q154" s="409"/>
      <c r="R154" s="409"/>
      <c r="S154" s="409"/>
      <c r="T154" s="409"/>
      <c r="U154" s="409"/>
      <c r="V154" s="409"/>
      <c r="W154" s="409"/>
      <c r="X154" s="409"/>
      <c r="Y154" s="409"/>
      <c r="Z154" s="409"/>
    </row>
    <row r="155" ht="15.75" customHeight="1">
      <c r="A155" s="409"/>
      <c r="B155" s="409"/>
      <c r="C155" s="409"/>
      <c r="D155" s="409"/>
      <c r="E155" s="409"/>
      <c r="F155" s="409"/>
      <c r="G155" s="409"/>
      <c r="H155" s="409"/>
      <c r="I155" s="409"/>
      <c r="J155" s="409"/>
      <c r="K155" s="409"/>
      <c r="L155" s="409"/>
      <c r="M155" s="409"/>
      <c r="N155" s="409"/>
      <c r="O155" s="409"/>
      <c r="P155" s="409"/>
      <c r="Q155" s="409"/>
      <c r="R155" s="409"/>
      <c r="S155" s="409"/>
      <c r="T155" s="409"/>
      <c r="U155" s="409"/>
      <c r="V155" s="409"/>
      <c r="W155" s="409"/>
      <c r="X155" s="409"/>
      <c r="Y155" s="409"/>
      <c r="Z155" s="409"/>
    </row>
    <row r="156" ht="15.75" customHeight="1">
      <c r="A156" s="409"/>
      <c r="B156" s="409"/>
      <c r="C156" s="409"/>
      <c r="D156" s="409"/>
      <c r="E156" s="409"/>
      <c r="F156" s="409"/>
      <c r="G156" s="409"/>
      <c r="H156" s="409"/>
      <c r="I156" s="409"/>
      <c r="J156" s="409"/>
      <c r="K156" s="409"/>
      <c r="L156" s="409"/>
      <c r="M156" s="409"/>
      <c r="N156" s="409"/>
      <c r="O156" s="409"/>
      <c r="P156" s="409"/>
      <c r="Q156" s="409"/>
      <c r="R156" s="409"/>
      <c r="S156" s="409"/>
      <c r="T156" s="409"/>
      <c r="U156" s="409"/>
      <c r="V156" s="409"/>
      <c r="W156" s="409"/>
      <c r="X156" s="409"/>
      <c r="Y156" s="409"/>
      <c r="Z156" s="409"/>
    </row>
    <row r="157" ht="15.75" customHeight="1">
      <c r="A157" s="409"/>
      <c r="B157" s="409"/>
      <c r="C157" s="409"/>
      <c r="D157" s="409"/>
      <c r="E157" s="409"/>
      <c r="F157" s="409"/>
      <c r="G157" s="409"/>
      <c r="H157" s="409"/>
      <c r="I157" s="409"/>
      <c r="J157" s="409"/>
      <c r="K157" s="409"/>
      <c r="L157" s="409"/>
      <c r="M157" s="409"/>
      <c r="N157" s="409"/>
      <c r="O157" s="409"/>
      <c r="P157" s="409"/>
      <c r="Q157" s="409"/>
      <c r="R157" s="409"/>
      <c r="S157" s="409"/>
      <c r="T157" s="409"/>
      <c r="U157" s="409"/>
      <c r="V157" s="409"/>
      <c r="W157" s="409"/>
      <c r="X157" s="409"/>
      <c r="Y157" s="409"/>
      <c r="Z157" s="409"/>
    </row>
    <row r="158" ht="15.75" customHeight="1">
      <c r="A158" s="409"/>
      <c r="B158" s="409"/>
      <c r="C158" s="409"/>
      <c r="D158" s="409"/>
      <c r="E158" s="409"/>
      <c r="F158" s="409"/>
      <c r="G158" s="409"/>
      <c r="H158" s="409"/>
      <c r="I158" s="409"/>
      <c r="J158" s="409"/>
      <c r="K158" s="409"/>
      <c r="L158" s="409"/>
      <c r="M158" s="409"/>
      <c r="N158" s="409"/>
      <c r="O158" s="409"/>
      <c r="P158" s="409"/>
      <c r="Q158" s="409"/>
      <c r="R158" s="409"/>
      <c r="S158" s="409"/>
      <c r="T158" s="409"/>
      <c r="U158" s="409"/>
      <c r="V158" s="409"/>
      <c r="W158" s="409"/>
      <c r="X158" s="409"/>
      <c r="Y158" s="409"/>
      <c r="Z158" s="409"/>
    </row>
    <row r="159" ht="15.75" customHeight="1">
      <c r="A159" s="409"/>
      <c r="B159" s="409"/>
      <c r="C159" s="409"/>
      <c r="D159" s="409"/>
      <c r="E159" s="409"/>
      <c r="F159" s="409"/>
      <c r="G159" s="409"/>
      <c r="H159" s="409"/>
      <c r="I159" s="409"/>
      <c r="J159" s="409"/>
      <c r="K159" s="409"/>
      <c r="L159" s="409"/>
      <c r="M159" s="409"/>
      <c r="N159" s="409"/>
      <c r="O159" s="409"/>
      <c r="P159" s="409"/>
      <c r="Q159" s="409"/>
      <c r="R159" s="409"/>
      <c r="S159" s="409"/>
      <c r="T159" s="409"/>
      <c r="U159" s="409"/>
      <c r="V159" s="409"/>
      <c r="W159" s="409"/>
      <c r="X159" s="409"/>
      <c r="Y159" s="409"/>
      <c r="Z159" s="409"/>
    </row>
    <row r="160" ht="15.75" customHeight="1">
      <c r="A160" s="409"/>
      <c r="B160" s="409"/>
      <c r="C160" s="409"/>
      <c r="D160" s="409"/>
      <c r="E160" s="409"/>
      <c r="F160" s="409"/>
      <c r="G160" s="409"/>
      <c r="H160" s="409"/>
      <c r="I160" s="409"/>
      <c r="J160" s="409"/>
      <c r="K160" s="409"/>
      <c r="L160" s="409"/>
      <c r="M160" s="409"/>
      <c r="N160" s="409"/>
      <c r="O160" s="409"/>
      <c r="P160" s="409"/>
      <c r="Q160" s="409"/>
      <c r="R160" s="409"/>
      <c r="S160" s="409"/>
      <c r="T160" s="409"/>
      <c r="U160" s="409"/>
      <c r="V160" s="409"/>
      <c r="W160" s="409"/>
      <c r="X160" s="409"/>
      <c r="Y160" s="409"/>
      <c r="Z160" s="409"/>
    </row>
    <row r="161" ht="15.75" customHeight="1">
      <c r="A161" s="409"/>
      <c r="B161" s="409"/>
      <c r="C161" s="409"/>
      <c r="D161" s="409"/>
      <c r="E161" s="409"/>
      <c r="F161" s="409"/>
      <c r="G161" s="409"/>
      <c r="H161" s="409"/>
      <c r="I161" s="409"/>
      <c r="J161" s="409"/>
      <c r="K161" s="409"/>
      <c r="L161" s="409"/>
      <c r="M161" s="409"/>
      <c r="N161" s="409"/>
      <c r="O161" s="409"/>
      <c r="P161" s="409"/>
      <c r="Q161" s="409"/>
      <c r="R161" s="409"/>
      <c r="S161" s="409"/>
      <c r="T161" s="409"/>
      <c r="U161" s="409"/>
      <c r="V161" s="409"/>
      <c r="W161" s="409"/>
      <c r="X161" s="409"/>
      <c r="Y161" s="409"/>
      <c r="Z161" s="409"/>
    </row>
    <row r="162" ht="15.75" customHeight="1">
      <c r="A162" s="409"/>
      <c r="B162" s="409"/>
      <c r="C162" s="409"/>
      <c r="D162" s="409"/>
      <c r="E162" s="409"/>
      <c r="F162" s="409"/>
      <c r="G162" s="409"/>
      <c r="H162" s="409"/>
      <c r="I162" s="409"/>
      <c r="J162" s="409"/>
      <c r="K162" s="409"/>
      <c r="L162" s="409"/>
      <c r="M162" s="409"/>
      <c r="N162" s="409"/>
      <c r="O162" s="409"/>
      <c r="P162" s="409"/>
      <c r="Q162" s="409"/>
      <c r="R162" s="409"/>
      <c r="S162" s="409"/>
      <c r="T162" s="409"/>
      <c r="U162" s="409"/>
      <c r="V162" s="409"/>
      <c r="W162" s="409"/>
      <c r="X162" s="409"/>
      <c r="Y162" s="409"/>
      <c r="Z162" s="409"/>
    </row>
    <row r="163" ht="15.75" customHeight="1">
      <c r="A163" s="409"/>
      <c r="B163" s="409"/>
      <c r="C163" s="409"/>
      <c r="D163" s="409"/>
      <c r="E163" s="409"/>
      <c r="F163" s="409"/>
      <c r="G163" s="409"/>
      <c r="H163" s="409"/>
      <c r="I163" s="409"/>
      <c r="J163" s="409"/>
      <c r="K163" s="409"/>
      <c r="L163" s="409"/>
      <c r="M163" s="409"/>
      <c r="N163" s="409"/>
      <c r="O163" s="409"/>
      <c r="P163" s="409"/>
      <c r="Q163" s="409"/>
      <c r="R163" s="409"/>
      <c r="S163" s="409"/>
      <c r="T163" s="409"/>
      <c r="U163" s="409"/>
      <c r="V163" s="409"/>
      <c r="W163" s="409"/>
      <c r="X163" s="409"/>
      <c r="Y163" s="409"/>
      <c r="Z163" s="409"/>
    </row>
    <row r="164" ht="15.75" customHeight="1">
      <c r="A164" s="409"/>
      <c r="B164" s="409"/>
      <c r="C164" s="409"/>
      <c r="D164" s="409"/>
      <c r="E164" s="409"/>
      <c r="F164" s="409"/>
      <c r="G164" s="409"/>
      <c r="H164" s="409"/>
      <c r="I164" s="409"/>
      <c r="J164" s="409"/>
      <c r="K164" s="409"/>
      <c r="L164" s="409"/>
      <c r="M164" s="409"/>
      <c r="N164" s="409"/>
      <c r="O164" s="409"/>
      <c r="P164" s="409"/>
      <c r="Q164" s="409"/>
      <c r="R164" s="409"/>
      <c r="S164" s="409"/>
      <c r="T164" s="409"/>
      <c r="U164" s="409"/>
      <c r="V164" s="409"/>
      <c r="W164" s="409"/>
      <c r="X164" s="409"/>
      <c r="Y164" s="409"/>
      <c r="Z164" s="409"/>
    </row>
    <row r="165" ht="15.75" customHeight="1">
      <c r="A165" s="409"/>
      <c r="B165" s="409"/>
      <c r="C165" s="409"/>
      <c r="D165" s="409"/>
      <c r="E165" s="409"/>
      <c r="F165" s="409"/>
      <c r="G165" s="409"/>
      <c r="H165" s="409"/>
      <c r="I165" s="409"/>
      <c r="J165" s="409"/>
      <c r="K165" s="409"/>
      <c r="L165" s="409"/>
      <c r="M165" s="409"/>
      <c r="N165" s="409"/>
      <c r="O165" s="409"/>
      <c r="P165" s="409"/>
      <c r="Q165" s="409"/>
      <c r="R165" s="409"/>
      <c r="S165" s="409"/>
      <c r="T165" s="409"/>
      <c r="U165" s="409"/>
      <c r="V165" s="409"/>
      <c r="W165" s="409"/>
      <c r="X165" s="409"/>
      <c r="Y165" s="409"/>
      <c r="Z165" s="409"/>
    </row>
    <row r="166" ht="15.75" customHeight="1">
      <c r="A166" s="409"/>
      <c r="B166" s="409"/>
      <c r="C166" s="409"/>
      <c r="D166" s="409"/>
      <c r="E166" s="409"/>
      <c r="F166" s="409"/>
      <c r="G166" s="409"/>
      <c r="H166" s="409"/>
      <c r="I166" s="409"/>
      <c r="J166" s="409"/>
      <c r="K166" s="409"/>
      <c r="L166" s="409"/>
      <c r="M166" s="409"/>
      <c r="N166" s="409"/>
      <c r="O166" s="409"/>
      <c r="P166" s="409"/>
      <c r="Q166" s="409"/>
      <c r="R166" s="409"/>
      <c r="S166" s="409"/>
      <c r="T166" s="409"/>
      <c r="U166" s="409"/>
      <c r="V166" s="409"/>
      <c r="W166" s="409"/>
      <c r="X166" s="409"/>
      <c r="Y166" s="409"/>
      <c r="Z166" s="409"/>
    </row>
    <row r="167" ht="15.75" customHeight="1">
      <c r="A167" s="409"/>
      <c r="B167" s="409"/>
      <c r="C167" s="409"/>
      <c r="D167" s="409"/>
      <c r="E167" s="409"/>
      <c r="F167" s="409"/>
      <c r="G167" s="409"/>
      <c r="H167" s="409"/>
      <c r="I167" s="409"/>
      <c r="J167" s="409"/>
      <c r="K167" s="409"/>
      <c r="L167" s="409"/>
      <c r="M167" s="409"/>
      <c r="N167" s="409"/>
      <c r="O167" s="409"/>
      <c r="P167" s="409"/>
      <c r="Q167" s="409"/>
      <c r="R167" s="409"/>
      <c r="S167" s="409"/>
      <c r="T167" s="409"/>
      <c r="U167" s="409"/>
      <c r="V167" s="409"/>
      <c r="W167" s="409"/>
      <c r="X167" s="409"/>
      <c r="Y167" s="409"/>
      <c r="Z167" s="409"/>
    </row>
    <row r="168" ht="15.75" customHeight="1">
      <c r="A168" s="409"/>
      <c r="B168" s="409"/>
      <c r="C168" s="409"/>
      <c r="D168" s="409"/>
      <c r="E168" s="409"/>
      <c r="F168" s="409"/>
      <c r="G168" s="409"/>
      <c r="H168" s="409"/>
      <c r="I168" s="409"/>
      <c r="J168" s="409"/>
      <c r="K168" s="409"/>
      <c r="L168" s="409"/>
      <c r="M168" s="409"/>
      <c r="N168" s="409"/>
      <c r="O168" s="409"/>
      <c r="P168" s="409"/>
      <c r="Q168" s="409"/>
      <c r="R168" s="409"/>
      <c r="S168" s="409"/>
      <c r="T168" s="409"/>
      <c r="U168" s="409"/>
      <c r="V168" s="409"/>
      <c r="W168" s="409"/>
      <c r="X168" s="409"/>
      <c r="Y168" s="409"/>
      <c r="Z168" s="409"/>
    </row>
    <row r="169" ht="15.75" customHeight="1">
      <c r="A169" s="409"/>
      <c r="B169" s="409"/>
      <c r="C169" s="409"/>
      <c r="D169" s="409"/>
      <c r="E169" s="409"/>
      <c r="F169" s="409"/>
      <c r="G169" s="409"/>
      <c r="H169" s="409"/>
      <c r="I169" s="409"/>
      <c r="J169" s="409"/>
      <c r="K169" s="409"/>
      <c r="L169" s="409"/>
      <c r="M169" s="409"/>
      <c r="N169" s="409"/>
      <c r="O169" s="409"/>
      <c r="P169" s="409"/>
      <c r="Q169" s="409"/>
      <c r="R169" s="409"/>
      <c r="S169" s="409"/>
      <c r="T169" s="409"/>
      <c r="U169" s="409"/>
      <c r="V169" s="409"/>
      <c r="W169" s="409"/>
      <c r="X169" s="409"/>
      <c r="Y169" s="409"/>
      <c r="Z169" s="409"/>
    </row>
    <row r="170" ht="15.75" customHeight="1">
      <c r="A170" s="409"/>
      <c r="B170" s="409"/>
      <c r="C170" s="409"/>
      <c r="D170" s="409"/>
      <c r="E170" s="409"/>
      <c r="F170" s="409"/>
      <c r="G170" s="409"/>
      <c r="H170" s="409"/>
      <c r="I170" s="409"/>
      <c r="J170" s="409"/>
      <c r="K170" s="409"/>
      <c r="L170" s="409"/>
      <c r="M170" s="409"/>
      <c r="N170" s="409"/>
      <c r="O170" s="409"/>
      <c r="P170" s="409"/>
      <c r="Q170" s="409"/>
      <c r="R170" s="409"/>
      <c r="S170" s="409"/>
      <c r="T170" s="409"/>
      <c r="U170" s="409"/>
      <c r="V170" s="409"/>
      <c r="W170" s="409"/>
      <c r="X170" s="409"/>
      <c r="Y170" s="409"/>
      <c r="Z170" s="409"/>
    </row>
    <row r="171" ht="15.75" customHeight="1">
      <c r="A171" s="409"/>
      <c r="B171" s="409"/>
      <c r="C171" s="409"/>
      <c r="D171" s="409"/>
      <c r="E171" s="409"/>
      <c r="F171" s="409"/>
      <c r="G171" s="409"/>
      <c r="H171" s="409"/>
      <c r="I171" s="409"/>
      <c r="J171" s="409"/>
      <c r="K171" s="409"/>
      <c r="L171" s="409"/>
      <c r="M171" s="409"/>
      <c r="N171" s="409"/>
      <c r="O171" s="409"/>
      <c r="P171" s="409"/>
      <c r="Q171" s="409"/>
      <c r="R171" s="409"/>
      <c r="S171" s="409"/>
      <c r="T171" s="409"/>
      <c r="U171" s="409"/>
      <c r="V171" s="409"/>
      <c r="W171" s="409"/>
      <c r="X171" s="409"/>
      <c r="Y171" s="409"/>
      <c r="Z171" s="409"/>
    </row>
    <row r="172" ht="15.75" customHeight="1">
      <c r="A172" s="409"/>
      <c r="B172" s="409"/>
      <c r="C172" s="409"/>
      <c r="D172" s="409"/>
      <c r="E172" s="409"/>
      <c r="F172" s="409"/>
      <c r="G172" s="409"/>
      <c r="H172" s="409"/>
      <c r="I172" s="409"/>
      <c r="J172" s="409"/>
      <c r="K172" s="409"/>
      <c r="L172" s="409"/>
      <c r="M172" s="409"/>
      <c r="N172" s="409"/>
      <c r="O172" s="409"/>
      <c r="P172" s="409"/>
      <c r="Q172" s="409"/>
      <c r="R172" s="409"/>
      <c r="S172" s="409"/>
      <c r="T172" s="409"/>
      <c r="U172" s="409"/>
      <c r="V172" s="409"/>
      <c r="W172" s="409"/>
      <c r="X172" s="409"/>
      <c r="Y172" s="409"/>
      <c r="Z172" s="409"/>
    </row>
    <row r="173" ht="15.75" customHeight="1">
      <c r="A173" s="409"/>
      <c r="B173" s="409"/>
      <c r="C173" s="409"/>
      <c r="D173" s="409"/>
      <c r="E173" s="409"/>
      <c r="F173" s="409"/>
      <c r="G173" s="409"/>
      <c r="H173" s="409"/>
      <c r="I173" s="409"/>
      <c r="J173" s="409"/>
      <c r="K173" s="409"/>
      <c r="L173" s="409"/>
      <c r="M173" s="409"/>
      <c r="N173" s="409"/>
      <c r="O173" s="409"/>
      <c r="P173" s="409"/>
      <c r="Q173" s="409"/>
      <c r="R173" s="409"/>
      <c r="S173" s="409"/>
      <c r="T173" s="409"/>
      <c r="U173" s="409"/>
      <c r="V173" s="409"/>
      <c r="W173" s="409"/>
      <c r="X173" s="409"/>
      <c r="Y173" s="409"/>
      <c r="Z173" s="409"/>
    </row>
    <row r="174" ht="15.75" customHeight="1">
      <c r="A174" s="409"/>
      <c r="B174" s="409"/>
      <c r="C174" s="409"/>
      <c r="D174" s="409"/>
      <c r="E174" s="409"/>
      <c r="F174" s="409"/>
      <c r="G174" s="409"/>
      <c r="H174" s="409"/>
      <c r="I174" s="409"/>
      <c r="J174" s="409"/>
      <c r="K174" s="409"/>
      <c r="L174" s="409"/>
      <c r="M174" s="409"/>
      <c r="N174" s="409"/>
      <c r="O174" s="409"/>
      <c r="P174" s="409"/>
      <c r="Q174" s="409"/>
      <c r="R174" s="409"/>
      <c r="S174" s="409"/>
      <c r="T174" s="409"/>
      <c r="U174" s="409"/>
      <c r="V174" s="409"/>
      <c r="W174" s="409"/>
      <c r="X174" s="409"/>
      <c r="Y174" s="409"/>
      <c r="Z174" s="409"/>
    </row>
    <row r="175" ht="15.75" customHeight="1">
      <c r="A175" s="409"/>
      <c r="B175" s="409"/>
      <c r="C175" s="409"/>
      <c r="D175" s="409"/>
      <c r="E175" s="409"/>
      <c r="F175" s="409"/>
      <c r="G175" s="409"/>
      <c r="H175" s="409"/>
      <c r="I175" s="409"/>
      <c r="J175" s="409"/>
      <c r="K175" s="409"/>
      <c r="L175" s="409"/>
      <c r="M175" s="409"/>
      <c r="N175" s="409"/>
      <c r="O175" s="409"/>
      <c r="P175" s="409"/>
      <c r="Q175" s="409"/>
      <c r="R175" s="409"/>
      <c r="S175" s="409"/>
      <c r="T175" s="409"/>
      <c r="U175" s="409"/>
      <c r="V175" s="409"/>
      <c r="W175" s="409"/>
      <c r="X175" s="409"/>
      <c r="Y175" s="409"/>
      <c r="Z175" s="409"/>
    </row>
    <row r="176" ht="15.75" customHeight="1">
      <c r="A176" s="409"/>
      <c r="B176" s="409"/>
      <c r="C176" s="409"/>
      <c r="D176" s="409"/>
      <c r="E176" s="409"/>
      <c r="F176" s="409"/>
      <c r="G176" s="409"/>
      <c r="H176" s="409"/>
      <c r="I176" s="409"/>
      <c r="J176" s="409"/>
      <c r="K176" s="409"/>
      <c r="L176" s="409"/>
      <c r="M176" s="409"/>
      <c r="N176" s="409"/>
      <c r="O176" s="409"/>
      <c r="P176" s="409"/>
      <c r="Q176" s="409"/>
      <c r="R176" s="409"/>
      <c r="S176" s="409"/>
      <c r="T176" s="409"/>
      <c r="U176" s="409"/>
      <c r="V176" s="409"/>
      <c r="W176" s="409"/>
      <c r="X176" s="409"/>
      <c r="Y176" s="409"/>
      <c r="Z176" s="409"/>
    </row>
    <row r="177" ht="15.75" customHeight="1">
      <c r="A177" s="409"/>
      <c r="B177" s="409"/>
      <c r="C177" s="409"/>
      <c r="D177" s="409"/>
      <c r="E177" s="409"/>
      <c r="F177" s="409"/>
      <c r="G177" s="409"/>
      <c r="H177" s="409"/>
      <c r="I177" s="409"/>
      <c r="J177" s="409"/>
      <c r="K177" s="409"/>
      <c r="L177" s="409"/>
      <c r="M177" s="409"/>
      <c r="N177" s="409"/>
      <c r="O177" s="409"/>
      <c r="P177" s="409"/>
      <c r="Q177" s="409"/>
      <c r="R177" s="409"/>
      <c r="S177" s="409"/>
      <c r="T177" s="409"/>
      <c r="U177" s="409"/>
      <c r="V177" s="409"/>
      <c r="W177" s="409"/>
      <c r="X177" s="409"/>
      <c r="Y177" s="409"/>
      <c r="Z177" s="409"/>
    </row>
    <row r="178" ht="15.75" customHeight="1">
      <c r="A178" s="409"/>
      <c r="B178" s="409"/>
      <c r="C178" s="409"/>
      <c r="D178" s="409"/>
      <c r="E178" s="409"/>
      <c r="F178" s="409"/>
      <c r="G178" s="409"/>
      <c r="H178" s="409"/>
      <c r="I178" s="409"/>
      <c r="J178" s="409"/>
      <c r="K178" s="409"/>
      <c r="L178" s="409"/>
      <c r="M178" s="409"/>
      <c r="N178" s="409"/>
      <c r="O178" s="409"/>
      <c r="P178" s="409"/>
      <c r="Q178" s="409"/>
      <c r="R178" s="409"/>
      <c r="S178" s="409"/>
      <c r="T178" s="409"/>
      <c r="U178" s="409"/>
      <c r="V178" s="409"/>
      <c r="W178" s="409"/>
      <c r="X178" s="409"/>
      <c r="Y178" s="409"/>
      <c r="Z178" s="409"/>
    </row>
    <row r="179" ht="15.75" customHeight="1">
      <c r="A179" s="409"/>
      <c r="B179" s="409"/>
      <c r="C179" s="409"/>
      <c r="D179" s="409"/>
      <c r="E179" s="409"/>
      <c r="F179" s="409"/>
      <c r="G179" s="409"/>
      <c r="H179" s="409"/>
      <c r="I179" s="409"/>
      <c r="J179" s="409"/>
      <c r="K179" s="409"/>
      <c r="L179" s="409"/>
      <c r="M179" s="409"/>
      <c r="N179" s="409"/>
      <c r="O179" s="409"/>
      <c r="P179" s="409"/>
      <c r="Q179" s="409"/>
      <c r="R179" s="409"/>
      <c r="S179" s="409"/>
      <c r="T179" s="409"/>
      <c r="U179" s="409"/>
      <c r="V179" s="409"/>
      <c r="W179" s="409"/>
      <c r="X179" s="409"/>
      <c r="Y179" s="409"/>
      <c r="Z179" s="409"/>
    </row>
    <row r="180" ht="15.75" customHeight="1">
      <c r="A180" s="409"/>
      <c r="B180" s="409"/>
      <c r="C180" s="409"/>
      <c r="D180" s="409"/>
      <c r="E180" s="409"/>
      <c r="F180" s="409"/>
      <c r="G180" s="409"/>
      <c r="H180" s="409"/>
      <c r="I180" s="409"/>
      <c r="J180" s="409"/>
      <c r="K180" s="409"/>
      <c r="L180" s="409"/>
      <c r="M180" s="409"/>
      <c r="N180" s="409"/>
      <c r="O180" s="409"/>
      <c r="P180" s="409"/>
      <c r="Q180" s="409"/>
      <c r="R180" s="409"/>
      <c r="S180" s="409"/>
      <c r="T180" s="409"/>
      <c r="U180" s="409"/>
      <c r="V180" s="409"/>
      <c r="W180" s="409"/>
      <c r="X180" s="409"/>
      <c r="Y180" s="409"/>
      <c r="Z180" s="409"/>
    </row>
    <row r="181" ht="15.75" customHeight="1">
      <c r="A181" s="409"/>
      <c r="B181" s="409"/>
      <c r="C181" s="409"/>
      <c r="D181" s="409"/>
      <c r="E181" s="409"/>
      <c r="F181" s="409"/>
      <c r="G181" s="409"/>
      <c r="H181" s="409"/>
      <c r="I181" s="409"/>
      <c r="J181" s="409"/>
      <c r="K181" s="409"/>
      <c r="L181" s="409"/>
      <c r="M181" s="409"/>
      <c r="N181" s="409"/>
      <c r="O181" s="409"/>
      <c r="P181" s="409"/>
      <c r="Q181" s="409"/>
      <c r="R181" s="409"/>
      <c r="S181" s="409"/>
      <c r="T181" s="409"/>
      <c r="U181" s="409"/>
      <c r="V181" s="409"/>
      <c r="W181" s="409"/>
      <c r="X181" s="409"/>
      <c r="Y181" s="409"/>
      <c r="Z181" s="409"/>
    </row>
    <row r="182" ht="15.75" customHeight="1">
      <c r="A182" s="409"/>
      <c r="B182" s="409"/>
      <c r="C182" s="409"/>
      <c r="D182" s="409"/>
      <c r="E182" s="409"/>
      <c r="F182" s="409"/>
      <c r="G182" s="409"/>
      <c r="H182" s="409"/>
      <c r="I182" s="409"/>
      <c r="J182" s="409"/>
      <c r="K182" s="409"/>
      <c r="L182" s="409"/>
      <c r="M182" s="409"/>
      <c r="N182" s="409"/>
      <c r="O182" s="409"/>
      <c r="P182" s="409"/>
      <c r="Q182" s="409"/>
      <c r="R182" s="409"/>
      <c r="S182" s="409"/>
      <c r="T182" s="409"/>
      <c r="U182" s="409"/>
      <c r="V182" s="409"/>
      <c r="W182" s="409"/>
      <c r="X182" s="409"/>
      <c r="Y182" s="409"/>
      <c r="Z182" s="409"/>
    </row>
    <row r="183" ht="15.75" customHeight="1">
      <c r="A183" s="409"/>
      <c r="B183" s="409"/>
      <c r="C183" s="409"/>
      <c r="D183" s="409"/>
      <c r="E183" s="409"/>
      <c r="F183" s="409"/>
      <c r="G183" s="409"/>
      <c r="H183" s="409"/>
      <c r="I183" s="409"/>
      <c r="J183" s="409"/>
      <c r="K183" s="409"/>
      <c r="L183" s="409"/>
      <c r="M183" s="409"/>
      <c r="N183" s="409"/>
      <c r="O183" s="409"/>
      <c r="P183" s="409"/>
      <c r="Q183" s="409"/>
      <c r="R183" s="409"/>
      <c r="S183" s="409"/>
      <c r="T183" s="409"/>
      <c r="U183" s="409"/>
      <c r="V183" s="409"/>
      <c r="W183" s="409"/>
      <c r="X183" s="409"/>
      <c r="Y183" s="409"/>
      <c r="Z183" s="409"/>
    </row>
    <row r="184" ht="15.75" customHeight="1">
      <c r="A184" s="409"/>
      <c r="B184" s="409"/>
      <c r="C184" s="409"/>
      <c r="D184" s="409"/>
      <c r="E184" s="409"/>
      <c r="F184" s="409"/>
      <c r="G184" s="409"/>
      <c r="H184" s="409"/>
      <c r="I184" s="409"/>
      <c r="J184" s="409"/>
      <c r="K184" s="409"/>
      <c r="L184" s="409"/>
      <c r="M184" s="409"/>
      <c r="N184" s="409"/>
      <c r="O184" s="409"/>
      <c r="P184" s="409"/>
      <c r="Q184" s="409"/>
      <c r="R184" s="409"/>
      <c r="S184" s="409"/>
      <c r="T184" s="409"/>
      <c r="U184" s="409"/>
      <c r="V184" s="409"/>
      <c r="W184" s="409"/>
      <c r="X184" s="409"/>
      <c r="Y184" s="409"/>
      <c r="Z184" s="409"/>
    </row>
    <row r="185" ht="15.75" customHeight="1">
      <c r="A185" s="409"/>
      <c r="B185" s="409"/>
      <c r="C185" s="409"/>
      <c r="D185" s="409"/>
      <c r="E185" s="409"/>
      <c r="F185" s="409"/>
      <c r="G185" s="409"/>
      <c r="H185" s="409"/>
      <c r="I185" s="409"/>
      <c r="J185" s="409"/>
      <c r="K185" s="409"/>
      <c r="L185" s="409"/>
      <c r="M185" s="409"/>
      <c r="N185" s="409"/>
      <c r="O185" s="409"/>
      <c r="P185" s="409"/>
      <c r="Q185" s="409"/>
      <c r="R185" s="409"/>
      <c r="S185" s="409"/>
      <c r="T185" s="409"/>
      <c r="U185" s="409"/>
      <c r="V185" s="409"/>
      <c r="W185" s="409"/>
      <c r="X185" s="409"/>
      <c r="Y185" s="409"/>
      <c r="Z185" s="409"/>
    </row>
    <row r="186" ht="15.75" customHeight="1">
      <c r="A186" s="409"/>
      <c r="B186" s="409"/>
      <c r="C186" s="409"/>
      <c r="D186" s="409"/>
      <c r="E186" s="409"/>
      <c r="F186" s="409"/>
      <c r="G186" s="409"/>
      <c r="H186" s="409"/>
      <c r="I186" s="409"/>
      <c r="J186" s="409"/>
      <c r="K186" s="409"/>
      <c r="L186" s="409"/>
      <c r="M186" s="409"/>
      <c r="N186" s="409"/>
      <c r="O186" s="409"/>
      <c r="P186" s="409"/>
      <c r="Q186" s="409"/>
      <c r="R186" s="409"/>
      <c r="S186" s="409"/>
      <c r="T186" s="409"/>
      <c r="U186" s="409"/>
      <c r="V186" s="409"/>
      <c r="W186" s="409"/>
      <c r="X186" s="409"/>
      <c r="Y186" s="409"/>
      <c r="Z186" s="409"/>
    </row>
    <row r="187" ht="15.75" customHeight="1">
      <c r="A187" s="409"/>
      <c r="B187" s="409"/>
      <c r="C187" s="409"/>
      <c r="D187" s="409"/>
      <c r="E187" s="409"/>
      <c r="F187" s="409"/>
      <c r="G187" s="409"/>
      <c r="H187" s="409"/>
      <c r="I187" s="409"/>
      <c r="J187" s="409"/>
      <c r="K187" s="409"/>
      <c r="L187" s="409"/>
      <c r="M187" s="409"/>
      <c r="N187" s="409"/>
      <c r="O187" s="409"/>
      <c r="P187" s="409"/>
      <c r="Q187" s="409"/>
      <c r="R187" s="409"/>
      <c r="S187" s="409"/>
      <c r="T187" s="409"/>
      <c r="U187" s="409"/>
      <c r="V187" s="409"/>
      <c r="W187" s="409"/>
      <c r="X187" s="409"/>
      <c r="Y187" s="409"/>
      <c r="Z187" s="409"/>
    </row>
    <row r="188" ht="15.75" customHeight="1">
      <c r="A188" s="409"/>
      <c r="B188" s="409"/>
      <c r="C188" s="409"/>
      <c r="D188" s="409"/>
      <c r="E188" s="409"/>
      <c r="F188" s="409"/>
      <c r="G188" s="409"/>
      <c r="H188" s="409"/>
      <c r="I188" s="409"/>
      <c r="J188" s="409"/>
      <c r="K188" s="409"/>
      <c r="L188" s="409"/>
      <c r="M188" s="409"/>
      <c r="N188" s="409"/>
      <c r="O188" s="409"/>
      <c r="P188" s="409"/>
      <c r="Q188" s="409"/>
      <c r="R188" s="409"/>
      <c r="S188" s="409"/>
      <c r="T188" s="409"/>
      <c r="U188" s="409"/>
      <c r="V188" s="409"/>
      <c r="W188" s="409"/>
      <c r="X188" s="409"/>
      <c r="Y188" s="409"/>
      <c r="Z188" s="409"/>
    </row>
    <row r="189" ht="15.75" customHeight="1">
      <c r="A189" s="409"/>
      <c r="B189" s="409"/>
      <c r="C189" s="409"/>
      <c r="D189" s="409"/>
      <c r="E189" s="409"/>
      <c r="F189" s="409"/>
      <c r="G189" s="409"/>
      <c r="H189" s="409"/>
      <c r="I189" s="409"/>
      <c r="J189" s="409"/>
      <c r="K189" s="409"/>
      <c r="L189" s="409"/>
      <c r="M189" s="409"/>
      <c r="N189" s="409"/>
      <c r="O189" s="409"/>
      <c r="P189" s="409"/>
      <c r="Q189" s="409"/>
      <c r="R189" s="409"/>
      <c r="S189" s="409"/>
      <c r="T189" s="409"/>
      <c r="U189" s="409"/>
      <c r="V189" s="409"/>
      <c r="W189" s="409"/>
      <c r="X189" s="409"/>
      <c r="Y189" s="409"/>
      <c r="Z189" s="409"/>
    </row>
    <row r="190" ht="15.75" customHeight="1">
      <c r="A190" s="409"/>
      <c r="B190" s="409"/>
      <c r="C190" s="409"/>
      <c r="D190" s="409"/>
      <c r="E190" s="409"/>
      <c r="F190" s="409"/>
      <c r="G190" s="409"/>
      <c r="H190" s="409"/>
      <c r="I190" s="409"/>
      <c r="J190" s="409"/>
      <c r="K190" s="409"/>
      <c r="L190" s="409"/>
      <c r="M190" s="409"/>
      <c r="N190" s="409"/>
      <c r="O190" s="409"/>
      <c r="P190" s="409"/>
      <c r="Q190" s="409"/>
      <c r="R190" s="409"/>
      <c r="S190" s="409"/>
      <c r="T190" s="409"/>
      <c r="U190" s="409"/>
      <c r="V190" s="409"/>
      <c r="W190" s="409"/>
      <c r="X190" s="409"/>
      <c r="Y190" s="409"/>
      <c r="Z190" s="409"/>
    </row>
    <row r="191" ht="15.75" customHeight="1">
      <c r="A191" s="409"/>
      <c r="B191" s="409"/>
      <c r="C191" s="409"/>
      <c r="D191" s="409"/>
      <c r="E191" s="409"/>
      <c r="F191" s="409"/>
      <c r="G191" s="409"/>
      <c r="H191" s="409"/>
      <c r="I191" s="409"/>
      <c r="J191" s="409"/>
      <c r="K191" s="409"/>
      <c r="L191" s="409"/>
      <c r="M191" s="409"/>
      <c r="N191" s="409"/>
      <c r="O191" s="409"/>
      <c r="P191" s="409"/>
      <c r="Q191" s="409"/>
      <c r="R191" s="409"/>
      <c r="S191" s="409"/>
      <c r="T191" s="409"/>
      <c r="U191" s="409"/>
      <c r="V191" s="409"/>
      <c r="W191" s="409"/>
      <c r="X191" s="409"/>
      <c r="Y191" s="409"/>
      <c r="Z191" s="409"/>
    </row>
    <row r="192" ht="15.75" customHeight="1">
      <c r="A192" s="409"/>
      <c r="B192" s="409"/>
      <c r="C192" s="409"/>
      <c r="D192" s="409"/>
      <c r="E192" s="409"/>
      <c r="F192" s="409"/>
      <c r="G192" s="409"/>
      <c r="H192" s="409"/>
      <c r="I192" s="409"/>
      <c r="J192" s="409"/>
      <c r="K192" s="409"/>
      <c r="L192" s="409"/>
      <c r="M192" s="409"/>
      <c r="N192" s="409"/>
      <c r="O192" s="409"/>
      <c r="P192" s="409"/>
      <c r="Q192" s="409"/>
      <c r="R192" s="409"/>
      <c r="S192" s="409"/>
      <c r="T192" s="409"/>
      <c r="U192" s="409"/>
      <c r="V192" s="409"/>
      <c r="W192" s="409"/>
      <c r="X192" s="409"/>
      <c r="Y192" s="409"/>
      <c r="Z192" s="409"/>
    </row>
    <row r="193" ht="15.75" customHeight="1">
      <c r="A193" s="409"/>
      <c r="B193" s="409"/>
      <c r="C193" s="409"/>
      <c r="D193" s="409"/>
      <c r="E193" s="409"/>
      <c r="F193" s="409"/>
      <c r="G193" s="409"/>
      <c r="H193" s="409"/>
      <c r="I193" s="409"/>
      <c r="J193" s="409"/>
      <c r="K193" s="409"/>
      <c r="L193" s="409"/>
      <c r="M193" s="409"/>
      <c r="N193" s="409"/>
      <c r="O193" s="409"/>
      <c r="P193" s="409"/>
      <c r="Q193" s="409"/>
      <c r="R193" s="409"/>
      <c r="S193" s="409"/>
      <c r="T193" s="409"/>
      <c r="U193" s="409"/>
      <c r="V193" s="409"/>
      <c r="W193" s="409"/>
      <c r="X193" s="409"/>
      <c r="Y193" s="409"/>
      <c r="Z193" s="409"/>
    </row>
    <row r="194" ht="15.75" customHeight="1">
      <c r="A194" s="409"/>
      <c r="B194" s="409"/>
      <c r="C194" s="409"/>
      <c r="D194" s="409"/>
      <c r="E194" s="409"/>
      <c r="F194" s="409"/>
      <c r="G194" s="409"/>
      <c r="H194" s="409"/>
      <c r="I194" s="409"/>
      <c r="J194" s="409"/>
      <c r="K194" s="409"/>
      <c r="L194" s="409"/>
      <c r="M194" s="409"/>
      <c r="N194" s="409"/>
      <c r="O194" s="409"/>
      <c r="P194" s="409"/>
      <c r="Q194" s="409"/>
      <c r="R194" s="409"/>
      <c r="S194" s="409"/>
      <c r="T194" s="409"/>
      <c r="U194" s="409"/>
      <c r="V194" s="409"/>
      <c r="W194" s="409"/>
      <c r="X194" s="409"/>
      <c r="Y194" s="409"/>
      <c r="Z194" s="409"/>
    </row>
    <row r="195" ht="15.75" customHeight="1">
      <c r="A195" s="409"/>
      <c r="B195" s="409"/>
      <c r="C195" s="409"/>
      <c r="D195" s="409"/>
      <c r="E195" s="409"/>
      <c r="F195" s="409"/>
      <c r="G195" s="409"/>
      <c r="H195" s="409"/>
      <c r="I195" s="409"/>
      <c r="J195" s="409"/>
      <c r="K195" s="409"/>
      <c r="L195" s="409"/>
      <c r="M195" s="409"/>
      <c r="N195" s="409"/>
      <c r="O195" s="409"/>
      <c r="P195" s="409"/>
      <c r="Q195" s="409"/>
      <c r="R195" s="409"/>
      <c r="S195" s="409"/>
      <c r="T195" s="409"/>
      <c r="U195" s="409"/>
      <c r="V195" s="409"/>
      <c r="W195" s="409"/>
      <c r="X195" s="409"/>
      <c r="Y195" s="409"/>
      <c r="Z195" s="409"/>
    </row>
    <row r="196" ht="15.75" customHeight="1">
      <c r="A196" s="409"/>
      <c r="B196" s="409"/>
      <c r="C196" s="409"/>
      <c r="D196" s="409"/>
      <c r="E196" s="409"/>
      <c r="F196" s="409"/>
      <c r="G196" s="409"/>
      <c r="H196" s="409"/>
      <c r="I196" s="409"/>
      <c r="J196" s="409"/>
      <c r="K196" s="409"/>
      <c r="L196" s="409"/>
      <c r="M196" s="409"/>
      <c r="N196" s="409"/>
      <c r="O196" s="409"/>
      <c r="P196" s="409"/>
      <c r="Q196" s="409"/>
      <c r="R196" s="409"/>
      <c r="S196" s="409"/>
      <c r="T196" s="409"/>
      <c r="U196" s="409"/>
      <c r="V196" s="409"/>
      <c r="W196" s="409"/>
      <c r="X196" s="409"/>
      <c r="Y196" s="409"/>
      <c r="Z196" s="409"/>
    </row>
    <row r="197" ht="15.75" customHeight="1">
      <c r="A197" s="409"/>
      <c r="B197" s="409"/>
      <c r="C197" s="409"/>
      <c r="D197" s="409"/>
      <c r="E197" s="409"/>
      <c r="F197" s="409"/>
      <c r="G197" s="409"/>
      <c r="H197" s="409"/>
      <c r="I197" s="409"/>
      <c r="J197" s="409"/>
      <c r="K197" s="409"/>
      <c r="L197" s="409"/>
      <c r="M197" s="409"/>
      <c r="N197" s="409"/>
      <c r="O197" s="409"/>
      <c r="P197" s="409"/>
      <c r="Q197" s="409"/>
      <c r="R197" s="409"/>
      <c r="S197" s="409"/>
      <c r="T197" s="409"/>
      <c r="U197" s="409"/>
      <c r="V197" s="409"/>
      <c r="W197" s="409"/>
      <c r="X197" s="409"/>
      <c r="Y197" s="409"/>
      <c r="Z197" s="409"/>
    </row>
    <row r="198" ht="15.75" customHeight="1">
      <c r="A198" s="409"/>
      <c r="B198" s="409"/>
      <c r="C198" s="409"/>
      <c r="D198" s="409"/>
      <c r="E198" s="409"/>
      <c r="F198" s="409"/>
      <c r="G198" s="409"/>
      <c r="H198" s="409"/>
      <c r="I198" s="409"/>
      <c r="J198" s="409"/>
      <c r="K198" s="409"/>
      <c r="L198" s="409"/>
      <c r="M198" s="409"/>
      <c r="N198" s="409"/>
      <c r="O198" s="409"/>
      <c r="P198" s="409"/>
      <c r="Q198" s="409"/>
      <c r="R198" s="409"/>
      <c r="S198" s="409"/>
      <c r="T198" s="409"/>
      <c r="U198" s="409"/>
      <c r="V198" s="409"/>
      <c r="W198" s="409"/>
      <c r="X198" s="409"/>
      <c r="Y198" s="409"/>
      <c r="Z198" s="409"/>
    </row>
    <row r="199" ht="15.75" customHeight="1">
      <c r="A199" s="409"/>
      <c r="B199" s="409"/>
      <c r="C199" s="409"/>
      <c r="D199" s="409"/>
      <c r="E199" s="409"/>
      <c r="F199" s="409"/>
      <c r="G199" s="409"/>
      <c r="H199" s="409"/>
      <c r="I199" s="409"/>
      <c r="J199" s="409"/>
      <c r="K199" s="409"/>
      <c r="L199" s="409"/>
      <c r="M199" s="409"/>
      <c r="N199" s="409"/>
      <c r="O199" s="409"/>
      <c r="P199" s="409"/>
      <c r="Q199" s="409"/>
      <c r="R199" s="409"/>
      <c r="S199" s="409"/>
      <c r="T199" s="409"/>
      <c r="U199" s="409"/>
      <c r="V199" s="409"/>
      <c r="W199" s="409"/>
      <c r="X199" s="409"/>
      <c r="Y199" s="409"/>
      <c r="Z199" s="409"/>
    </row>
    <row r="200" ht="15.75" customHeight="1">
      <c r="A200" s="409"/>
      <c r="B200" s="409"/>
      <c r="C200" s="409"/>
      <c r="D200" s="409"/>
      <c r="E200" s="409"/>
      <c r="F200" s="409"/>
      <c r="G200" s="409"/>
      <c r="H200" s="409"/>
      <c r="I200" s="409"/>
      <c r="J200" s="409"/>
      <c r="K200" s="409"/>
      <c r="L200" s="409"/>
      <c r="M200" s="409"/>
      <c r="N200" s="409"/>
      <c r="O200" s="409"/>
      <c r="P200" s="409"/>
      <c r="Q200" s="409"/>
      <c r="R200" s="409"/>
      <c r="S200" s="409"/>
      <c r="T200" s="409"/>
      <c r="U200" s="409"/>
      <c r="V200" s="409"/>
      <c r="W200" s="409"/>
      <c r="X200" s="409"/>
      <c r="Y200" s="409"/>
      <c r="Z200" s="409"/>
    </row>
    <row r="201" ht="15.75" customHeight="1">
      <c r="A201" s="409"/>
      <c r="B201" s="409"/>
      <c r="C201" s="409"/>
      <c r="D201" s="409"/>
      <c r="E201" s="409"/>
      <c r="F201" s="409"/>
      <c r="G201" s="409"/>
      <c r="H201" s="409"/>
      <c r="I201" s="409"/>
      <c r="J201" s="409"/>
      <c r="K201" s="409"/>
      <c r="L201" s="409"/>
      <c r="M201" s="409"/>
      <c r="N201" s="409"/>
      <c r="O201" s="409"/>
      <c r="P201" s="409"/>
      <c r="Q201" s="409"/>
      <c r="R201" s="409"/>
      <c r="S201" s="409"/>
      <c r="T201" s="409"/>
      <c r="U201" s="409"/>
      <c r="V201" s="409"/>
      <c r="W201" s="409"/>
      <c r="X201" s="409"/>
      <c r="Y201" s="409"/>
      <c r="Z201" s="409"/>
    </row>
    <row r="202" ht="15.75" customHeight="1">
      <c r="A202" s="409"/>
      <c r="B202" s="409"/>
      <c r="C202" s="409"/>
      <c r="D202" s="409"/>
      <c r="E202" s="409"/>
      <c r="F202" s="409"/>
      <c r="G202" s="409"/>
      <c r="H202" s="409"/>
      <c r="I202" s="409"/>
      <c r="J202" s="409"/>
      <c r="K202" s="409"/>
      <c r="L202" s="409"/>
      <c r="M202" s="409"/>
      <c r="N202" s="409"/>
      <c r="O202" s="409"/>
      <c r="P202" s="409"/>
      <c r="Q202" s="409"/>
      <c r="R202" s="409"/>
      <c r="S202" s="409"/>
      <c r="T202" s="409"/>
      <c r="U202" s="409"/>
      <c r="V202" s="409"/>
      <c r="W202" s="409"/>
      <c r="X202" s="409"/>
      <c r="Y202" s="409"/>
      <c r="Z202" s="409"/>
    </row>
    <row r="203" ht="15.75" customHeight="1">
      <c r="A203" s="409"/>
      <c r="B203" s="409"/>
      <c r="C203" s="409"/>
      <c r="D203" s="409"/>
      <c r="E203" s="409"/>
      <c r="F203" s="409"/>
      <c r="G203" s="409"/>
      <c r="H203" s="409"/>
      <c r="I203" s="409"/>
      <c r="J203" s="409"/>
      <c r="K203" s="409"/>
      <c r="L203" s="409"/>
      <c r="M203" s="409"/>
      <c r="N203" s="409"/>
      <c r="O203" s="409"/>
      <c r="P203" s="409"/>
      <c r="Q203" s="409"/>
      <c r="R203" s="409"/>
      <c r="S203" s="409"/>
      <c r="T203" s="409"/>
      <c r="U203" s="409"/>
      <c r="V203" s="409"/>
      <c r="W203" s="409"/>
      <c r="X203" s="409"/>
      <c r="Y203" s="409"/>
      <c r="Z203" s="409"/>
    </row>
    <row r="204" ht="15.75" customHeight="1">
      <c r="A204" s="409"/>
      <c r="B204" s="409"/>
      <c r="C204" s="409"/>
      <c r="D204" s="409"/>
      <c r="E204" s="409"/>
      <c r="F204" s="409"/>
      <c r="G204" s="409"/>
      <c r="H204" s="409"/>
      <c r="I204" s="409"/>
      <c r="J204" s="409"/>
      <c r="K204" s="409"/>
      <c r="L204" s="409"/>
      <c r="M204" s="409"/>
      <c r="N204" s="409"/>
      <c r="O204" s="409"/>
      <c r="P204" s="409"/>
      <c r="Q204" s="409"/>
      <c r="R204" s="409"/>
      <c r="S204" s="409"/>
      <c r="T204" s="409"/>
      <c r="U204" s="409"/>
      <c r="V204" s="409"/>
      <c r="W204" s="409"/>
      <c r="X204" s="409"/>
      <c r="Y204" s="409"/>
      <c r="Z204" s="409"/>
    </row>
    <row r="205" ht="15.75" customHeight="1">
      <c r="A205" s="409"/>
      <c r="B205" s="409"/>
      <c r="C205" s="409"/>
      <c r="D205" s="409"/>
      <c r="E205" s="409"/>
      <c r="F205" s="409"/>
      <c r="G205" s="409"/>
      <c r="H205" s="409"/>
      <c r="I205" s="409"/>
      <c r="J205" s="409"/>
      <c r="K205" s="409"/>
      <c r="L205" s="409"/>
      <c r="M205" s="409"/>
      <c r="N205" s="409"/>
      <c r="O205" s="409"/>
      <c r="P205" s="409"/>
      <c r="Q205" s="409"/>
      <c r="R205" s="409"/>
      <c r="S205" s="409"/>
      <c r="T205" s="409"/>
      <c r="U205" s="409"/>
      <c r="V205" s="409"/>
      <c r="W205" s="409"/>
      <c r="X205" s="409"/>
      <c r="Y205" s="409"/>
      <c r="Z205" s="409"/>
    </row>
    <row r="206" ht="15.75" customHeight="1">
      <c r="A206" s="409"/>
      <c r="B206" s="409"/>
      <c r="C206" s="409"/>
      <c r="D206" s="409"/>
      <c r="E206" s="409"/>
      <c r="F206" s="409"/>
      <c r="G206" s="409"/>
      <c r="H206" s="409"/>
      <c r="I206" s="409"/>
      <c r="J206" s="409"/>
      <c r="K206" s="409"/>
      <c r="L206" s="409"/>
      <c r="M206" s="409"/>
      <c r="N206" s="409"/>
      <c r="O206" s="409"/>
      <c r="P206" s="409"/>
      <c r="Q206" s="409"/>
      <c r="R206" s="409"/>
      <c r="S206" s="409"/>
      <c r="T206" s="409"/>
      <c r="U206" s="409"/>
      <c r="V206" s="409"/>
      <c r="W206" s="409"/>
      <c r="X206" s="409"/>
      <c r="Y206" s="409"/>
      <c r="Z206" s="409"/>
    </row>
    <row r="207" ht="15.75" customHeight="1">
      <c r="A207" s="409"/>
      <c r="B207" s="409"/>
      <c r="C207" s="409"/>
      <c r="D207" s="409"/>
      <c r="E207" s="409"/>
      <c r="F207" s="409"/>
      <c r="G207" s="409"/>
      <c r="H207" s="409"/>
      <c r="I207" s="409"/>
      <c r="J207" s="409"/>
      <c r="K207" s="409"/>
      <c r="L207" s="409"/>
      <c r="M207" s="409"/>
      <c r="N207" s="409"/>
      <c r="O207" s="409"/>
      <c r="P207" s="409"/>
      <c r="Q207" s="409"/>
      <c r="R207" s="409"/>
      <c r="S207" s="409"/>
      <c r="T207" s="409"/>
      <c r="U207" s="409"/>
      <c r="V207" s="409"/>
      <c r="W207" s="409"/>
      <c r="X207" s="409"/>
      <c r="Y207" s="409"/>
      <c r="Z207" s="409"/>
    </row>
    <row r="208" ht="15.75" customHeight="1">
      <c r="A208" s="409"/>
      <c r="B208" s="409"/>
      <c r="C208" s="409"/>
      <c r="D208" s="409"/>
      <c r="E208" s="409"/>
      <c r="F208" s="409"/>
      <c r="G208" s="409"/>
      <c r="H208" s="409"/>
      <c r="I208" s="409"/>
      <c r="J208" s="409"/>
      <c r="K208" s="409"/>
      <c r="L208" s="409"/>
      <c r="M208" s="409"/>
      <c r="N208" s="409"/>
      <c r="O208" s="409"/>
      <c r="P208" s="409"/>
      <c r="Q208" s="409"/>
      <c r="R208" s="409"/>
      <c r="S208" s="409"/>
      <c r="T208" s="409"/>
      <c r="U208" s="409"/>
      <c r="V208" s="409"/>
      <c r="W208" s="409"/>
      <c r="X208" s="409"/>
      <c r="Y208" s="409"/>
      <c r="Z208" s="409"/>
    </row>
    <row r="209" ht="15.75" customHeight="1">
      <c r="A209" s="409"/>
      <c r="B209" s="409"/>
      <c r="C209" s="409"/>
      <c r="D209" s="409"/>
      <c r="E209" s="409"/>
      <c r="F209" s="409"/>
      <c r="G209" s="409"/>
      <c r="H209" s="409"/>
      <c r="I209" s="409"/>
      <c r="J209" s="409"/>
      <c r="K209" s="409"/>
      <c r="L209" s="409"/>
      <c r="M209" s="409"/>
      <c r="N209" s="409"/>
      <c r="O209" s="409"/>
      <c r="P209" s="409"/>
      <c r="Q209" s="409"/>
      <c r="R209" s="409"/>
      <c r="S209" s="409"/>
      <c r="T209" s="409"/>
      <c r="U209" s="409"/>
      <c r="V209" s="409"/>
      <c r="W209" s="409"/>
      <c r="X209" s="409"/>
      <c r="Y209" s="409"/>
      <c r="Z209" s="409"/>
    </row>
    <row r="210" ht="15.75" customHeight="1">
      <c r="A210" s="409"/>
      <c r="B210" s="409"/>
      <c r="C210" s="409"/>
      <c r="D210" s="409"/>
      <c r="E210" s="409"/>
      <c r="F210" s="409"/>
      <c r="G210" s="409"/>
      <c r="H210" s="409"/>
      <c r="I210" s="409"/>
      <c r="J210" s="409"/>
      <c r="K210" s="409"/>
      <c r="L210" s="409"/>
      <c r="M210" s="409"/>
      <c r="N210" s="409"/>
      <c r="O210" s="409"/>
      <c r="P210" s="409"/>
      <c r="Q210" s="409"/>
      <c r="R210" s="409"/>
      <c r="S210" s="409"/>
      <c r="T210" s="409"/>
      <c r="U210" s="409"/>
      <c r="V210" s="409"/>
      <c r="W210" s="409"/>
      <c r="X210" s="409"/>
      <c r="Y210" s="409"/>
      <c r="Z210" s="409"/>
    </row>
    <row r="211" ht="15.75" customHeight="1">
      <c r="A211" s="409"/>
      <c r="B211" s="409"/>
      <c r="C211" s="409"/>
      <c r="D211" s="409"/>
      <c r="E211" s="409"/>
      <c r="F211" s="409"/>
      <c r="G211" s="409"/>
      <c r="H211" s="409"/>
      <c r="I211" s="409"/>
      <c r="J211" s="409"/>
      <c r="K211" s="409"/>
      <c r="L211" s="409"/>
      <c r="M211" s="409"/>
      <c r="N211" s="409"/>
      <c r="O211" s="409"/>
      <c r="P211" s="409"/>
      <c r="Q211" s="409"/>
      <c r="R211" s="409"/>
      <c r="S211" s="409"/>
      <c r="T211" s="409"/>
      <c r="U211" s="409"/>
      <c r="V211" s="409"/>
      <c r="W211" s="409"/>
      <c r="X211" s="409"/>
      <c r="Y211" s="409"/>
      <c r="Z211" s="409"/>
    </row>
    <row r="212" ht="15.75" customHeight="1">
      <c r="A212" s="409"/>
      <c r="B212" s="409"/>
      <c r="C212" s="409"/>
      <c r="D212" s="409"/>
      <c r="E212" s="409"/>
      <c r="F212" s="409"/>
      <c r="G212" s="409"/>
      <c r="H212" s="409"/>
      <c r="I212" s="409"/>
      <c r="J212" s="409"/>
      <c r="K212" s="409"/>
      <c r="L212" s="409"/>
      <c r="M212" s="409"/>
      <c r="N212" s="409"/>
      <c r="O212" s="409"/>
      <c r="P212" s="409"/>
      <c r="Q212" s="409"/>
      <c r="R212" s="409"/>
      <c r="S212" s="409"/>
      <c r="T212" s="409"/>
      <c r="U212" s="409"/>
      <c r="V212" s="409"/>
      <c r="W212" s="409"/>
      <c r="X212" s="409"/>
      <c r="Y212" s="409"/>
      <c r="Z212" s="409"/>
    </row>
    <row r="213" ht="15.75" customHeight="1">
      <c r="A213" s="409"/>
      <c r="B213" s="409"/>
      <c r="C213" s="409"/>
      <c r="D213" s="409"/>
      <c r="E213" s="409"/>
      <c r="F213" s="409"/>
      <c r="G213" s="409"/>
      <c r="H213" s="409"/>
      <c r="I213" s="409"/>
      <c r="J213" s="409"/>
      <c r="K213" s="409"/>
      <c r="L213" s="409"/>
      <c r="M213" s="409"/>
      <c r="N213" s="409"/>
      <c r="O213" s="409"/>
      <c r="P213" s="409"/>
      <c r="Q213" s="409"/>
      <c r="R213" s="409"/>
      <c r="S213" s="409"/>
      <c r="T213" s="409"/>
      <c r="U213" s="409"/>
      <c r="V213" s="409"/>
      <c r="W213" s="409"/>
      <c r="X213" s="409"/>
      <c r="Y213" s="409"/>
      <c r="Z213" s="409"/>
    </row>
    <row r="214" ht="15.75" customHeight="1">
      <c r="A214" s="409"/>
      <c r="B214" s="409"/>
      <c r="C214" s="409"/>
      <c r="D214" s="409"/>
      <c r="E214" s="409"/>
      <c r="F214" s="409"/>
      <c r="G214" s="409"/>
      <c r="H214" s="409"/>
      <c r="I214" s="409"/>
      <c r="J214" s="409"/>
      <c r="K214" s="409"/>
      <c r="L214" s="409"/>
      <c r="M214" s="409"/>
      <c r="N214" s="409"/>
      <c r="O214" s="409"/>
      <c r="P214" s="409"/>
      <c r="Q214" s="409"/>
      <c r="R214" s="409"/>
      <c r="S214" s="409"/>
      <c r="T214" s="409"/>
      <c r="U214" s="409"/>
      <c r="V214" s="409"/>
      <c r="W214" s="409"/>
      <c r="X214" s="409"/>
      <c r="Y214" s="409"/>
      <c r="Z214" s="409"/>
    </row>
    <row r="215" ht="15.75" customHeight="1">
      <c r="A215" s="409"/>
      <c r="B215" s="409"/>
      <c r="C215" s="409"/>
      <c r="D215" s="409"/>
      <c r="E215" s="409"/>
      <c r="F215" s="409"/>
      <c r="G215" s="409"/>
      <c r="H215" s="409"/>
      <c r="I215" s="409"/>
      <c r="J215" s="409"/>
      <c r="K215" s="409"/>
      <c r="L215" s="409"/>
      <c r="M215" s="409"/>
      <c r="N215" s="409"/>
      <c r="O215" s="409"/>
      <c r="P215" s="409"/>
      <c r="Q215" s="409"/>
      <c r="R215" s="409"/>
      <c r="S215" s="409"/>
      <c r="T215" s="409"/>
      <c r="U215" s="409"/>
      <c r="V215" s="409"/>
      <c r="W215" s="409"/>
      <c r="X215" s="409"/>
      <c r="Y215" s="409"/>
      <c r="Z215" s="409"/>
    </row>
    <row r="216" ht="15.75" customHeight="1">
      <c r="A216" s="409"/>
      <c r="B216" s="409"/>
      <c r="C216" s="409"/>
      <c r="D216" s="409"/>
      <c r="E216" s="409"/>
      <c r="F216" s="409"/>
      <c r="G216" s="409"/>
      <c r="H216" s="409"/>
      <c r="I216" s="409"/>
      <c r="J216" s="409"/>
      <c r="K216" s="409"/>
      <c r="L216" s="409"/>
      <c r="M216" s="409"/>
      <c r="N216" s="409"/>
      <c r="O216" s="409"/>
      <c r="P216" s="409"/>
      <c r="Q216" s="409"/>
      <c r="R216" s="409"/>
      <c r="S216" s="409"/>
      <c r="T216" s="409"/>
      <c r="U216" s="409"/>
      <c r="V216" s="409"/>
      <c r="W216" s="409"/>
      <c r="X216" s="409"/>
      <c r="Y216" s="409"/>
      <c r="Z216" s="409"/>
    </row>
    <row r="217" ht="15.75" customHeight="1">
      <c r="A217" s="409"/>
      <c r="B217" s="409"/>
      <c r="C217" s="409"/>
      <c r="D217" s="409"/>
      <c r="E217" s="409"/>
      <c r="F217" s="409"/>
      <c r="G217" s="409"/>
      <c r="H217" s="409"/>
      <c r="I217" s="409"/>
      <c r="J217" s="409"/>
      <c r="K217" s="409"/>
      <c r="L217" s="409"/>
      <c r="M217" s="409"/>
      <c r="N217" s="409"/>
      <c r="O217" s="409"/>
      <c r="P217" s="409"/>
      <c r="Q217" s="409"/>
      <c r="R217" s="409"/>
      <c r="S217" s="409"/>
      <c r="T217" s="409"/>
      <c r="U217" s="409"/>
      <c r="V217" s="409"/>
      <c r="W217" s="409"/>
      <c r="X217" s="409"/>
      <c r="Y217" s="409"/>
      <c r="Z217" s="409"/>
    </row>
    <row r="218" ht="15.75" customHeight="1">
      <c r="A218" s="409"/>
      <c r="B218" s="409"/>
      <c r="C218" s="409"/>
      <c r="D218" s="409"/>
      <c r="E218" s="409"/>
      <c r="F218" s="409"/>
      <c r="G218" s="409"/>
      <c r="H218" s="409"/>
      <c r="I218" s="409"/>
      <c r="J218" s="409"/>
      <c r="K218" s="409"/>
      <c r="L218" s="409"/>
      <c r="M218" s="409"/>
      <c r="N218" s="409"/>
      <c r="O218" s="409"/>
      <c r="P218" s="409"/>
      <c r="Q218" s="409"/>
      <c r="R218" s="409"/>
      <c r="S218" s="409"/>
      <c r="T218" s="409"/>
      <c r="U218" s="409"/>
      <c r="V218" s="409"/>
      <c r="W218" s="409"/>
      <c r="X218" s="409"/>
      <c r="Y218" s="409"/>
      <c r="Z218" s="409"/>
    </row>
    <row r="219" ht="15.75" customHeight="1">
      <c r="A219" s="409"/>
      <c r="B219" s="409"/>
      <c r="C219" s="409"/>
      <c r="D219" s="409"/>
      <c r="E219" s="409"/>
      <c r="F219" s="409"/>
      <c r="G219" s="409"/>
      <c r="H219" s="409"/>
      <c r="I219" s="409"/>
      <c r="J219" s="409"/>
      <c r="K219" s="409"/>
      <c r="L219" s="409"/>
      <c r="M219" s="409"/>
      <c r="N219" s="409"/>
      <c r="O219" s="409"/>
      <c r="P219" s="409"/>
      <c r="Q219" s="409"/>
      <c r="R219" s="409"/>
      <c r="S219" s="409"/>
      <c r="T219" s="409"/>
      <c r="U219" s="409"/>
      <c r="V219" s="409"/>
      <c r="W219" s="409"/>
      <c r="X219" s="409"/>
      <c r="Y219" s="409"/>
      <c r="Z219" s="409"/>
    </row>
    <row r="220" ht="15.75" customHeight="1">
      <c r="A220" s="409"/>
      <c r="B220" s="409"/>
      <c r="C220" s="409"/>
      <c r="D220" s="409"/>
      <c r="E220" s="409"/>
      <c r="F220" s="409"/>
      <c r="G220" s="409"/>
      <c r="H220" s="409"/>
      <c r="I220" s="409"/>
      <c r="J220" s="409"/>
      <c r="K220" s="409"/>
      <c r="L220" s="409"/>
      <c r="M220" s="409"/>
      <c r="N220" s="409"/>
      <c r="O220" s="409"/>
      <c r="P220" s="409"/>
      <c r="Q220" s="409"/>
      <c r="R220" s="409"/>
      <c r="S220" s="409"/>
      <c r="T220" s="409"/>
      <c r="U220" s="409"/>
      <c r="V220" s="409"/>
      <c r="W220" s="409"/>
      <c r="X220" s="409"/>
      <c r="Y220" s="409"/>
      <c r="Z220" s="409"/>
    </row>
    <row r="221" ht="15.75" customHeight="1">
      <c r="A221" s="409"/>
      <c r="B221" s="409"/>
      <c r="C221" s="409"/>
      <c r="D221" s="409"/>
      <c r="E221" s="409"/>
      <c r="F221" s="409"/>
      <c r="G221" s="409"/>
      <c r="H221" s="409"/>
      <c r="I221" s="409"/>
      <c r="J221" s="409"/>
      <c r="K221" s="409"/>
      <c r="L221" s="409"/>
      <c r="M221" s="409"/>
      <c r="N221" s="409"/>
      <c r="O221" s="409"/>
      <c r="P221" s="409"/>
      <c r="Q221" s="409"/>
      <c r="R221" s="409"/>
      <c r="S221" s="409"/>
      <c r="T221" s="409"/>
      <c r="U221" s="409"/>
      <c r="V221" s="409"/>
      <c r="W221" s="409"/>
      <c r="X221" s="409"/>
      <c r="Y221" s="409"/>
      <c r="Z221" s="409"/>
    </row>
    <row r="222" ht="15.75" customHeight="1">
      <c r="A222" s="409"/>
      <c r="B222" s="409"/>
      <c r="C222" s="409"/>
      <c r="D222" s="409"/>
      <c r="E222" s="409"/>
      <c r="F222" s="409"/>
      <c r="G222" s="409"/>
      <c r="H222" s="409"/>
      <c r="I222" s="409"/>
      <c r="J222" s="409"/>
      <c r="K222" s="409"/>
      <c r="L222" s="409"/>
      <c r="M222" s="409"/>
      <c r="N222" s="409"/>
      <c r="O222" s="409"/>
      <c r="P222" s="409"/>
      <c r="Q222" s="409"/>
      <c r="R222" s="409"/>
      <c r="S222" s="409"/>
      <c r="T222" s="409"/>
      <c r="U222" s="409"/>
      <c r="V222" s="409"/>
      <c r="W222" s="409"/>
      <c r="X222" s="409"/>
      <c r="Y222" s="409"/>
      <c r="Z222" s="409"/>
    </row>
    <row r="223" ht="15.75" customHeight="1">
      <c r="A223" s="409"/>
      <c r="B223" s="409"/>
      <c r="C223" s="409"/>
      <c r="D223" s="409"/>
      <c r="E223" s="409"/>
      <c r="F223" s="409"/>
      <c r="G223" s="409"/>
      <c r="H223" s="409"/>
      <c r="I223" s="409"/>
      <c r="J223" s="409"/>
      <c r="K223" s="409"/>
      <c r="L223" s="409"/>
      <c r="M223" s="409"/>
      <c r="N223" s="409"/>
      <c r="O223" s="409"/>
      <c r="P223" s="409"/>
      <c r="Q223" s="409"/>
      <c r="R223" s="409"/>
      <c r="S223" s="409"/>
      <c r="T223" s="409"/>
      <c r="U223" s="409"/>
      <c r="V223" s="409"/>
      <c r="W223" s="409"/>
      <c r="X223" s="409"/>
      <c r="Y223" s="409"/>
      <c r="Z223" s="409"/>
    </row>
    <row r="224" ht="15.75" customHeight="1">
      <c r="A224" s="409"/>
      <c r="B224" s="409"/>
      <c r="C224" s="409"/>
      <c r="D224" s="409"/>
      <c r="E224" s="409"/>
      <c r="F224" s="409"/>
      <c r="G224" s="409"/>
      <c r="H224" s="409"/>
      <c r="I224" s="409"/>
      <c r="J224" s="409"/>
      <c r="K224" s="409"/>
      <c r="L224" s="409"/>
      <c r="M224" s="409"/>
      <c r="N224" s="409"/>
      <c r="O224" s="409"/>
      <c r="P224" s="409"/>
      <c r="Q224" s="409"/>
      <c r="R224" s="409"/>
      <c r="S224" s="409"/>
      <c r="T224" s="409"/>
      <c r="U224" s="409"/>
      <c r="V224" s="409"/>
      <c r="W224" s="409"/>
      <c r="X224" s="409"/>
      <c r="Y224" s="409"/>
      <c r="Z224" s="409"/>
    </row>
    <row r="225" ht="15.75" customHeight="1">
      <c r="A225" s="409"/>
      <c r="B225" s="409"/>
      <c r="C225" s="409"/>
      <c r="D225" s="409"/>
      <c r="E225" s="409"/>
      <c r="F225" s="409"/>
      <c r="G225" s="409"/>
      <c r="H225" s="409"/>
      <c r="I225" s="409"/>
      <c r="J225" s="409"/>
      <c r="K225" s="409"/>
      <c r="L225" s="409"/>
      <c r="M225" s="409"/>
      <c r="N225" s="409"/>
      <c r="O225" s="409"/>
      <c r="P225" s="409"/>
      <c r="Q225" s="409"/>
      <c r="R225" s="409"/>
      <c r="S225" s="409"/>
      <c r="T225" s="409"/>
      <c r="U225" s="409"/>
      <c r="V225" s="409"/>
      <c r="W225" s="409"/>
      <c r="X225" s="409"/>
      <c r="Y225" s="409"/>
      <c r="Z225" s="409"/>
    </row>
    <row r="226" ht="15.75" customHeight="1">
      <c r="A226" s="409"/>
      <c r="B226" s="409"/>
      <c r="C226" s="409"/>
      <c r="D226" s="409"/>
      <c r="E226" s="409"/>
      <c r="F226" s="409"/>
      <c r="G226" s="409"/>
      <c r="H226" s="409"/>
      <c r="I226" s="409"/>
      <c r="J226" s="409"/>
      <c r="K226" s="409"/>
      <c r="L226" s="409"/>
      <c r="M226" s="409"/>
      <c r="N226" s="409"/>
      <c r="O226" s="409"/>
      <c r="P226" s="409"/>
      <c r="Q226" s="409"/>
      <c r="R226" s="409"/>
      <c r="S226" s="409"/>
      <c r="T226" s="409"/>
      <c r="U226" s="409"/>
      <c r="V226" s="409"/>
      <c r="W226" s="409"/>
      <c r="X226" s="409"/>
      <c r="Y226" s="409"/>
      <c r="Z226" s="409"/>
    </row>
    <row r="227" ht="15.75" customHeight="1">
      <c r="A227" s="409"/>
      <c r="B227" s="409"/>
      <c r="C227" s="409"/>
      <c r="D227" s="409"/>
      <c r="E227" s="409"/>
      <c r="F227" s="409"/>
      <c r="G227" s="409"/>
      <c r="H227" s="409"/>
      <c r="I227" s="409"/>
      <c r="J227" s="409"/>
      <c r="K227" s="409"/>
      <c r="L227" s="409"/>
      <c r="M227" s="409"/>
      <c r="N227" s="409"/>
      <c r="O227" s="409"/>
      <c r="P227" s="409"/>
      <c r="Q227" s="409"/>
      <c r="R227" s="409"/>
      <c r="S227" s="409"/>
      <c r="T227" s="409"/>
      <c r="U227" s="409"/>
      <c r="V227" s="409"/>
      <c r="W227" s="409"/>
      <c r="X227" s="409"/>
      <c r="Y227" s="409"/>
      <c r="Z227" s="409"/>
    </row>
    <row r="228" ht="15.75" customHeight="1">
      <c r="A228" s="409"/>
      <c r="B228" s="409"/>
      <c r="C228" s="409"/>
      <c r="D228" s="409"/>
      <c r="E228" s="409"/>
      <c r="F228" s="409"/>
      <c r="G228" s="409"/>
      <c r="H228" s="409"/>
      <c r="I228" s="409"/>
      <c r="J228" s="409"/>
      <c r="K228" s="409"/>
      <c r="L228" s="409"/>
      <c r="M228" s="409"/>
      <c r="N228" s="409"/>
      <c r="O228" s="409"/>
      <c r="P228" s="409"/>
      <c r="Q228" s="409"/>
      <c r="R228" s="409"/>
      <c r="S228" s="409"/>
      <c r="T228" s="409"/>
      <c r="U228" s="409"/>
      <c r="V228" s="409"/>
      <c r="W228" s="409"/>
      <c r="X228" s="409"/>
      <c r="Y228" s="409"/>
      <c r="Z228" s="409"/>
    </row>
    <row r="229" ht="15.75" customHeight="1">
      <c r="A229" s="409"/>
      <c r="B229" s="409"/>
      <c r="C229" s="409"/>
      <c r="D229" s="409"/>
      <c r="E229" s="409"/>
      <c r="F229" s="409"/>
      <c r="G229" s="409"/>
      <c r="H229" s="409"/>
      <c r="I229" s="409"/>
      <c r="J229" s="409"/>
      <c r="K229" s="409"/>
      <c r="L229" s="409"/>
      <c r="M229" s="409"/>
      <c r="N229" s="409"/>
      <c r="O229" s="409"/>
      <c r="P229" s="409"/>
      <c r="Q229" s="409"/>
      <c r="R229" s="409"/>
      <c r="S229" s="409"/>
      <c r="T229" s="409"/>
      <c r="U229" s="409"/>
      <c r="V229" s="409"/>
      <c r="W229" s="409"/>
      <c r="X229" s="409"/>
      <c r="Y229" s="409"/>
      <c r="Z229" s="409"/>
    </row>
    <row r="230" ht="15.75" customHeight="1">
      <c r="A230" s="409"/>
      <c r="B230" s="409"/>
      <c r="C230" s="409"/>
      <c r="D230" s="409"/>
      <c r="E230" s="409"/>
      <c r="F230" s="409"/>
      <c r="G230" s="409"/>
      <c r="H230" s="409"/>
      <c r="I230" s="409"/>
      <c r="J230" s="409"/>
      <c r="K230" s="409"/>
      <c r="L230" s="409"/>
      <c r="M230" s="409"/>
      <c r="N230" s="409"/>
      <c r="O230" s="409"/>
      <c r="P230" s="409"/>
      <c r="Q230" s="409"/>
      <c r="R230" s="409"/>
      <c r="S230" s="409"/>
      <c r="T230" s="409"/>
      <c r="U230" s="409"/>
      <c r="V230" s="409"/>
      <c r="W230" s="409"/>
      <c r="X230" s="409"/>
      <c r="Y230" s="409"/>
      <c r="Z230" s="409"/>
    </row>
    <row r="231" ht="15.75" customHeight="1">
      <c r="A231" s="409"/>
      <c r="B231" s="409"/>
      <c r="C231" s="409"/>
      <c r="D231" s="409"/>
      <c r="E231" s="409"/>
      <c r="F231" s="409"/>
      <c r="G231" s="409"/>
      <c r="H231" s="409"/>
      <c r="I231" s="409"/>
      <c r="J231" s="409"/>
      <c r="K231" s="409"/>
      <c r="L231" s="409"/>
      <c r="M231" s="409"/>
      <c r="N231" s="409"/>
      <c r="O231" s="409"/>
      <c r="P231" s="409"/>
      <c r="Q231" s="409"/>
      <c r="R231" s="409"/>
      <c r="S231" s="409"/>
      <c r="T231" s="409"/>
      <c r="U231" s="409"/>
      <c r="V231" s="409"/>
      <c r="W231" s="409"/>
      <c r="X231" s="409"/>
      <c r="Y231" s="409"/>
      <c r="Z231" s="409"/>
    </row>
    <row r="232" ht="15.75" customHeight="1">
      <c r="A232" s="409"/>
      <c r="B232" s="409"/>
      <c r="C232" s="409"/>
      <c r="D232" s="409"/>
      <c r="E232" s="409"/>
      <c r="F232" s="409"/>
      <c r="G232" s="409"/>
      <c r="H232" s="409"/>
      <c r="I232" s="409"/>
      <c r="J232" s="409"/>
      <c r="K232" s="409"/>
      <c r="L232" s="409"/>
      <c r="M232" s="409"/>
      <c r="N232" s="409"/>
      <c r="O232" s="409"/>
      <c r="P232" s="409"/>
      <c r="Q232" s="409"/>
      <c r="R232" s="409"/>
      <c r="S232" s="409"/>
      <c r="T232" s="409"/>
      <c r="U232" s="409"/>
      <c r="V232" s="409"/>
      <c r="W232" s="409"/>
      <c r="X232" s="409"/>
      <c r="Y232" s="409"/>
      <c r="Z232" s="409"/>
    </row>
    <row r="233" ht="15.75" customHeight="1">
      <c r="A233" s="409"/>
      <c r="B233" s="409"/>
      <c r="C233" s="409"/>
      <c r="D233" s="409"/>
      <c r="E233" s="409"/>
      <c r="F233" s="409"/>
      <c r="G233" s="409"/>
      <c r="H233" s="409"/>
      <c r="I233" s="409"/>
      <c r="J233" s="409"/>
      <c r="K233" s="409"/>
      <c r="L233" s="409"/>
      <c r="M233" s="409"/>
      <c r="N233" s="409"/>
      <c r="O233" s="409"/>
      <c r="P233" s="409"/>
      <c r="Q233" s="409"/>
      <c r="R233" s="409"/>
      <c r="S233" s="409"/>
      <c r="T233" s="409"/>
      <c r="U233" s="409"/>
      <c r="V233" s="409"/>
      <c r="W233" s="409"/>
      <c r="X233" s="409"/>
      <c r="Y233" s="409"/>
      <c r="Z233" s="409"/>
    </row>
    <row r="234" ht="15.75" customHeight="1">
      <c r="A234" s="409"/>
      <c r="B234" s="409"/>
      <c r="C234" s="409"/>
      <c r="D234" s="409"/>
      <c r="E234" s="409"/>
      <c r="F234" s="409"/>
      <c r="G234" s="409"/>
      <c r="H234" s="409"/>
      <c r="I234" s="409"/>
      <c r="J234" s="409"/>
      <c r="K234" s="409"/>
      <c r="L234" s="409"/>
      <c r="M234" s="409"/>
      <c r="N234" s="409"/>
      <c r="O234" s="409"/>
      <c r="P234" s="409"/>
      <c r="Q234" s="409"/>
      <c r="R234" s="409"/>
      <c r="S234" s="409"/>
      <c r="T234" s="409"/>
      <c r="U234" s="409"/>
      <c r="V234" s="409"/>
      <c r="W234" s="409"/>
      <c r="X234" s="409"/>
      <c r="Y234" s="409"/>
      <c r="Z234" s="409"/>
    </row>
    <row r="235" ht="15.75" customHeight="1">
      <c r="A235" s="409"/>
      <c r="B235" s="409"/>
      <c r="C235" s="409"/>
      <c r="D235" s="409"/>
      <c r="E235" s="409"/>
      <c r="F235" s="409"/>
      <c r="G235" s="409"/>
      <c r="H235" s="409"/>
      <c r="I235" s="409"/>
      <c r="J235" s="409"/>
      <c r="K235" s="409"/>
      <c r="L235" s="409"/>
      <c r="M235" s="409"/>
      <c r="N235" s="409"/>
      <c r="O235" s="409"/>
      <c r="P235" s="409"/>
      <c r="Q235" s="409"/>
      <c r="R235" s="409"/>
      <c r="S235" s="409"/>
      <c r="T235" s="409"/>
      <c r="U235" s="409"/>
      <c r="V235" s="409"/>
      <c r="W235" s="409"/>
      <c r="X235" s="409"/>
      <c r="Y235" s="409"/>
      <c r="Z235" s="409"/>
    </row>
    <row r="236" ht="15.75" customHeight="1">
      <c r="A236" s="409"/>
      <c r="B236" s="409"/>
      <c r="C236" s="409"/>
      <c r="D236" s="409"/>
      <c r="E236" s="409"/>
      <c r="F236" s="409"/>
      <c r="G236" s="409"/>
      <c r="H236" s="409"/>
      <c r="I236" s="409"/>
      <c r="J236" s="409"/>
      <c r="K236" s="409"/>
      <c r="L236" s="409"/>
      <c r="M236" s="409"/>
      <c r="N236" s="409"/>
      <c r="O236" s="409"/>
      <c r="P236" s="409"/>
      <c r="Q236" s="409"/>
      <c r="R236" s="409"/>
      <c r="S236" s="409"/>
      <c r="T236" s="409"/>
      <c r="U236" s="409"/>
      <c r="V236" s="409"/>
      <c r="W236" s="409"/>
      <c r="X236" s="409"/>
      <c r="Y236" s="409"/>
      <c r="Z236" s="409"/>
    </row>
    <row r="237" ht="15.75" customHeight="1">
      <c r="A237" s="409"/>
      <c r="B237" s="409"/>
      <c r="C237" s="409"/>
      <c r="D237" s="409"/>
      <c r="E237" s="409"/>
      <c r="F237" s="409"/>
      <c r="G237" s="409"/>
      <c r="H237" s="409"/>
      <c r="I237" s="409"/>
      <c r="J237" s="409"/>
      <c r="K237" s="409"/>
      <c r="L237" s="409"/>
      <c r="M237" s="409"/>
      <c r="N237" s="409"/>
      <c r="O237" s="409"/>
      <c r="P237" s="409"/>
      <c r="Q237" s="409"/>
      <c r="R237" s="409"/>
      <c r="S237" s="409"/>
      <c r="T237" s="409"/>
      <c r="U237" s="409"/>
      <c r="V237" s="409"/>
      <c r="W237" s="409"/>
      <c r="X237" s="409"/>
      <c r="Y237" s="409"/>
      <c r="Z237" s="409"/>
    </row>
    <row r="238" ht="15.75" customHeight="1">
      <c r="A238" s="409"/>
      <c r="B238" s="409"/>
      <c r="C238" s="409"/>
      <c r="D238" s="409"/>
      <c r="E238" s="409"/>
      <c r="F238" s="409"/>
      <c r="G238" s="409"/>
      <c r="H238" s="409"/>
      <c r="I238" s="409"/>
      <c r="J238" s="409"/>
      <c r="K238" s="409"/>
      <c r="L238" s="409"/>
      <c r="M238" s="409"/>
      <c r="N238" s="409"/>
      <c r="O238" s="409"/>
      <c r="P238" s="409"/>
      <c r="Q238" s="409"/>
      <c r="R238" s="409"/>
      <c r="S238" s="409"/>
      <c r="T238" s="409"/>
      <c r="U238" s="409"/>
      <c r="V238" s="409"/>
      <c r="W238" s="409"/>
      <c r="X238" s="409"/>
      <c r="Y238" s="409"/>
      <c r="Z238" s="409"/>
    </row>
    <row r="239" ht="15.75" customHeight="1">
      <c r="A239" s="409"/>
      <c r="B239" s="409"/>
      <c r="C239" s="409"/>
      <c r="D239" s="409"/>
      <c r="E239" s="409"/>
      <c r="F239" s="409"/>
      <c r="G239" s="409"/>
      <c r="H239" s="409"/>
      <c r="I239" s="409"/>
      <c r="J239" s="409"/>
      <c r="K239" s="409"/>
      <c r="L239" s="409"/>
      <c r="M239" s="409"/>
      <c r="N239" s="409"/>
      <c r="O239" s="409"/>
      <c r="P239" s="409"/>
      <c r="Q239" s="409"/>
      <c r="R239" s="409"/>
      <c r="S239" s="409"/>
      <c r="T239" s="409"/>
      <c r="U239" s="409"/>
      <c r="V239" s="409"/>
      <c r="W239" s="409"/>
      <c r="X239" s="409"/>
      <c r="Y239" s="409"/>
      <c r="Z239" s="409"/>
    </row>
    <row r="240" ht="15.75" customHeight="1">
      <c r="A240" s="409"/>
      <c r="B240" s="409"/>
      <c r="C240" s="409"/>
      <c r="D240" s="409"/>
      <c r="E240" s="409"/>
      <c r="F240" s="409"/>
      <c r="G240" s="409"/>
      <c r="H240" s="409"/>
      <c r="I240" s="409"/>
      <c r="J240" s="409"/>
      <c r="K240" s="409"/>
      <c r="L240" s="409"/>
      <c r="M240" s="409"/>
      <c r="N240" s="409"/>
      <c r="O240" s="409"/>
      <c r="P240" s="409"/>
      <c r="Q240" s="409"/>
      <c r="R240" s="409"/>
      <c r="S240" s="409"/>
      <c r="T240" s="409"/>
      <c r="U240" s="409"/>
      <c r="V240" s="409"/>
      <c r="W240" s="409"/>
      <c r="X240" s="409"/>
      <c r="Y240" s="409"/>
      <c r="Z240" s="409"/>
    </row>
    <row r="241" ht="15.75" customHeight="1">
      <c r="A241" s="409"/>
      <c r="B241" s="409"/>
      <c r="C241" s="409"/>
      <c r="D241" s="409"/>
      <c r="E241" s="409"/>
      <c r="F241" s="409"/>
      <c r="G241" s="409"/>
      <c r="H241" s="409"/>
      <c r="I241" s="409"/>
      <c r="J241" s="409"/>
      <c r="K241" s="409"/>
      <c r="L241" s="409"/>
      <c r="M241" s="409"/>
      <c r="N241" s="409"/>
      <c r="O241" s="409"/>
      <c r="P241" s="409"/>
      <c r="Q241" s="409"/>
      <c r="R241" s="409"/>
      <c r="S241" s="409"/>
      <c r="T241" s="409"/>
      <c r="U241" s="409"/>
      <c r="V241" s="409"/>
      <c r="W241" s="409"/>
      <c r="X241" s="409"/>
      <c r="Y241" s="409"/>
      <c r="Z241" s="409"/>
    </row>
    <row r="242" ht="15.75" customHeight="1">
      <c r="A242" s="409"/>
      <c r="B242" s="409"/>
      <c r="C242" s="409"/>
      <c r="D242" s="409"/>
      <c r="E242" s="409"/>
      <c r="F242" s="409"/>
      <c r="G242" s="409"/>
      <c r="H242" s="409"/>
      <c r="I242" s="409"/>
      <c r="J242" s="409"/>
      <c r="K242" s="409"/>
      <c r="L242" s="409"/>
      <c r="M242" s="409"/>
      <c r="N242" s="409"/>
      <c r="O242" s="409"/>
      <c r="P242" s="409"/>
      <c r="Q242" s="409"/>
      <c r="R242" s="409"/>
      <c r="S242" s="409"/>
      <c r="T242" s="409"/>
      <c r="U242" s="409"/>
      <c r="V242" s="409"/>
      <c r="W242" s="409"/>
      <c r="X242" s="409"/>
      <c r="Y242" s="409"/>
      <c r="Z242" s="409"/>
    </row>
    <row r="243" ht="15.75" customHeight="1">
      <c r="A243" s="409"/>
      <c r="B243" s="409"/>
      <c r="C243" s="409"/>
      <c r="D243" s="409"/>
      <c r="E243" s="409"/>
      <c r="F243" s="409"/>
      <c r="G243" s="409"/>
      <c r="H243" s="409"/>
      <c r="I243" s="409"/>
      <c r="J243" s="409"/>
      <c r="K243" s="409"/>
      <c r="L243" s="409"/>
      <c r="M243" s="409"/>
      <c r="N243" s="409"/>
      <c r="O243" s="409"/>
      <c r="P243" s="409"/>
      <c r="Q243" s="409"/>
      <c r="R243" s="409"/>
      <c r="S243" s="409"/>
      <c r="T243" s="409"/>
      <c r="U243" s="409"/>
      <c r="V243" s="409"/>
      <c r="W243" s="409"/>
      <c r="X243" s="409"/>
      <c r="Y243" s="409"/>
      <c r="Z243" s="409"/>
    </row>
    <row r="244" ht="15.75" customHeight="1">
      <c r="A244" s="409"/>
      <c r="B244" s="409"/>
      <c r="C244" s="409"/>
      <c r="D244" s="409"/>
      <c r="E244" s="409"/>
      <c r="F244" s="409"/>
      <c r="G244" s="409"/>
      <c r="H244" s="409"/>
      <c r="I244" s="409"/>
      <c r="J244" s="409"/>
      <c r="K244" s="409"/>
      <c r="L244" s="409"/>
      <c r="M244" s="409"/>
      <c r="N244" s="409"/>
      <c r="O244" s="409"/>
      <c r="P244" s="409"/>
      <c r="Q244" s="409"/>
      <c r="R244" s="409"/>
      <c r="S244" s="409"/>
      <c r="T244" s="409"/>
      <c r="U244" s="409"/>
      <c r="V244" s="409"/>
      <c r="W244" s="409"/>
      <c r="X244" s="409"/>
      <c r="Y244" s="409"/>
      <c r="Z244" s="409"/>
    </row>
    <row r="245" ht="15.75" customHeight="1">
      <c r="A245" s="409"/>
      <c r="B245" s="409"/>
      <c r="C245" s="409"/>
      <c r="D245" s="409"/>
      <c r="E245" s="409"/>
      <c r="F245" s="409"/>
      <c r="G245" s="409"/>
      <c r="H245" s="409"/>
      <c r="I245" s="409"/>
      <c r="J245" s="409"/>
      <c r="K245" s="409"/>
      <c r="L245" s="409"/>
      <c r="M245" s="409"/>
      <c r="N245" s="409"/>
      <c r="O245" s="409"/>
      <c r="P245" s="409"/>
      <c r="Q245" s="409"/>
      <c r="R245" s="409"/>
      <c r="S245" s="409"/>
      <c r="T245" s="409"/>
      <c r="U245" s="409"/>
      <c r="V245" s="409"/>
      <c r="W245" s="409"/>
      <c r="X245" s="409"/>
      <c r="Y245" s="409"/>
      <c r="Z245" s="409"/>
    </row>
    <row r="246" ht="15.75" customHeight="1">
      <c r="A246" s="409"/>
      <c r="B246" s="409"/>
      <c r="C246" s="409"/>
      <c r="D246" s="409"/>
      <c r="E246" s="409"/>
      <c r="F246" s="409"/>
      <c r="G246" s="409"/>
      <c r="H246" s="409"/>
      <c r="I246" s="409"/>
      <c r="J246" s="409"/>
      <c r="K246" s="409"/>
      <c r="L246" s="409"/>
      <c r="M246" s="409"/>
      <c r="N246" s="409"/>
      <c r="O246" s="409"/>
      <c r="P246" s="409"/>
      <c r="Q246" s="409"/>
      <c r="R246" s="409"/>
      <c r="S246" s="409"/>
      <c r="T246" s="409"/>
      <c r="U246" s="409"/>
      <c r="V246" s="409"/>
      <c r="W246" s="409"/>
      <c r="X246" s="409"/>
      <c r="Y246" s="409"/>
      <c r="Z246" s="409"/>
    </row>
    <row r="247" ht="15.75" customHeight="1">
      <c r="A247" s="409"/>
      <c r="B247" s="409"/>
      <c r="C247" s="409"/>
      <c r="D247" s="409"/>
      <c r="E247" s="409"/>
      <c r="F247" s="409"/>
      <c r="G247" s="409"/>
      <c r="H247" s="409"/>
      <c r="I247" s="409"/>
      <c r="J247" s="409"/>
      <c r="K247" s="409"/>
      <c r="L247" s="409"/>
      <c r="M247" s="409"/>
      <c r="N247" s="409"/>
      <c r="O247" s="409"/>
      <c r="P247" s="409"/>
      <c r="Q247" s="409"/>
      <c r="R247" s="409"/>
      <c r="S247" s="409"/>
      <c r="T247" s="409"/>
      <c r="U247" s="409"/>
      <c r="V247" s="409"/>
      <c r="W247" s="409"/>
      <c r="X247" s="409"/>
      <c r="Y247" s="409"/>
      <c r="Z247" s="409"/>
    </row>
    <row r="248" ht="15.75" customHeight="1">
      <c r="A248" s="409"/>
      <c r="B248" s="409"/>
      <c r="C248" s="409"/>
      <c r="D248" s="409"/>
      <c r="E248" s="409"/>
      <c r="F248" s="409"/>
      <c r="G248" s="409"/>
      <c r="H248" s="409"/>
      <c r="I248" s="409"/>
      <c r="J248" s="409"/>
      <c r="K248" s="409"/>
      <c r="L248" s="409"/>
      <c r="M248" s="409"/>
      <c r="N248" s="409"/>
      <c r="O248" s="409"/>
      <c r="P248" s="409"/>
      <c r="Q248" s="409"/>
      <c r="R248" s="409"/>
      <c r="S248" s="409"/>
      <c r="T248" s="409"/>
      <c r="U248" s="409"/>
      <c r="V248" s="409"/>
      <c r="W248" s="409"/>
      <c r="X248" s="409"/>
      <c r="Y248" s="409"/>
      <c r="Z248" s="409"/>
    </row>
    <row r="249" ht="15.75" customHeight="1">
      <c r="A249" s="409"/>
      <c r="B249" s="409"/>
      <c r="C249" s="409"/>
      <c r="D249" s="409"/>
      <c r="E249" s="409"/>
      <c r="F249" s="409"/>
      <c r="G249" s="409"/>
      <c r="H249" s="409"/>
      <c r="I249" s="409"/>
      <c r="J249" s="409"/>
      <c r="K249" s="409"/>
      <c r="L249" s="409"/>
      <c r="M249" s="409"/>
      <c r="N249" s="409"/>
      <c r="O249" s="409"/>
      <c r="P249" s="409"/>
      <c r="Q249" s="409"/>
      <c r="R249" s="409"/>
      <c r="S249" s="409"/>
      <c r="T249" s="409"/>
      <c r="U249" s="409"/>
      <c r="V249" s="409"/>
      <c r="W249" s="409"/>
      <c r="X249" s="409"/>
      <c r="Y249" s="409"/>
      <c r="Z249" s="409"/>
    </row>
    <row r="250" ht="15.75" customHeight="1">
      <c r="A250" s="409"/>
      <c r="B250" s="409"/>
      <c r="C250" s="409"/>
      <c r="D250" s="409"/>
      <c r="E250" s="409"/>
      <c r="F250" s="409"/>
      <c r="G250" s="409"/>
      <c r="H250" s="409"/>
      <c r="I250" s="409"/>
      <c r="J250" s="409"/>
      <c r="K250" s="409"/>
      <c r="L250" s="409"/>
      <c r="M250" s="409"/>
      <c r="N250" s="409"/>
      <c r="O250" s="409"/>
      <c r="P250" s="409"/>
      <c r="Q250" s="409"/>
      <c r="R250" s="409"/>
      <c r="S250" s="409"/>
      <c r="T250" s="409"/>
      <c r="U250" s="409"/>
      <c r="V250" s="409"/>
      <c r="W250" s="409"/>
      <c r="X250" s="409"/>
      <c r="Y250" s="409"/>
      <c r="Z250" s="409"/>
    </row>
    <row r="251" ht="15.75" customHeight="1">
      <c r="A251" s="409"/>
      <c r="B251" s="409"/>
      <c r="C251" s="409"/>
      <c r="D251" s="409"/>
      <c r="E251" s="409"/>
      <c r="F251" s="409"/>
      <c r="G251" s="409"/>
      <c r="H251" s="409"/>
      <c r="I251" s="409"/>
      <c r="J251" s="409"/>
      <c r="K251" s="409"/>
      <c r="L251" s="409"/>
      <c r="M251" s="409"/>
      <c r="N251" s="409"/>
      <c r="O251" s="409"/>
      <c r="P251" s="409"/>
      <c r="Q251" s="409"/>
      <c r="R251" s="409"/>
      <c r="S251" s="409"/>
      <c r="T251" s="409"/>
      <c r="U251" s="409"/>
      <c r="V251" s="409"/>
      <c r="W251" s="409"/>
      <c r="X251" s="409"/>
      <c r="Y251" s="409"/>
      <c r="Z251" s="409"/>
    </row>
    <row r="252" ht="15.75" customHeight="1">
      <c r="A252" s="409"/>
      <c r="B252" s="409"/>
      <c r="C252" s="409"/>
      <c r="D252" s="409"/>
      <c r="E252" s="409"/>
      <c r="F252" s="409"/>
      <c r="G252" s="409"/>
      <c r="H252" s="409"/>
      <c r="I252" s="409"/>
      <c r="J252" s="409"/>
      <c r="K252" s="409"/>
      <c r="L252" s="409"/>
      <c r="M252" s="409"/>
      <c r="N252" s="409"/>
      <c r="O252" s="409"/>
      <c r="P252" s="409"/>
      <c r="Q252" s="409"/>
      <c r="R252" s="409"/>
      <c r="S252" s="409"/>
      <c r="T252" s="409"/>
      <c r="U252" s="409"/>
      <c r="V252" s="409"/>
      <c r="W252" s="409"/>
      <c r="X252" s="409"/>
      <c r="Y252" s="409"/>
      <c r="Z252" s="409"/>
    </row>
    <row r="253" ht="15.75" customHeight="1">
      <c r="A253" s="409"/>
      <c r="B253" s="409"/>
      <c r="C253" s="409"/>
      <c r="D253" s="409"/>
      <c r="E253" s="409"/>
      <c r="F253" s="409"/>
      <c r="G253" s="409"/>
      <c r="H253" s="409"/>
      <c r="I253" s="409"/>
      <c r="J253" s="409"/>
      <c r="K253" s="409"/>
      <c r="L253" s="409"/>
      <c r="M253" s="409"/>
      <c r="N253" s="409"/>
      <c r="O253" s="409"/>
      <c r="P253" s="409"/>
      <c r="Q253" s="409"/>
      <c r="R253" s="409"/>
      <c r="S253" s="409"/>
      <c r="T253" s="409"/>
      <c r="U253" s="409"/>
      <c r="V253" s="409"/>
      <c r="W253" s="409"/>
      <c r="X253" s="409"/>
      <c r="Y253" s="409"/>
      <c r="Z253" s="409"/>
    </row>
    <row r="254" ht="15.75" customHeight="1">
      <c r="A254" s="409"/>
      <c r="B254" s="409"/>
      <c r="C254" s="409"/>
      <c r="D254" s="409"/>
      <c r="E254" s="409"/>
      <c r="F254" s="409"/>
      <c r="G254" s="409"/>
      <c r="H254" s="409"/>
      <c r="I254" s="409"/>
      <c r="J254" s="409"/>
      <c r="K254" s="409"/>
      <c r="L254" s="409"/>
      <c r="M254" s="409"/>
      <c r="N254" s="409"/>
      <c r="O254" s="409"/>
      <c r="P254" s="409"/>
      <c r="Q254" s="409"/>
      <c r="R254" s="409"/>
      <c r="S254" s="409"/>
      <c r="T254" s="409"/>
      <c r="U254" s="409"/>
      <c r="V254" s="409"/>
      <c r="W254" s="409"/>
      <c r="X254" s="409"/>
      <c r="Y254" s="409"/>
      <c r="Z254" s="409"/>
    </row>
    <row r="255" ht="15.75" customHeight="1">
      <c r="A255" s="409"/>
      <c r="B255" s="409"/>
      <c r="C255" s="409"/>
      <c r="D255" s="409"/>
      <c r="E255" s="409"/>
      <c r="F255" s="409"/>
      <c r="G255" s="409"/>
      <c r="H255" s="409"/>
      <c r="I255" s="409"/>
      <c r="J255" s="409"/>
      <c r="K255" s="409"/>
      <c r="L255" s="409"/>
      <c r="M255" s="409"/>
      <c r="N255" s="409"/>
      <c r="O255" s="409"/>
      <c r="P255" s="409"/>
      <c r="Q255" s="409"/>
      <c r="R255" s="409"/>
      <c r="S255" s="409"/>
      <c r="T255" s="409"/>
      <c r="U255" s="409"/>
      <c r="V255" s="409"/>
      <c r="W255" s="409"/>
      <c r="X255" s="409"/>
      <c r="Y255" s="409"/>
      <c r="Z255" s="409"/>
    </row>
    <row r="256" ht="15.75" customHeight="1">
      <c r="A256" s="409"/>
      <c r="B256" s="409"/>
      <c r="C256" s="409"/>
      <c r="D256" s="409"/>
      <c r="E256" s="409"/>
      <c r="F256" s="409"/>
      <c r="G256" s="409"/>
      <c r="H256" s="409"/>
      <c r="I256" s="409"/>
      <c r="J256" s="409"/>
      <c r="K256" s="409"/>
      <c r="L256" s="409"/>
      <c r="M256" s="409"/>
      <c r="N256" s="409"/>
      <c r="O256" s="409"/>
      <c r="P256" s="409"/>
      <c r="Q256" s="409"/>
      <c r="R256" s="409"/>
      <c r="S256" s="409"/>
      <c r="T256" s="409"/>
      <c r="U256" s="409"/>
      <c r="V256" s="409"/>
      <c r="W256" s="409"/>
      <c r="X256" s="409"/>
      <c r="Y256" s="409"/>
      <c r="Z256" s="409"/>
    </row>
    <row r="257" ht="15.75" customHeight="1">
      <c r="A257" s="409"/>
      <c r="B257" s="409"/>
      <c r="C257" s="409"/>
      <c r="D257" s="409"/>
      <c r="E257" s="409"/>
      <c r="F257" s="409"/>
      <c r="G257" s="409"/>
      <c r="H257" s="409"/>
      <c r="I257" s="409"/>
      <c r="J257" s="409"/>
      <c r="K257" s="409"/>
      <c r="L257" s="409"/>
      <c r="M257" s="409"/>
      <c r="N257" s="409"/>
      <c r="O257" s="409"/>
      <c r="P257" s="409"/>
      <c r="Q257" s="409"/>
      <c r="R257" s="409"/>
      <c r="S257" s="409"/>
      <c r="T257" s="409"/>
      <c r="U257" s="409"/>
      <c r="V257" s="409"/>
      <c r="W257" s="409"/>
      <c r="X257" s="409"/>
      <c r="Y257" s="409"/>
      <c r="Z257" s="409"/>
    </row>
    <row r="258" ht="15.75" customHeight="1">
      <c r="A258" s="409"/>
      <c r="B258" s="409"/>
      <c r="C258" s="409"/>
      <c r="D258" s="409"/>
      <c r="E258" s="409"/>
      <c r="F258" s="409"/>
      <c r="G258" s="409"/>
      <c r="H258" s="409"/>
      <c r="I258" s="409"/>
      <c r="J258" s="409"/>
      <c r="K258" s="409"/>
      <c r="L258" s="409"/>
      <c r="M258" s="409"/>
      <c r="N258" s="409"/>
      <c r="O258" s="409"/>
      <c r="P258" s="409"/>
      <c r="Q258" s="409"/>
      <c r="R258" s="409"/>
      <c r="S258" s="409"/>
      <c r="T258" s="409"/>
      <c r="U258" s="409"/>
      <c r="V258" s="409"/>
      <c r="W258" s="409"/>
      <c r="X258" s="409"/>
      <c r="Y258" s="409"/>
      <c r="Z258" s="409"/>
    </row>
    <row r="259" ht="15.75" customHeight="1">
      <c r="A259" s="409"/>
      <c r="B259" s="409"/>
      <c r="C259" s="409"/>
      <c r="D259" s="409"/>
      <c r="E259" s="409"/>
      <c r="F259" s="409"/>
      <c r="G259" s="409"/>
      <c r="H259" s="409"/>
      <c r="I259" s="409"/>
      <c r="J259" s="409"/>
      <c r="K259" s="409"/>
      <c r="L259" s="409"/>
      <c r="M259" s="409"/>
      <c r="N259" s="409"/>
      <c r="O259" s="409"/>
      <c r="P259" s="409"/>
      <c r="Q259" s="409"/>
      <c r="R259" s="409"/>
      <c r="S259" s="409"/>
      <c r="T259" s="409"/>
      <c r="U259" s="409"/>
      <c r="V259" s="409"/>
      <c r="W259" s="409"/>
      <c r="X259" s="409"/>
      <c r="Y259" s="409"/>
      <c r="Z259" s="409"/>
    </row>
    <row r="260" ht="15.75" customHeight="1">
      <c r="A260" s="409"/>
      <c r="B260" s="409"/>
      <c r="C260" s="409"/>
      <c r="D260" s="409"/>
      <c r="E260" s="409"/>
      <c r="F260" s="409"/>
      <c r="G260" s="409"/>
      <c r="H260" s="409"/>
      <c r="I260" s="409"/>
      <c r="J260" s="409"/>
      <c r="K260" s="409"/>
      <c r="L260" s="409"/>
      <c r="M260" s="409"/>
      <c r="N260" s="409"/>
      <c r="O260" s="409"/>
      <c r="P260" s="409"/>
      <c r="Q260" s="409"/>
      <c r="R260" s="409"/>
      <c r="S260" s="409"/>
      <c r="T260" s="409"/>
      <c r="U260" s="409"/>
      <c r="V260" s="409"/>
      <c r="W260" s="409"/>
      <c r="X260" s="409"/>
      <c r="Y260" s="409"/>
      <c r="Z260" s="409"/>
    </row>
    <row r="261" ht="15.75" customHeight="1">
      <c r="A261" s="409"/>
      <c r="B261" s="409"/>
      <c r="C261" s="409"/>
      <c r="D261" s="409"/>
      <c r="E261" s="409"/>
      <c r="F261" s="409"/>
      <c r="G261" s="409"/>
      <c r="H261" s="409"/>
      <c r="I261" s="409"/>
      <c r="J261" s="409"/>
      <c r="K261" s="409"/>
      <c r="L261" s="409"/>
      <c r="M261" s="409"/>
      <c r="N261" s="409"/>
      <c r="O261" s="409"/>
      <c r="P261" s="409"/>
      <c r="Q261" s="409"/>
      <c r="R261" s="409"/>
      <c r="S261" s="409"/>
      <c r="T261" s="409"/>
      <c r="U261" s="409"/>
      <c r="V261" s="409"/>
      <c r="W261" s="409"/>
      <c r="X261" s="409"/>
      <c r="Y261" s="409"/>
      <c r="Z261" s="409"/>
    </row>
    <row r="262" ht="15.75" customHeight="1">
      <c r="A262" s="409"/>
      <c r="B262" s="409"/>
      <c r="C262" s="409"/>
      <c r="D262" s="409"/>
      <c r="E262" s="409"/>
      <c r="F262" s="409"/>
      <c r="G262" s="409"/>
      <c r="H262" s="409"/>
      <c r="I262" s="409"/>
      <c r="J262" s="409"/>
      <c r="K262" s="409"/>
      <c r="L262" s="409"/>
      <c r="M262" s="409"/>
      <c r="N262" s="409"/>
      <c r="O262" s="409"/>
      <c r="P262" s="409"/>
      <c r="Q262" s="409"/>
      <c r="R262" s="409"/>
      <c r="S262" s="409"/>
      <c r="T262" s="409"/>
      <c r="U262" s="409"/>
      <c r="V262" s="409"/>
      <c r="W262" s="409"/>
      <c r="X262" s="409"/>
      <c r="Y262" s="409"/>
      <c r="Z262" s="409"/>
    </row>
    <row r="263" ht="15.75" customHeight="1">
      <c r="A263" s="409"/>
      <c r="B263" s="409"/>
      <c r="C263" s="409"/>
      <c r="D263" s="409"/>
      <c r="E263" s="409"/>
      <c r="F263" s="409"/>
      <c r="G263" s="409"/>
      <c r="H263" s="409"/>
      <c r="I263" s="409"/>
      <c r="J263" s="409"/>
      <c r="K263" s="409"/>
      <c r="L263" s="409"/>
      <c r="M263" s="409"/>
      <c r="N263" s="409"/>
      <c r="O263" s="409"/>
      <c r="P263" s="409"/>
      <c r="Q263" s="409"/>
      <c r="R263" s="409"/>
      <c r="S263" s="409"/>
      <c r="T263" s="409"/>
      <c r="U263" s="409"/>
      <c r="V263" s="409"/>
      <c r="W263" s="409"/>
      <c r="X263" s="409"/>
      <c r="Y263" s="409"/>
      <c r="Z263" s="409"/>
    </row>
    <row r="264" ht="15.75" customHeight="1">
      <c r="A264" s="409"/>
      <c r="B264" s="409"/>
      <c r="C264" s="409"/>
      <c r="D264" s="409"/>
      <c r="E264" s="409"/>
      <c r="F264" s="409"/>
      <c r="G264" s="409"/>
      <c r="H264" s="409"/>
      <c r="I264" s="409"/>
      <c r="J264" s="409"/>
      <c r="K264" s="409"/>
      <c r="L264" s="409"/>
      <c r="M264" s="409"/>
      <c r="N264" s="409"/>
      <c r="O264" s="409"/>
      <c r="P264" s="409"/>
      <c r="Q264" s="409"/>
      <c r="R264" s="409"/>
      <c r="S264" s="409"/>
      <c r="T264" s="409"/>
      <c r="U264" s="409"/>
      <c r="V264" s="409"/>
      <c r="W264" s="409"/>
      <c r="X264" s="409"/>
      <c r="Y264" s="409"/>
      <c r="Z264" s="409"/>
    </row>
    <row r="265" ht="15.75" customHeight="1">
      <c r="A265" s="409"/>
      <c r="B265" s="409"/>
      <c r="C265" s="409"/>
      <c r="D265" s="409"/>
      <c r="E265" s="409"/>
      <c r="F265" s="409"/>
      <c r="G265" s="409"/>
      <c r="H265" s="409"/>
      <c r="I265" s="409"/>
      <c r="J265" s="409"/>
      <c r="K265" s="409"/>
      <c r="L265" s="409"/>
      <c r="M265" s="409"/>
      <c r="N265" s="409"/>
      <c r="O265" s="409"/>
      <c r="P265" s="409"/>
      <c r="Q265" s="409"/>
      <c r="R265" s="409"/>
      <c r="S265" s="409"/>
      <c r="T265" s="409"/>
      <c r="U265" s="409"/>
      <c r="V265" s="409"/>
      <c r="W265" s="409"/>
      <c r="X265" s="409"/>
      <c r="Y265" s="409"/>
      <c r="Z265" s="409"/>
    </row>
    <row r="266" ht="15.75" customHeight="1">
      <c r="A266" s="409"/>
      <c r="B266" s="409"/>
      <c r="C266" s="409"/>
      <c r="D266" s="409"/>
      <c r="E266" s="409"/>
      <c r="F266" s="409"/>
      <c r="G266" s="409"/>
      <c r="H266" s="409"/>
      <c r="I266" s="409"/>
      <c r="J266" s="409"/>
      <c r="K266" s="409"/>
      <c r="L266" s="409"/>
      <c r="M266" s="409"/>
      <c r="N266" s="409"/>
      <c r="O266" s="409"/>
      <c r="P266" s="409"/>
      <c r="Q266" s="409"/>
      <c r="R266" s="409"/>
      <c r="S266" s="409"/>
      <c r="T266" s="409"/>
      <c r="U266" s="409"/>
      <c r="V266" s="409"/>
      <c r="W266" s="409"/>
      <c r="X266" s="409"/>
      <c r="Y266" s="409"/>
      <c r="Z266" s="409"/>
    </row>
    <row r="267" ht="15.75" customHeight="1">
      <c r="A267" s="409"/>
      <c r="B267" s="409"/>
      <c r="C267" s="409"/>
      <c r="D267" s="409"/>
      <c r="E267" s="409"/>
      <c r="F267" s="409"/>
      <c r="G267" s="409"/>
      <c r="H267" s="409"/>
      <c r="I267" s="409"/>
      <c r="J267" s="409"/>
      <c r="K267" s="409"/>
      <c r="L267" s="409"/>
      <c r="M267" s="409"/>
      <c r="N267" s="409"/>
      <c r="O267" s="409"/>
      <c r="P267" s="409"/>
      <c r="Q267" s="409"/>
      <c r="R267" s="409"/>
      <c r="S267" s="409"/>
      <c r="T267" s="409"/>
      <c r="U267" s="409"/>
      <c r="V267" s="409"/>
      <c r="W267" s="409"/>
      <c r="X267" s="409"/>
      <c r="Y267" s="409"/>
      <c r="Z267" s="409"/>
    </row>
    <row r="268" ht="15.75" customHeight="1">
      <c r="A268" s="409"/>
      <c r="B268" s="409"/>
      <c r="C268" s="409"/>
      <c r="D268" s="409"/>
      <c r="E268" s="409"/>
      <c r="F268" s="409"/>
      <c r="G268" s="409"/>
      <c r="H268" s="409"/>
      <c r="I268" s="409"/>
      <c r="J268" s="409"/>
      <c r="K268" s="409"/>
      <c r="L268" s="409"/>
      <c r="M268" s="409"/>
      <c r="N268" s="409"/>
      <c r="O268" s="409"/>
      <c r="P268" s="409"/>
      <c r="Q268" s="409"/>
      <c r="R268" s="409"/>
      <c r="S268" s="409"/>
      <c r="T268" s="409"/>
      <c r="U268" s="409"/>
      <c r="V268" s="409"/>
      <c r="W268" s="409"/>
      <c r="X268" s="409"/>
      <c r="Y268" s="409"/>
      <c r="Z268" s="409"/>
    </row>
    <row r="269" ht="15.75" customHeight="1">
      <c r="A269" s="409"/>
      <c r="B269" s="409"/>
      <c r="C269" s="409"/>
      <c r="D269" s="409"/>
      <c r="E269" s="409"/>
      <c r="F269" s="409"/>
      <c r="G269" s="409"/>
      <c r="H269" s="409"/>
      <c r="I269" s="409"/>
      <c r="J269" s="409"/>
      <c r="K269" s="409"/>
      <c r="L269" s="409"/>
      <c r="M269" s="409"/>
      <c r="N269" s="409"/>
      <c r="O269" s="409"/>
      <c r="P269" s="409"/>
      <c r="Q269" s="409"/>
      <c r="R269" s="409"/>
      <c r="S269" s="409"/>
      <c r="T269" s="409"/>
      <c r="U269" s="409"/>
      <c r="V269" s="409"/>
      <c r="W269" s="409"/>
      <c r="X269" s="409"/>
      <c r="Y269" s="409"/>
      <c r="Z269" s="409"/>
    </row>
    <row r="270" ht="15.75" customHeight="1">
      <c r="A270" s="409"/>
      <c r="B270" s="409"/>
      <c r="C270" s="409"/>
      <c r="D270" s="409"/>
      <c r="E270" s="409"/>
      <c r="F270" s="409"/>
      <c r="G270" s="409"/>
      <c r="H270" s="409"/>
      <c r="I270" s="409"/>
      <c r="J270" s="409"/>
      <c r="K270" s="409"/>
      <c r="L270" s="409"/>
      <c r="M270" s="409"/>
      <c r="N270" s="409"/>
      <c r="O270" s="409"/>
      <c r="P270" s="409"/>
      <c r="Q270" s="409"/>
      <c r="R270" s="409"/>
      <c r="S270" s="409"/>
      <c r="T270" s="409"/>
      <c r="U270" s="409"/>
      <c r="V270" s="409"/>
      <c r="W270" s="409"/>
      <c r="X270" s="409"/>
      <c r="Y270" s="409"/>
      <c r="Z270" s="409"/>
    </row>
    <row r="271" ht="15.75" customHeight="1">
      <c r="A271" s="409"/>
      <c r="B271" s="409"/>
      <c r="C271" s="409"/>
      <c r="D271" s="409"/>
      <c r="E271" s="409"/>
      <c r="F271" s="409"/>
      <c r="G271" s="409"/>
      <c r="H271" s="409"/>
      <c r="I271" s="409"/>
      <c r="J271" s="409"/>
      <c r="K271" s="409"/>
      <c r="L271" s="409"/>
      <c r="M271" s="409"/>
      <c r="N271" s="409"/>
      <c r="O271" s="409"/>
      <c r="P271" s="409"/>
      <c r="Q271" s="409"/>
      <c r="R271" s="409"/>
      <c r="S271" s="409"/>
      <c r="T271" s="409"/>
      <c r="U271" s="409"/>
      <c r="V271" s="409"/>
      <c r="W271" s="409"/>
      <c r="X271" s="409"/>
      <c r="Y271" s="409"/>
      <c r="Z271" s="409"/>
    </row>
    <row r="272" ht="15.75" customHeight="1">
      <c r="A272" s="409"/>
      <c r="B272" s="409"/>
      <c r="C272" s="409"/>
      <c r="D272" s="409"/>
      <c r="E272" s="409"/>
      <c r="F272" s="409"/>
      <c r="G272" s="409"/>
      <c r="H272" s="409"/>
      <c r="I272" s="409"/>
      <c r="J272" s="409"/>
      <c r="K272" s="409"/>
      <c r="L272" s="409"/>
      <c r="M272" s="409"/>
      <c r="N272" s="409"/>
      <c r="O272" s="409"/>
      <c r="P272" s="409"/>
      <c r="Q272" s="409"/>
      <c r="R272" s="409"/>
      <c r="S272" s="409"/>
      <c r="T272" s="409"/>
      <c r="U272" s="409"/>
      <c r="V272" s="409"/>
      <c r="W272" s="409"/>
      <c r="X272" s="409"/>
      <c r="Y272" s="409"/>
      <c r="Z272" s="409"/>
    </row>
    <row r="273" ht="15.75" customHeight="1">
      <c r="A273" s="409"/>
      <c r="B273" s="409"/>
      <c r="C273" s="409"/>
      <c r="D273" s="409"/>
      <c r="E273" s="409"/>
      <c r="F273" s="409"/>
      <c r="G273" s="409"/>
      <c r="H273" s="409"/>
      <c r="I273" s="409"/>
      <c r="J273" s="409"/>
      <c r="K273" s="409"/>
      <c r="L273" s="409"/>
      <c r="M273" s="409"/>
      <c r="N273" s="409"/>
      <c r="O273" s="409"/>
      <c r="P273" s="409"/>
      <c r="Q273" s="409"/>
      <c r="R273" s="409"/>
      <c r="S273" s="409"/>
      <c r="T273" s="409"/>
      <c r="U273" s="409"/>
      <c r="V273" s="409"/>
      <c r="W273" s="409"/>
      <c r="X273" s="409"/>
      <c r="Y273" s="409"/>
      <c r="Z273" s="409"/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5">
    <mergeCell ref="B17:D17"/>
    <mergeCell ref="B18:D18"/>
    <mergeCell ref="B19:D19"/>
    <mergeCell ref="B20:D20"/>
    <mergeCell ref="B21:D21"/>
    <mergeCell ref="B22:D22"/>
    <mergeCell ref="B23:D23"/>
    <mergeCell ref="B24:D24"/>
    <mergeCell ref="A27:D27"/>
    <mergeCell ref="A29:A31"/>
    <mergeCell ref="A32:A34"/>
    <mergeCell ref="A35:A37"/>
    <mergeCell ref="A39:E39"/>
    <mergeCell ref="C40:D40"/>
    <mergeCell ref="C41:D41"/>
    <mergeCell ref="C42:D42"/>
    <mergeCell ref="C43:D43"/>
    <mergeCell ref="B46:D46"/>
    <mergeCell ref="B47:D47"/>
    <mergeCell ref="B48:D48"/>
    <mergeCell ref="B49:D49"/>
    <mergeCell ref="C64:D64"/>
    <mergeCell ref="C65:D65"/>
    <mergeCell ref="C66:D66"/>
    <mergeCell ref="C67:D67"/>
    <mergeCell ref="B70:D70"/>
    <mergeCell ref="B72:D72"/>
    <mergeCell ref="B73:D73"/>
    <mergeCell ref="B50:D50"/>
    <mergeCell ref="A51:D51"/>
    <mergeCell ref="A53:A55"/>
    <mergeCell ref="A56:A58"/>
    <mergeCell ref="A59:A61"/>
    <mergeCell ref="A62:E62"/>
    <mergeCell ref="A63:E63"/>
  </mergeCells>
  <dataValidations>
    <dataValidation type="list" allowBlank="1" showErrorMessage="1" sqref="E23">
      <formula1>"아니요 없습니다.,네 있어요 (메모에 추가 데이터를 써주세요)"</formula1>
    </dataValidation>
    <dataValidation type="list" allowBlank="1" showErrorMessage="1" sqref="E73">
      <formula1>"고문님이 알려주세요,제가 생산일 기준으로 잡아요,기타 방식 (옆 칸에 작성해주세요)"</formula1>
    </dataValidation>
    <dataValidation type="list" allowBlank="1" showErrorMessage="1" sqref="E19">
      <formula1>"네,지정되어 있어요,지정된 건 아니예요"</formula1>
    </dataValidation>
    <dataValidation type="list" allowBlank="1" showErrorMessage="1" sqref="E24">
      <formula1>"네 있어요 (메모에 수정사항을 적어주세요),아니요 없어요"</formula1>
    </dataValidation>
    <dataValidation type="list" allowBlank="1" showErrorMessage="1" sqref="E72">
      <formula1>"네 맞아요,아닙니다 (메모에 작성해주세요)"</formula1>
    </dataValidation>
    <dataValidation type="list" allowBlank="1" showErrorMessage="1" sqref="E48">
      <formula1>"메모에 기재했어요"</formula1>
    </dataValidation>
    <dataValidation type="list" allowBlank="1" showErrorMessage="1" sqref="E20">
      <formula1>"모바일에서 고문님이 입력,PC에서 사원님이 입력,기타 의견 (옆칸에 써주세요)"</formula1>
    </dataValidation>
    <dataValidation type="list" allowBlank="1" showErrorMessage="1" sqref="E21:E22">
      <formula1>"아니요 없습니다.,네 있어요 (메모에 사유를 써주세요)"</formula1>
    </dataValidation>
    <dataValidation type="list" allowBlank="1" showErrorMessage="1" sqref="E49">
      <formula1>"네,아니요"</formula1>
    </dataValidation>
    <dataValidation type="list" allowBlank="1" showErrorMessage="1" sqref="E18">
      <formula1>"동의합니다.,추가 논의가 필요합니다."</formula1>
    </dataValidation>
    <dataValidation type="list" allowBlank="1" showErrorMessage="1" sqref="E47 E71">
      <formula1>"네 동의해요,아직 논의가 필요해요"</formula1>
    </dataValidation>
  </dataValidation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7.0" topLeftCell="A8" activePane="bottomLeft" state="frozen"/>
      <selection activeCell="B9" sqref="B9" pane="bottomLeft"/>
    </sheetView>
  </sheetViews>
  <sheetFormatPr customHeight="1" defaultColWidth="14.43" defaultRowHeight="15.0"/>
  <cols>
    <col customWidth="1" min="1" max="1" width="8.71"/>
    <col customWidth="1" min="2" max="2" width="17.29"/>
    <col customWidth="1" min="3" max="3" width="11.14"/>
    <col customWidth="1" min="4" max="4" width="12.57"/>
    <col customWidth="1" min="5" max="5" width="11.71"/>
    <col customWidth="1" min="6" max="6" width="20.14"/>
    <col customWidth="1" min="7" max="9" width="11.14"/>
  </cols>
  <sheetData>
    <row r="1" ht="22.5" customHeight="1">
      <c r="A1" s="480" t="s">
        <v>968</v>
      </c>
      <c r="B1" s="4"/>
      <c r="C1" s="4"/>
      <c r="D1" s="4"/>
      <c r="E1" s="4"/>
      <c r="F1" s="4"/>
      <c r="G1" s="4"/>
      <c r="H1" s="4"/>
      <c r="I1" s="5"/>
    </row>
    <row r="2" ht="22.5" customHeight="1">
      <c r="A2" s="481" t="s">
        <v>969</v>
      </c>
      <c r="D2" s="288"/>
      <c r="E2" s="482" t="s">
        <v>970</v>
      </c>
      <c r="F2" s="5"/>
      <c r="G2" s="483" t="s">
        <v>971</v>
      </c>
      <c r="H2" s="484" t="s">
        <v>972</v>
      </c>
      <c r="I2" s="484" t="s">
        <v>973</v>
      </c>
    </row>
    <row r="3" ht="22.5" customHeight="1">
      <c r="A3" s="485" t="s">
        <v>79</v>
      </c>
      <c r="B3" s="486" t="s">
        <v>974</v>
      </c>
      <c r="C3" s="290"/>
      <c r="D3" s="291"/>
      <c r="E3" s="487" t="s">
        <v>975</v>
      </c>
      <c r="F3" s="488">
        <v>45461.0</v>
      </c>
      <c r="G3" s="66" t="s">
        <v>35</v>
      </c>
      <c r="H3" s="489" t="str">
        <f>(datevalue(today())-datevalue($F$3))/(datevalue($F$4)-datevalue($F$3))</f>
        <v>#VALUE!</v>
      </c>
      <c r="I3" s="490">
        <f>COUNTifs($I$8:$I$137,"완료")/countifs($C$8:$C$121,"1차")</f>
        <v>0.7261904762</v>
      </c>
    </row>
    <row r="4" ht="22.5" customHeight="1">
      <c r="A4" s="491" t="s">
        <v>81</v>
      </c>
      <c r="B4" s="492" t="s">
        <v>976</v>
      </c>
      <c r="C4" s="436"/>
      <c r="D4" s="493"/>
      <c r="E4" s="494" t="s">
        <v>977</v>
      </c>
      <c r="F4" s="495">
        <v>45583.0</v>
      </c>
      <c r="G4" s="496" t="s">
        <v>36</v>
      </c>
      <c r="H4" s="497">
        <v>0.0</v>
      </c>
      <c r="I4" s="498">
        <v>0.0</v>
      </c>
    </row>
    <row r="5" ht="22.5" customHeight="1">
      <c r="A5" s="499" t="s">
        <v>83</v>
      </c>
      <c r="B5" s="351" t="s">
        <v>84</v>
      </c>
      <c r="C5" s="11"/>
      <c r="D5" s="295"/>
      <c r="E5" s="500" t="s">
        <v>978</v>
      </c>
      <c r="F5" s="501">
        <v>45595.0</v>
      </c>
      <c r="G5" s="74" t="s">
        <v>24</v>
      </c>
      <c r="H5" s="502" t="str">
        <f t="shared" ref="H5:I5" si="1">AVERAGE(H3:H4)</f>
        <v>#VALUE!</v>
      </c>
      <c r="I5" s="503">
        <f t="shared" si="1"/>
        <v>0.3630952381</v>
      </c>
    </row>
    <row r="6" ht="22.5" customHeight="1">
      <c r="A6" s="504"/>
      <c r="B6" s="67"/>
      <c r="C6" s="504"/>
      <c r="D6" s="504"/>
      <c r="E6" s="505"/>
      <c r="F6" s="506"/>
      <c r="G6" s="507"/>
      <c r="H6" s="9"/>
      <c r="I6" s="504"/>
    </row>
    <row r="7" ht="22.5" customHeight="1">
      <c r="A7" s="508" t="s">
        <v>665</v>
      </c>
      <c r="B7" s="509" t="s">
        <v>666</v>
      </c>
      <c r="C7" s="508" t="s">
        <v>667</v>
      </c>
      <c r="D7" s="510" t="s">
        <v>979</v>
      </c>
      <c r="E7" s="511" t="s">
        <v>980</v>
      </c>
      <c r="F7" s="512" t="s">
        <v>981</v>
      </c>
      <c r="G7" s="508" t="s">
        <v>982</v>
      </c>
      <c r="H7" s="510" t="s">
        <v>983</v>
      </c>
      <c r="I7" s="509" t="s">
        <v>984</v>
      </c>
    </row>
    <row r="8" ht="22.5" customHeight="1">
      <c r="A8" s="513" t="s">
        <v>671</v>
      </c>
      <c r="B8" s="514" t="str">
        <f>VLOOKUP(A8, IA!$D$9:$E$81, 2, FALSE)</f>
        <v>오늘 (간소화)</v>
      </c>
      <c r="C8" s="513" t="s">
        <v>35</v>
      </c>
      <c r="D8" s="218" t="s">
        <v>985</v>
      </c>
      <c r="E8" s="515" t="s">
        <v>986</v>
      </c>
      <c r="F8" s="516" t="s">
        <v>987</v>
      </c>
      <c r="G8" s="517" t="s">
        <v>40</v>
      </c>
      <c r="H8" s="497" t="s">
        <v>40</v>
      </c>
      <c r="I8" s="518" t="s">
        <v>40</v>
      </c>
    </row>
    <row r="9" ht="22.5" customHeight="1">
      <c r="A9" s="513" t="s">
        <v>673</v>
      </c>
      <c r="B9" s="514" t="str">
        <f>VLOOKUP(A9, IA!$D$9:$E$81, 2, FALSE)</f>
        <v>오늘 (펼친버전)</v>
      </c>
      <c r="C9" s="513" t="s">
        <v>35</v>
      </c>
      <c r="D9" s="218" t="s">
        <v>988</v>
      </c>
      <c r="E9" s="519" t="s">
        <v>986</v>
      </c>
      <c r="F9" s="520" t="s">
        <v>989</v>
      </c>
      <c r="G9" s="517" t="s">
        <v>40</v>
      </c>
      <c r="H9" s="497" t="s">
        <v>40</v>
      </c>
      <c r="I9" s="521" t="s">
        <v>40</v>
      </c>
    </row>
    <row r="10" ht="22.5" customHeight="1">
      <c r="A10" s="513" t="s">
        <v>676</v>
      </c>
      <c r="B10" s="514" t="str">
        <f>VLOOKUP(A10, IA!$D$9:$E$81, 2, FALSE)</f>
        <v>작업지시</v>
      </c>
      <c r="C10" s="513" t="s">
        <v>35</v>
      </c>
      <c r="D10" s="218" t="s">
        <v>990</v>
      </c>
      <c r="E10" s="519" t="s">
        <v>991</v>
      </c>
      <c r="F10" s="522" t="s">
        <v>992</v>
      </c>
      <c r="G10" s="517" t="s">
        <v>40</v>
      </c>
      <c r="H10" s="497" t="s">
        <v>40</v>
      </c>
      <c r="I10" s="521" t="s">
        <v>40</v>
      </c>
    </row>
    <row r="11" ht="22.5" customHeight="1">
      <c r="A11" s="513" t="s">
        <v>696</v>
      </c>
      <c r="B11" s="514" t="str">
        <f>VLOOKUP(A11, IA!$D$9:$E$81, 2, FALSE)</f>
        <v>일자별 작업조회</v>
      </c>
      <c r="C11" s="513" t="s">
        <v>35</v>
      </c>
      <c r="D11" s="218" t="s">
        <v>988</v>
      </c>
      <c r="E11" s="519" t="s">
        <v>993</v>
      </c>
      <c r="F11" s="522" t="s">
        <v>994</v>
      </c>
      <c r="G11" s="517" t="s">
        <v>40</v>
      </c>
      <c r="H11" s="497" t="s">
        <v>40</v>
      </c>
      <c r="I11" s="521" t="s">
        <v>40</v>
      </c>
    </row>
    <row r="12" ht="22.5" customHeight="1">
      <c r="A12" s="513" t="s">
        <v>696</v>
      </c>
      <c r="B12" s="514" t="str">
        <f>VLOOKUP(A12, IA!$D$9:$E$81, 2, FALSE)</f>
        <v>일자별 작업조회</v>
      </c>
      <c r="C12" s="513" t="s">
        <v>35</v>
      </c>
      <c r="D12" s="218" t="s">
        <v>988</v>
      </c>
      <c r="E12" s="519" t="s">
        <v>986</v>
      </c>
      <c r="F12" s="522" t="s">
        <v>995</v>
      </c>
      <c r="G12" s="517" t="s">
        <v>40</v>
      </c>
      <c r="H12" s="497" t="s">
        <v>40</v>
      </c>
      <c r="I12" s="521" t="s">
        <v>40</v>
      </c>
    </row>
    <row r="13" ht="22.5" customHeight="1">
      <c r="A13" s="513" t="s">
        <v>698</v>
      </c>
      <c r="B13" s="514" t="str">
        <f>VLOOKUP(A13, IA!$D$9:$E$81, 2, FALSE)</f>
        <v>작업지시 상세조회</v>
      </c>
      <c r="C13" s="513" t="s">
        <v>35</v>
      </c>
      <c r="D13" s="218" t="s">
        <v>988</v>
      </c>
      <c r="E13" s="519" t="s">
        <v>996</v>
      </c>
      <c r="F13" s="522" t="s">
        <v>997</v>
      </c>
      <c r="G13" s="517" t="s">
        <v>40</v>
      </c>
      <c r="H13" s="497" t="s">
        <v>40</v>
      </c>
      <c r="I13" s="521" t="s">
        <v>40</v>
      </c>
    </row>
    <row r="14" ht="22.5" customHeight="1">
      <c r="A14" s="513" t="s">
        <v>700</v>
      </c>
      <c r="B14" s="514" t="str">
        <f>VLOOKUP(A14, IA!$D$9:$E$81, 2, FALSE)</f>
        <v>작업마감</v>
      </c>
      <c r="C14" s="513" t="s">
        <v>35</v>
      </c>
      <c r="D14" s="218" t="s">
        <v>990</v>
      </c>
      <c r="E14" s="519" t="s">
        <v>991</v>
      </c>
      <c r="F14" s="522" t="s">
        <v>998</v>
      </c>
      <c r="G14" s="517" t="s">
        <v>40</v>
      </c>
      <c r="H14" s="497" t="s">
        <v>40</v>
      </c>
      <c r="I14" s="521" t="s">
        <v>40</v>
      </c>
    </row>
    <row r="15" ht="22.5" customHeight="1">
      <c r="A15" s="513" t="s">
        <v>702</v>
      </c>
      <c r="B15" s="514" t="str">
        <f>VLOOKUP(A15, IA!$D$9:$E$81, 2, FALSE)</f>
        <v>작업마감 변경사유</v>
      </c>
      <c r="C15" s="513" t="s">
        <v>35</v>
      </c>
      <c r="D15" s="218" t="s">
        <v>990</v>
      </c>
      <c r="E15" s="519" t="s">
        <v>991</v>
      </c>
      <c r="F15" s="522" t="s">
        <v>999</v>
      </c>
      <c r="G15" s="517" t="s">
        <v>40</v>
      </c>
      <c r="H15" s="497" t="s">
        <v>40</v>
      </c>
      <c r="I15" s="521" t="s">
        <v>40</v>
      </c>
    </row>
    <row r="16" ht="22.5" customHeight="1">
      <c r="A16" s="513" t="s">
        <v>704</v>
      </c>
      <c r="B16" s="514" t="str">
        <f>VLOOKUP(A16, IA!$D$9:$E$81, 2, FALSE)</f>
        <v>불출마감</v>
      </c>
      <c r="C16" s="513" t="s">
        <v>35</v>
      </c>
      <c r="D16" s="218" t="s">
        <v>990</v>
      </c>
      <c r="E16" s="519" t="s">
        <v>991</v>
      </c>
      <c r="F16" s="522" t="s">
        <v>1000</v>
      </c>
      <c r="G16" s="517" t="s">
        <v>40</v>
      </c>
      <c r="H16" s="497" t="s">
        <v>40</v>
      </c>
      <c r="I16" s="521" t="s">
        <v>40</v>
      </c>
    </row>
    <row r="17" ht="22.5" customHeight="1">
      <c r="A17" s="513" t="s">
        <v>712</v>
      </c>
      <c r="B17" s="514" t="str">
        <f>VLOOKUP(A17, IA!$D$9:$E$81, 2, FALSE)</f>
        <v>원료재고 리스트</v>
      </c>
      <c r="C17" s="513" t="s">
        <v>35</v>
      </c>
      <c r="D17" s="218" t="s">
        <v>985</v>
      </c>
      <c r="E17" s="519" t="s">
        <v>986</v>
      </c>
      <c r="F17" s="522" t="s">
        <v>1001</v>
      </c>
      <c r="G17" s="517" t="s">
        <v>40</v>
      </c>
      <c r="H17" s="497" t="s">
        <v>40</v>
      </c>
      <c r="I17" s="521" t="s">
        <v>40</v>
      </c>
    </row>
    <row r="18" ht="22.5" customHeight="1">
      <c r="A18" s="513" t="s">
        <v>712</v>
      </c>
      <c r="B18" s="514" t="str">
        <f>VLOOKUP(A18, IA!$D$9:$E$81, 2, FALSE)</f>
        <v>원료재고 리스트</v>
      </c>
      <c r="C18" s="513" t="s">
        <v>35</v>
      </c>
      <c r="D18" s="218" t="s">
        <v>985</v>
      </c>
      <c r="E18" s="519" t="s">
        <v>986</v>
      </c>
      <c r="F18" s="522" t="s">
        <v>1002</v>
      </c>
      <c r="G18" s="517" t="s">
        <v>40</v>
      </c>
      <c r="H18" s="497" t="s">
        <v>40</v>
      </c>
      <c r="I18" s="521" t="s">
        <v>40</v>
      </c>
    </row>
    <row r="19" ht="22.5" customHeight="1">
      <c r="A19" s="513" t="s">
        <v>712</v>
      </c>
      <c r="B19" s="514" t="str">
        <f>VLOOKUP(A19, IA!$D$9:$E$81, 2, FALSE)</f>
        <v>원료재고 리스트</v>
      </c>
      <c r="C19" s="513" t="s">
        <v>35</v>
      </c>
      <c r="D19" s="218" t="s">
        <v>985</v>
      </c>
      <c r="E19" s="519" t="s">
        <v>986</v>
      </c>
      <c r="F19" s="522" t="s">
        <v>1003</v>
      </c>
      <c r="G19" s="517" t="s">
        <v>40</v>
      </c>
      <c r="H19" s="497" t="s">
        <v>40</v>
      </c>
      <c r="I19" s="521" t="s">
        <v>40</v>
      </c>
    </row>
    <row r="20" ht="22.5" customHeight="1">
      <c r="A20" s="513" t="s">
        <v>712</v>
      </c>
      <c r="B20" s="514" t="str">
        <f>VLOOKUP(A20, IA!$D$9:$E$81, 2, FALSE)</f>
        <v>원료재고 리스트</v>
      </c>
      <c r="C20" s="513" t="s">
        <v>35</v>
      </c>
      <c r="D20" s="218" t="s">
        <v>985</v>
      </c>
      <c r="E20" s="519" t="s">
        <v>986</v>
      </c>
      <c r="F20" s="522" t="s">
        <v>1004</v>
      </c>
      <c r="G20" s="517" t="s">
        <v>40</v>
      </c>
      <c r="H20" s="497" t="s">
        <v>40</v>
      </c>
      <c r="I20" s="521" t="s">
        <v>40</v>
      </c>
    </row>
    <row r="21" ht="22.5" customHeight="1">
      <c r="A21" s="513" t="s">
        <v>715</v>
      </c>
      <c r="B21" s="514" t="str">
        <f>VLOOKUP(A21, IA!$D$9:$E$81, 2, FALSE)</f>
        <v>제품재고 리스트</v>
      </c>
      <c r="C21" s="513" t="s">
        <v>35</v>
      </c>
      <c r="D21" s="218" t="s">
        <v>985</v>
      </c>
      <c r="E21" s="519" t="s">
        <v>986</v>
      </c>
      <c r="F21" s="522" t="s">
        <v>1005</v>
      </c>
      <c r="G21" s="517" t="s">
        <v>40</v>
      </c>
      <c r="H21" s="497" t="s">
        <v>40</v>
      </c>
      <c r="I21" s="521" t="s">
        <v>40</v>
      </c>
    </row>
    <row r="22" ht="22.5" customHeight="1">
      <c r="A22" s="513" t="s">
        <v>715</v>
      </c>
      <c r="B22" s="514" t="str">
        <f>VLOOKUP(A22, IA!$D$9:$E$81, 2, FALSE)</f>
        <v>제품재고 리스트</v>
      </c>
      <c r="C22" s="513" t="s">
        <v>35</v>
      </c>
      <c r="D22" s="218" t="s">
        <v>985</v>
      </c>
      <c r="E22" s="519" t="s">
        <v>986</v>
      </c>
      <c r="F22" s="522" t="s">
        <v>1006</v>
      </c>
      <c r="G22" s="517" t="s">
        <v>40</v>
      </c>
      <c r="H22" s="497" t="s">
        <v>40</v>
      </c>
      <c r="I22" s="521" t="s">
        <v>40</v>
      </c>
    </row>
    <row r="23" ht="22.5" customHeight="1">
      <c r="A23" s="513" t="s">
        <v>715</v>
      </c>
      <c r="B23" s="514" t="str">
        <f>VLOOKUP(A23, IA!$D$9:$E$81, 2, FALSE)</f>
        <v>제품재고 리스트</v>
      </c>
      <c r="C23" s="513" t="s">
        <v>35</v>
      </c>
      <c r="D23" s="218" t="s">
        <v>985</v>
      </c>
      <c r="E23" s="519" t="s">
        <v>986</v>
      </c>
      <c r="F23" s="522" t="s">
        <v>1007</v>
      </c>
      <c r="G23" s="517" t="s">
        <v>40</v>
      </c>
      <c r="H23" s="497" t="s">
        <v>40</v>
      </c>
      <c r="I23" s="521" t="s">
        <v>40</v>
      </c>
    </row>
    <row r="24" ht="22.5" customHeight="1">
      <c r="A24" s="513" t="s">
        <v>715</v>
      </c>
      <c r="B24" s="514" t="str">
        <f>VLOOKUP(A24, IA!$D$9:$E$81, 2, FALSE)</f>
        <v>제품재고 리스트</v>
      </c>
      <c r="C24" s="513" t="s">
        <v>35</v>
      </c>
      <c r="D24" s="218" t="s">
        <v>985</v>
      </c>
      <c r="E24" s="519" t="s">
        <v>986</v>
      </c>
      <c r="F24" s="522" t="s">
        <v>1008</v>
      </c>
      <c r="G24" s="517" t="s">
        <v>40</v>
      </c>
      <c r="H24" s="497" t="s">
        <v>40</v>
      </c>
      <c r="I24" s="521" t="s">
        <v>40</v>
      </c>
    </row>
    <row r="25" ht="22.5" customHeight="1">
      <c r="A25" s="513" t="s">
        <v>690</v>
      </c>
      <c r="B25" s="514" t="str">
        <f>VLOOKUP(A25, IA!$D$9:$E$81, 2, FALSE)</f>
        <v>Splash</v>
      </c>
      <c r="C25" s="513" t="s">
        <v>35</v>
      </c>
      <c r="D25" s="218" t="s">
        <v>988</v>
      </c>
      <c r="E25" s="519" t="s">
        <v>986</v>
      </c>
      <c r="F25" s="522" t="s">
        <v>693</v>
      </c>
      <c r="G25" s="517" t="s">
        <v>40</v>
      </c>
      <c r="H25" s="497" t="s">
        <v>40</v>
      </c>
      <c r="I25" s="521" t="s">
        <v>40</v>
      </c>
    </row>
    <row r="26" ht="22.5" customHeight="1">
      <c r="A26" s="513" t="s">
        <v>727</v>
      </c>
      <c r="B26" s="514" t="str">
        <f>VLOOKUP(A26, IA!$D$31:$E$81, 2, FALSE)</f>
        <v>구매요약 리스트</v>
      </c>
      <c r="C26" s="513" t="s">
        <v>35</v>
      </c>
      <c r="D26" s="218" t="s">
        <v>985</v>
      </c>
      <c r="E26" s="519" t="s">
        <v>986</v>
      </c>
      <c r="F26" s="523" t="s">
        <v>1009</v>
      </c>
      <c r="G26" s="517" t="s">
        <v>40</v>
      </c>
      <c r="H26" s="497" t="s">
        <v>40</v>
      </c>
      <c r="I26" s="521" t="s">
        <v>40</v>
      </c>
    </row>
    <row r="27" ht="22.5" customHeight="1">
      <c r="A27" s="513" t="s">
        <v>727</v>
      </c>
      <c r="B27" s="514" t="str">
        <f>VLOOKUP(A27, IA!$D$31:$E$81, 2, FALSE)</f>
        <v>구매요약 리스트</v>
      </c>
      <c r="C27" s="513" t="s">
        <v>35</v>
      </c>
      <c r="D27" s="218" t="s">
        <v>985</v>
      </c>
      <c r="E27" s="519" t="s">
        <v>986</v>
      </c>
      <c r="F27" s="523" t="s">
        <v>728</v>
      </c>
      <c r="G27" s="517" t="s">
        <v>40</v>
      </c>
      <c r="H27" s="497" t="s">
        <v>40</v>
      </c>
      <c r="I27" s="521" t="s">
        <v>40</v>
      </c>
    </row>
    <row r="28" ht="22.5" customHeight="1">
      <c r="A28" s="513" t="s">
        <v>729</v>
      </c>
      <c r="B28" s="514" t="str">
        <f>VLOOKUP(A28, IA!$D$31:$E$81, 2, FALSE)</f>
        <v>구매요약 상세</v>
      </c>
      <c r="C28" s="513" t="s">
        <v>35</v>
      </c>
      <c r="D28" s="218" t="s">
        <v>988</v>
      </c>
      <c r="E28" s="519" t="s">
        <v>986</v>
      </c>
      <c r="F28" s="523" t="s">
        <v>1010</v>
      </c>
      <c r="G28" s="517" t="s">
        <v>40</v>
      </c>
      <c r="H28" s="497" t="s">
        <v>40</v>
      </c>
      <c r="I28" s="521" t="s">
        <v>40</v>
      </c>
    </row>
    <row r="29" ht="22.5" customHeight="1">
      <c r="A29" s="513" t="s">
        <v>731</v>
      </c>
      <c r="B29" s="514" t="str">
        <f>VLOOKUP(A29, IA!$D$31:$E$81, 2, FALSE)</f>
        <v>구매전표 리스트</v>
      </c>
      <c r="C29" s="513" t="s">
        <v>35</v>
      </c>
      <c r="D29" s="218" t="s">
        <v>988</v>
      </c>
      <c r="E29" s="519" t="s">
        <v>986</v>
      </c>
      <c r="F29" s="523" t="s">
        <v>1011</v>
      </c>
      <c r="G29" s="517" t="s">
        <v>40</v>
      </c>
      <c r="H29" s="497" t="s">
        <v>40</v>
      </c>
      <c r="I29" s="521" t="s">
        <v>40</v>
      </c>
    </row>
    <row r="30" ht="22.5" customHeight="1">
      <c r="A30" s="513" t="s">
        <v>731</v>
      </c>
      <c r="B30" s="514" t="str">
        <f>VLOOKUP(A30, IA!$D$31:$E$81, 2, FALSE)</f>
        <v>구매전표 리스트</v>
      </c>
      <c r="C30" s="513" t="s">
        <v>35</v>
      </c>
      <c r="D30" s="218" t="s">
        <v>988</v>
      </c>
      <c r="E30" s="519" t="s">
        <v>993</v>
      </c>
      <c r="F30" s="523" t="s">
        <v>1012</v>
      </c>
      <c r="G30" s="517" t="s">
        <v>40</v>
      </c>
      <c r="H30" s="497" t="s">
        <v>40</v>
      </c>
      <c r="I30" s="521" t="s">
        <v>40</v>
      </c>
    </row>
    <row r="31" ht="22.5" customHeight="1">
      <c r="A31" s="513" t="s">
        <v>731</v>
      </c>
      <c r="B31" s="514" t="str">
        <f>VLOOKUP(A31, IA!$D$31:$E$81, 2, FALSE)</f>
        <v>구매전표 리스트</v>
      </c>
      <c r="C31" s="513" t="s">
        <v>35</v>
      </c>
      <c r="D31" s="218" t="s">
        <v>988</v>
      </c>
      <c r="E31" s="519" t="s">
        <v>986</v>
      </c>
      <c r="F31" s="523" t="s">
        <v>732</v>
      </c>
      <c r="G31" s="517" t="s">
        <v>40</v>
      </c>
      <c r="H31" s="497" t="s">
        <v>40</v>
      </c>
      <c r="I31" s="521" t="s">
        <v>40</v>
      </c>
    </row>
    <row r="32" ht="22.5" customHeight="1">
      <c r="A32" s="513" t="s">
        <v>733</v>
      </c>
      <c r="B32" s="514" t="str">
        <f>VLOOKUP(A32, IA!$D$31:$E$81, 2, FALSE)</f>
        <v>구매전표 등록</v>
      </c>
      <c r="C32" s="513" t="s">
        <v>35</v>
      </c>
      <c r="D32" s="218" t="s">
        <v>990</v>
      </c>
      <c r="E32" s="519" t="s">
        <v>986</v>
      </c>
      <c r="F32" s="523" t="s">
        <v>1013</v>
      </c>
      <c r="G32" s="517" t="s">
        <v>40</v>
      </c>
      <c r="H32" s="497" t="s">
        <v>40</v>
      </c>
      <c r="I32" s="521" t="s">
        <v>40</v>
      </c>
    </row>
    <row r="33" ht="22.5" customHeight="1">
      <c r="A33" s="513" t="s">
        <v>733</v>
      </c>
      <c r="B33" s="514" t="str">
        <f>VLOOKUP(A33, IA!$D$31:$E$81, 2, FALSE)</f>
        <v>구매전표 등록</v>
      </c>
      <c r="C33" s="513" t="s">
        <v>35</v>
      </c>
      <c r="D33" s="218" t="s">
        <v>990</v>
      </c>
      <c r="E33" s="519" t="s">
        <v>991</v>
      </c>
      <c r="F33" s="523" t="s">
        <v>1014</v>
      </c>
      <c r="G33" s="517" t="s">
        <v>40</v>
      </c>
      <c r="H33" s="497" t="s">
        <v>40</v>
      </c>
      <c r="I33" s="521" t="s">
        <v>40</v>
      </c>
    </row>
    <row r="34" ht="22.5" customHeight="1">
      <c r="A34" s="517" t="s">
        <v>735</v>
      </c>
      <c r="B34" s="514" t="str">
        <f>VLOOKUP(A34, IA!$D$31:$E$81, 2, FALSE)</f>
        <v>구매전표 상세</v>
      </c>
      <c r="C34" s="513" t="s">
        <v>35</v>
      </c>
      <c r="D34" s="218" t="s">
        <v>988</v>
      </c>
      <c r="E34" s="519" t="s">
        <v>993</v>
      </c>
      <c r="F34" s="523" t="s">
        <v>1015</v>
      </c>
      <c r="G34" s="517" t="s">
        <v>40</v>
      </c>
      <c r="H34" s="497" t="s">
        <v>40</v>
      </c>
      <c r="I34" s="521" t="s">
        <v>40</v>
      </c>
    </row>
    <row r="35" ht="22.5" customHeight="1">
      <c r="A35" s="513" t="s">
        <v>735</v>
      </c>
      <c r="B35" s="514" t="str">
        <f>VLOOKUP(A35, IA!$D$31:$E$81, 2, FALSE)</f>
        <v>구매전표 상세</v>
      </c>
      <c r="C35" s="513" t="s">
        <v>35</v>
      </c>
      <c r="D35" s="218" t="s">
        <v>988</v>
      </c>
      <c r="E35" s="519" t="s">
        <v>996</v>
      </c>
      <c r="F35" s="523" t="s">
        <v>1016</v>
      </c>
      <c r="G35" s="517" t="s">
        <v>40</v>
      </c>
      <c r="H35" s="497" t="s">
        <v>40</v>
      </c>
      <c r="I35" s="521" t="s">
        <v>40</v>
      </c>
    </row>
    <row r="36" ht="22.5" customHeight="1">
      <c r="A36" s="513" t="s">
        <v>735</v>
      </c>
      <c r="B36" s="514" t="str">
        <f>VLOOKUP(A36, IA!$D$31:$E$81, 2, FALSE)</f>
        <v>구매전표 상세</v>
      </c>
      <c r="C36" s="513" t="s">
        <v>35</v>
      </c>
      <c r="D36" s="218" t="s">
        <v>988</v>
      </c>
      <c r="E36" s="519" t="s">
        <v>986</v>
      </c>
      <c r="F36" s="523" t="s">
        <v>1017</v>
      </c>
      <c r="G36" s="517" t="s">
        <v>40</v>
      </c>
      <c r="H36" s="497" t="s">
        <v>40</v>
      </c>
      <c r="I36" s="521" t="s">
        <v>40</v>
      </c>
    </row>
    <row r="37" ht="22.5" customHeight="1">
      <c r="A37" s="513" t="s">
        <v>735</v>
      </c>
      <c r="B37" s="514" t="str">
        <f>VLOOKUP(A37, IA!$D$31:$E$81, 2, FALSE)</f>
        <v>구매전표 상세</v>
      </c>
      <c r="C37" s="513" t="s">
        <v>35</v>
      </c>
      <c r="D37" s="218" t="s">
        <v>988</v>
      </c>
      <c r="E37" s="519" t="s">
        <v>986</v>
      </c>
      <c r="F37" s="523" t="s">
        <v>1010</v>
      </c>
      <c r="G37" s="517" t="s">
        <v>40</v>
      </c>
      <c r="H37" s="497" t="s">
        <v>40</v>
      </c>
      <c r="I37" s="521" t="s">
        <v>40</v>
      </c>
    </row>
    <row r="38" ht="22.5" customHeight="1">
      <c r="A38" s="513" t="s">
        <v>738</v>
      </c>
      <c r="B38" s="514" t="str">
        <f>VLOOKUP(A38, IA!$D$31:$E$81, 2, FALSE)</f>
        <v>불출요약 리스트</v>
      </c>
      <c r="C38" s="513" t="s">
        <v>35</v>
      </c>
      <c r="D38" s="218" t="s">
        <v>985</v>
      </c>
      <c r="E38" s="519" t="s">
        <v>986</v>
      </c>
      <c r="F38" s="523" t="s">
        <v>739</v>
      </c>
      <c r="G38" s="517" t="s">
        <v>40</v>
      </c>
      <c r="H38" s="497" t="s">
        <v>40</v>
      </c>
      <c r="I38" s="521" t="s">
        <v>40</v>
      </c>
    </row>
    <row r="39" ht="22.5" customHeight="1">
      <c r="A39" s="513" t="s">
        <v>738</v>
      </c>
      <c r="B39" s="514" t="str">
        <f>VLOOKUP(A39, IA!$D$31:$E$81, 2, FALSE)</f>
        <v>불출요약 리스트</v>
      </c>
      <c r="C39" s="513" t="s">
        <v>35</v>
      </c>
      <c r="D39" s="218" t="s">
        <v>988</v>
      </c>
      <c r="E39" s="519" t="s">
        <v>986</v>
      </c>
      <c r="F39" s="523" t="s">
        <v>1018</v>
      </c>
      <c r="G39" s="517" t="s">
        <v>40</v>
      </c>
      <c r="H39" s="497" t="s">
        <v>40</v>
      </c>
      <c r="I39" s="521" t="s">
        <v>40</v>
      </c>
    </row>
    <row r="40" ht="22.5" customHeight="1">
      <c r="A40" s="513" t="s">
        <v>740</v>
      </c>
      <c r="B40" s="514" t="str">
        <f>VLOOKUP(A40, IA!$D$31:$E$81, 2, FALSE)</f>
        <v>불출요약 상세</v>
      </c>
      <c r="C40" s="513" t="s">
        <v>35</v>
      </c>
      <c r="D40" s="218" t="s">
        <v>985</v>
      </c>
      <c r="E40" s="519" t="s">
        <v>986</v>
      </c>
      <c r="F40" s="523" t="s">
        <v>1019</v>
      </c>
      <c r="G40" s="517" t="s">
        <v>40</v>
      </c>
      <c r="H40" s="497" t="s">
        <v>40</v>
      </c>
      <c r="I40" s="521" t="s">
        <v>40</v>
      </c>
    </row>
    <row r="41" ht="22.5" customHeight="1">
      <c r="A41" s="513" t="s">
        <v>761</v>
      </c>
      <c r="B41" s="514" t="str">
        <f>VLOOKUP(A41, IA!$D$31:$E$81, 2, FALSE)</f>
        <v>생산요약 리스트</v>
      </c>
      <c r="C41" s="513" t="s">
        <v>35</v>
      </c>
      <c r="D41" s="218" t="s">
        <v>985</v>
      </c>
      <c r="E41" s="519" t="s">
        <v>986</v>
      </c>
      <c r="F41" s="523" t="s">
        <v>762</v>
      </c>
      <c r="G41" s="517" t="s">
        <v>40</v>
      </c>
      <c r="H41" s="497" t="s">
        <v>40</v>
      </c>
      <c r="I41" s="524" t="s">
        <v>40</v>
      </c>
    </row>
    <row r="42" ht="22.5" customHeight="1">
      <c r="A42" s="513" t="s">
        <v>761</v>
      </c>
      <c r="B42" s="514" t="str">
        <f>VLOOKUP(A42, IA!$D$31:$E$81, 2, FALSE)</f>
        <v>생산요약 리스트</v>
      </c>
      <c r="C42" s="513" t="s">
        <v>35</v>
      </c>
      <c r="D42" s="218" t="s">
        <v>985</v>
      </c>
      <c r="E42" s="519" t="s">
        <v>986</v>
      </c>
      <c r="F42" s="523" t="s">
        <v>1020</v>
      </c>
      <c r="G42" s="517" t="s">
        <v>40</v>
      </c>
      <c r="H42" s="497" t="s">
        <v>40</v>
      </c>
      <c r="I42" s="524" t="s">
        <v>40</v>
      </c>
    </row>
    <row r="43" ht="22.5" customHeight="1">
      <c r="A43" s="513" t="s">
        <v>763</v>
      </c>
      <c r="B43" s="514" t="str">
        <f>VLOOKUP(A43, IA!$D$31:$E$81, 2, FALSE)</f>
        <v>생산요약 상세</v>
      </c>
      <c r="C43" s="513" t="s">
        <v>35</v>
      </c>
      <c r="D43" s="218" t="s">
        <v>985</v>
      </c>
      <c r="E43" s="519" t="s">
        <v>986</v>
      </c>
      <c r="F43" s="523" t="s">
        <v>1021</v>
      </c>
      <c r="G43" s="517" t="s">
        <v>40</v>
      </c>
      <c r="H43" s="497" t="s">
        <v>40</v>
      </c>
      <c r="I43" s="524" t="s">
        <v>40</v>
      </c>
    </row>
    <row r="44" ht="22.5" customHeight="1">
      <c r="A44" s="513" t="s">
        <v>765</v>
      </c>
      <c r="B44" s="514" t="str">
        <f>VLOOKUP(A44, IA!$D$31:$E$81, 2, FALSE)</f>
        <v>생산작업일지 리스트</v>
      </c>
      <c r="C44" s="513" t="s">
        <v>35</v>
      </c>
      <c r="D44" s="218" t="s">
        <v>988</v>
      </c>
      <c r="E44" s="519" t="s">
        <v>986</v>
      </c>
      <c r="F44" s="523" t="s">
        <v>1022</v>
      </c>
      <c r="G44" s="517" t="s">
        <v>40</v>
      </c>
      <c r="H44" s="497" t="s">
        <v>40</v>
      </c>
      <c r="I44" s="524" t="s">
        <v>40</v>
      </c>
    </row>
    <row r="45" ht="22.5" customHeight="1">
      <c r="A45" s="513" t="s">
        <v>765</v>
      </c>
      <c r="B45" s="514" t="str">
        <f>VLOOKUP(A45, IA!$D$31:$E$81, 2, FALSE)</f>
        <v>생산작업일지 리스트</v>
      </c>
      <c r="C45" s="513" t="s">
        <v>35</v>
      </c>
      <c r="D45" s="218" t="s">
        <v>988</v>
      </c>
      <c r="E45" s="519" t="s">
        <v>986</v>
      </c>
      <c r="F45" s="523" t="s">
        <v>766</v>
      </c>
      <c r="G45" s="517" t="s">
        <v>40</v>
      </c>
      <c r="H45" s="497" t="s">
        <v>40</v>
      </c>
      <c r="I45" s="524" t="s">
        <v>40</v>
      </c>
    </row>
    <row r="46" ht="22.5" customHeight="1">
      <c r="A46" s="513" t="s">
        <v>767</v>
      </c>
      <c r="B46" s="514" t="str">
        <f>VLOOKUP(A46, IA!$D$31:$E$81, 2, FALSE)</f>
        <v>생산작업일지 상세</v>
      </c>
      <c r="C46" s="513" t="s">
        <v>35</v>
      </c>
      <c r="D46" s="218" t="s">
        <v>985</v>
      </c>
      <c r="E46" s="519" t="s">
        <v>986</v>
      </c>
      <c r="F46" s="523" t="s">
        <v>1023</v>
      </c>
      <c r="G46" s="517" t="s">
        <v>40</v>
      </c>
      <c r="H46" s="497" t="s">
        <v>40</v>
      </c>
      <c r="I46" s="524" t="s">
        <v>40</v>
      </c>
    </row>
    <row r="47" ht="22.5" customHeight="1">
      <c r="A47" s="517" t="s">
        <v>796</v>
      </c>
      <c r="B47" s="514" t="str">
        <f>VLOOKUP(A47, IA!$D$31:$E$81, 2, FALSE)</f>
        <v>품목등록 리스트</v>
      </c>
      <c r="C47" s="513" t="s">
        <v>35</v>
      </c>
      <c r="D47" s="218" t="s">
        <v>988</v>
      </c>
      <c r="E47" s="519" t="s">
        <v>986</v>
      </c>
      <c r="F47" s="523" t="s">
        <v>1024</v>
      </c>
      <c r="G47" s="517" t="s">
        <v>40</v>
      </c>
      <c r="H47" s="497" t="s">
        <v>40</v>
      </c>
      <c r="I47" s="521" t="s">
        <v>40</v>
      </c>
    </row>
    <row r="48" ht="22.5" customHeight="1">
      <c r="A48" s="517" t="s">
        <v>796</v>
      </c>
      <c r="B48" s="514" t="str">
        <f>VLOOKUP(A48, IA!$D$31:$E$81, 2, FALSE)</f>
        <v>품목등록 리스트</v>
      </c>
      <c r="C48" s="513" t="s">
        <v>35</v>
      </c>
      <c r="D48" s="218" t="s">
        <v>988</v>
      </c>
      <c r="E48" s="519" t="s">
        <v>986</v>
      </c>
      <c r="F48" s="523" t="s">
        <v>1025</v>
      </c>
      <c r="G48" s="517" t="s">
        <v>40</v>
      </c>
      <c r="H48" s="497" t="s">
        <v>40</v>
      </c>
      <c r="I48" s="521" t="s">
        <v>40</v>
      </c>
    </row>
    <row r="49" ht="22.5" customHeight="1">
      <c r="A49" s="517" t="s">
        <v>798</v>
      </c>
      <c r="B49" s="514" t="str">
        <f>VLOOKUP(A49, IA!$D$31:$E$81, 2, FALSE)</f>
        <v>품목등록</v>
      </c>
      <c r="C49" s="513" t="s">
        <v>35</v>
      </c>
      <c r="D49" s="218" t="s">
        <v>990</v>
      </c>
      <c r="E49" s="519" t="s">
        <v>991</v>
      </c>
      <c r="F49" s="523" t="s">
        <v>799</v>
      </c>
      <c r="G49" s="517" t="s">
        <v>40</v>
      </c>
      <c r="H49" s="497" t="s">
        <v>40</v>
      </c>
      <c r="I49" s="521" t="s">
        <v>40</v>
      </c>
    </row>
    <row r="50" ht="22.5" customHeight="1">
      <c r="A50" s="517" t="s">
        <v>798</v>
      </c>
      <c r="B50" s="514" t="str">
        <f>VLOOKUP(A50, IA!$D$31:$E$81, 2, FALSE)</f>
        <v>품목등록</v>
      </c>
      <c r="C50" s="513" t="s">
        <v>35</v>
      </c>
      <c r="D50" s="218" t="s">
        <v>990</v>
      </c>
      <c r="E50" s="519" t="s">
        <v>991</v>
      </c>
      <c r="F50" s="523" t="s">
        <v>1026</v>
      </c>
      <c r="G50" s="517" t="s">
        <v>40</v>
      </c>
      <c r="H50" s="497" t="s">
        <v>40</v>
      </c>
      <c r="I50" s="521" t="s">
        <v>40</v>
      </c>
    </row>
    <row r="51" ht="22.5" customHeight="1">
      <c r="A51" s="517" t="s">
        <v>800</v>
      </c>
      <c r="B51" s="514" t="str">
        <f>VLOOKUP(A51, IA!$D$31:$E$81, 2, FALSE)</f>
        <v>품목등록 상세</v>
      </c>
      <c r="C51" s="513" t="s">
        <v>35</v>
      </c>
      <c r="D51" s="218" t="s">
        <v>988</v>
      </c>
      <c r="E51" s="519" t="s">
        <v>996</v>
      </c>
      <c r="F51" s="523" t="s">
        <v>1027</v>
      </c>
      <c r="G51" s="517" t="s">
        <v>40</v>
      </c>
      <c r="H51" s="497" t="s">
        <v>40</v>
      </c>
      <c r="I51" s="521" t="s">
        <v>40</v>
      </c>
    </row>
    <row r="52" ht="22.5" customHeight="1">
      <c r="A52" s="517" t="s">
        <v>800</v>
      </c>
      <c r="B52" s="514" t="str">
        <f>VLOOKUP(A52, IA!$D$31:$E$81, 2, FALSE)</f>
        <v>품목등록 상세</v>
      </c>
      <c r="C52" s="513" t="s">
        <v>35</v>
      </c>
      <c r="D52" s="218" t="s">
        <v>988</v>
      </c>
      <c r="E52" s="519" t="s">
        <v>986</v>
      </c>
      <c r="F52" s="523" t="s">
        <v>1028</v>
      </c>
      <c r="G52" s="517" t="s">
        <v>40</v>
      </c>
      <c r="H52" s="497" t="s">
        <v>40</v>
      </c>
      <c r="I52" s="521" t="s">
        <v>40</v>
      </c>
    </row>
    <row r="53" ht="22.5" customHeight="1">
      <c r="A53" s="517" t="s">
        <v>800</v>
      </c>
      <c r="B53" s="514" t="str">
        <f>VLOOKUP(A53, IA!$D$31:$E$81, 2, FALSE)</f>
        <v>품목등록 상세</v>
      </c>
      <c r="C53" s="513" t="s">
        <v>35</v>
      </c>
      <c r="D53" s="218" t="s">
        <v>988</v>
      </c>
      <c r="E53" s="519" t="s">
        <v>986</v>
      </c>
      <c r="F53" s="523" t="s">
        <v>1029</v>
      </c>
      <c r="G53" s="517" t="s">
        <v>40</v>
      </c>
      <c r="H53" s="497" t="s">
        <v>40</v>
      </c>
      <c r="I53" s="521" t="s">
        <v>40</v>
      </c>
    </row>
    <row r="54" ht="22.5" customHeight="1">
      <c r="A54" s="517" t="s">
        <v>803</v>
      </c>
      <c r="B54" s="514" t="str">
        <f>VLOOKUP(A54, IA!$D$31:$E$81, 2, FALSE)</f>
        <v>BOM등록 리스트</v>
      </c>
      <c r="C54" s="513" t="s">
        <v>35</v>
      </c>
      <c r="D54" s="218" t="s">
        <v>988</v>
      </c>
      <c r="E54" s="519" t="s">
        <v>986</v>
      </c>
      <c r="F54" s="523" t="s">
        <v>1030</v>
      </c>
      <c r="G54" s="517" t="s">
        <v>40</v>
      </c>
      <c r="H54" s="497" t="s">
        <v>40</v>
      </c>
      <c r="I54" s="521" t="s">
        <v>40</v>
      </c>
    </row>
    <row r="55" ht="22.5" customHeight="1">
      <c r="A55" s="517" t="s">
        <v>803</v>
      </c>
      <c r="B55" s="514" t="str">
        <f>VLOOKUP(A55, IA!$D$31:$E$81, 2, FALSE)</f>
        <v>BOM등록 리스트</v>
      </c>
      <c r="C55" s="513" t="s">
        <v>35</v>
      </c>
      <c r="D55" s="218" t="s">
        <v>988</v>
      </c>
      <c r="E55" s="519" t="s">
        <v>986</v>
      </c>
      <c r="F55" s="523" t="s">
        <v>1031</v>
      </c>
      <c r="G55" s="517" t="s">
        <v>40</v>
      </c>
      <c r="H55" s="497" t="s">
        <v>40</v>
      </c>
      <c r="I55" s="521" t="s">
        <v>40</v>
      </c>
    </row>
    <row r="56" ht="22.5" customHeight="1">
      <c r="A56" s="517" t="s">
        <v>805</v>
      </c>
      <c r="B56" s="514" t="str">
        <f>VLOOKUP(A56, IA!$D$31:$E$81, 2, FALSE)</f>
        <v>BOM등록</v>
      </c>
      <c r="C56" s="513" t="s">
        <v>35</v>
      </c>
      <c r="D56" s="218" t="s">
        <v>990</v>
      </c>
      <c r="E56" s="519" t="s">
        <v>991</v>
      </c>
      <c r="F56" s="523" t="s">
        <v>806</v>
      </c>
      <c r="G56" s="517" t="s">
        <v>40</v>
      </c>
      <c r="H56" s="497" t="s">
        <v>40</v>
      </c>
      <c r="I56" s="521" t="s">
        <v>40</v>
      </c>
    </row>
    <row r="57" ht="22.5" customHeight="1">
      <c r="A57" s="517" t="s">
        <v>807</v>
      </c>
      <c r="B57" s="514" t="str">
        <f>VLOOKUP(A57, IA!$D$31:$E$81, 2, FALSE)</f>
        <v>BOM 상세</v>
      </c>
      <c r="C57" s="513" t="s">
        <v>35</v>
      </c>
      <c r="D57" s="218" t="s">
        <v>988</v>
      </c>
      <c r="E57" s="519" t="s">
        <v>996</v>
      </c>
      <c r="F57" s="523" t="s">
        <v>1032</v>
      </c>
      <c r="G57" s="517" t="s">
        <v>40</v>
      </c>
      <c r="H57" s="497" t="s">
        <v>40</v>
      </c>
      <c r="I57" s="521" t="s">
        <v>40</v>
      </c>
    </row>
    <row r="58" ht="22.5" customHeight="1">
      <c r="A58" s="517" t="s">
        <v>807</v>
      </c>
      <c r="B58" s="514" t="str">
        <f>VLOOKUP(A58, IA!$D$31:$E$81, 2, FALSE)</f>
        <v>BOM 상세</v>
      </c>
      <c r="C58" s="513" t="s">
        <v>35</v>
      </c>
      <c r="D58" s="218" t="s">
        <v>988</v>
      </c>
      <c r="E58" s="519" t="s">
        <v>986</v>
      </c>
      <c r="F58" s="523" t="s">
        <v>1033</v>
      </c>
      <c r="G58" s="517" t="s">
        <v>40</v>
      </c>
      <c r="H58" s="497" t="s">
        <v>40</v>
      </c>
      <c r="I58" s="521" t="s">
        <v>40</v>
      </c>
    </row>
    <row r="59" ht="22.5" customHeight="1">
      <c r="A59" s="517" t="s">
        <v>810</v>
      </c>
      <c r="B59" s="514" t="str">
        <f>VLOOKUP(A59, IA!$D$31:$E$81, 2, FALSE)</f>
        <v>창고등록 리스트</v>
      </c>
      <c r="C59" s="513" t="s">
        <v>35</v>
      </c>
      <c r="D59" s="218" t="s">
        <v>988</v>
      </c>
      <c r="E59" s="519" t="s">
        <v>986</v>
      </c>
      <c r="F59" s="523" t="s">
        <v>1034</v>
      </c>
      <c r="G59" s="517" t="s">
        <v>40</v>
      </c>
      <c r="H59" s="497" t="s">
        <v>40</v>
      </c>
      <c r="I59" s="521" t="s">
        <v>40</v>
      </c>
    </row>
    <row r="60" ht="22.5" customHeight="1">
      <c r="A60" s="517" t="s">
        <v>812</v>
      </c>
      <c r="B60" s="514" t="str">
        <f>VLOOKUP(A60, IA!$D$31:$E$81, 2, FALSE)</f>
        <v>창고등록</v>
      </c>
      <c r="C60" s="513" t="s">
        <v>35</v>
      </c>
      <c r="D60" s="218" t="s">
        <v>990</v>
      </c>
      <c r="E60" s="519" t="s">
        <v>991</v>
      </c>
      <c r="F60" s="523" t="s">
        <v>813</v>
      </c>
      <c r="G60" s="517" t="s">
        <v>40</v>
      </c>
      <c r="H60" s="497" t="s">
        <v>40</v>
      </c>
      <c r="I60" s="521" t="s">
        <v>40</v>
      </c>
    </row>
    <row r="61" ht="22.5" customHeight="1">
      <c r="A61" s="517" t="s">
        <v>814</v>
      </c>
      <c r="B61" s="514" t="str">
        <f>VLOOKUP(A61, IA!$D$31:$E$81, 2, FALSE)</f>
        <v>창고등록 상세</v>
      </c>
      <c r="C61" s="513" t="s">
        <v>35</v>
      </c>
      <c r="D61" s="218" t="s">
        <v>988</v>
      </c>
      <c r="E61" s="519" t="s">
        <v>986</v>
      </c>
      <c r="F61" s="523" t="s">
        <v>1035</v>
      </c>
      <c r="G61" s="517" t="s">
        <v>40</v>
      </c>
      <c r="H61" s="497" t="s">
        <v>40</v>
      </c>
      <c r="I61" s="521" t="s">
        <v>40</v>
      </c>
    </row>
    <row r="62" ht="22.5" customHeight="1">
      <c r="A62" s="517" t="s">
        <v>814</v>
      </c>
      <c r="B62" s="514" t="str">
        <f>VLOOKUP(A62, IA!$D$31:$E$81, 2, FALSE)</f>
        <v>창고등록 상세</v>
      </c>
      <c r="C62" s="513" t="s">
        <v>35</v>
      </c>
      <c r="D62" s="218" t="s">
        <v>988</v>
      </c>
      <c r="E62" s="519" t="s">
        <v>996</v>
      </c>
      <c r="F62" s="523" t="s">
        <v>1036</v>
      </c>
      <c r="G62" s="517" t="s">
        <v>40</v>
      </c>
      <c r="H62" s="497" t="s">
        <v>40</v>
      </c>
      <c r="I62" s="521" t="s">
        <v>40</v>
      </c>
    </row>
    <row r="63" ht="22.5" customHeight="1">
      <c r="A63" s="517" t="s">
        <v>817</v>
      </c>
      <c r="B63" s="514" t="str">
        <f>VLOOKUP(A63, IA!$D$31:$E$81, 2, FALSE)</f>
        <v>거래처등록 리스트</v>
      </c>
      <c r="C63" s="513" t="s">
        <v>35</v>
      </c>
      <c r="D63" s="218" t="s">
        <v>988</v>
      </c>
      <c r="E63" s="519" t="s">
        <v>986</v>
      </c>
      <c r="F63" s="523" t="s">
        <v>1037</v>
      </c>
      <c r="G63" s="517" t="s">
        <v>40</v>
      </c>
      <c r="H63" s="497" t="s">
        <v>40</v>
      </c>
      <c r="I63" s="521" t="s">
        <v>40</v>
      </c>
    </row>
    <row r="64" ht="22.5" customHeight="1">
      <c r="A64" s="517" t="s">
        <v>817</v>
      </c>
      <c r="B64" s="514" t="str">
        <f>VLOOKUP(A64, IA!$D$31:$E$81, 2, FALSE)</f>
        <v>거래처등록 리스트</v>
      </c>
      <c r="C64" s="513" t="s">
        <v>35</v>
      </c>
      <c r="D64" s="218" t="s">
        <v>988</v>
      </c>
      <c r="E64" s="519" t="s">
        <v>986</v>
      </c>
      <c r="F64" s="523" t="s">
        <v>1038</v>
      </c>
      <c r="G64" s="517" t="s">
        <v>40</v>
      </c>
      <c r="H64" s="497" t="s">
        <v>40</v>
      </c>
      <c r="I64" s="521" t="s">
        <v>40</v>
      </c>
    </row>
    <row r="65" ht="22.5" customHeight="1">
      <c r="A65" s="517" t="s">
        <v>819</v>
      </c>
      <c r="B65" s="514" t="str">
        <f>VLOOKUP(A65, IA!$D$31:$E$81, 2, FALSE)</f>
        <v>거래처등록</v>
      </c>
      <c r="C65" s="513" t="s">
        <v>35</v>
      </c>
      <c r="D65" s="218" t="s">
        <v>990</v>
      </c>
      <c r="E65" s="519" t="s">
        <v>991</v>
      </c>
      <c r="F65" s="523" t="s">
        <v>820</v>
      </c>
      <c r="G65" s="517" t="s">
        <v>40</v>
      </c>
      <c r="H65" s="497" t="s">
        <v>40</v>
      </c>
      <c r="I65" s="521" t="s">
        <v>40</v>
      </c>
    </row>
    <row r="66" ht="22.5" customHeight="1">
      <c r="A66" s="517" t="s">
        <v>821</v>
      </c>
      <c r="B66" s="514" t="str">
        <f>VLOOKUP(A66, IA!$D$31:$E$81, 2, FALSE)</f>
        <v>거래처등록 상세</v>
      </c>
      <c r="C66" s="513" t="s">
        <v>35</v>
      </c>
      <c r="D66" s="218" t="s">
        <v>988</v>
      </c>
      <c r="E66" s="519" t="s">
        <v>986</v>
      </c>
      <c r="F66" s="523" t="s">
        <v>1039</v>
      </c>
      <c r="G66" s="517" t="s">
        <v>40</v>
      </c>
      <c r="H66" s="497" t="s">
        <v>40</v>
      </c>
      <c r="I66" s="521" t="s">
        <v>40</v>
      </c>
    </row>
    <row r="67" ht="22.5" customHeight="1">
      <c r="A67" s="517" t="s">
        <v>821</v>
      </c>
      <c r="B67" s="514" t="str">
        <f>VLOOKUP(A67, IA!$D$31:$E$81, 2, FALSE)</f>
        <v>거래처등록 상세</v>
      </c>
      <c r="C67" s="513" t="s">
        <v>35</v>
      </c>
      <c r="D67" s="218" t="s">
        <v>988</v>
      </c>
      <c r="E67" s="519" t="s">
        <v>996</v>
      </c>
      <c r="F67" s="523" t="s">
        <v>1040</v>
      </c>
      <c r="G67" s="517" t="s">
        <v>40</v>
      </c>
      <c r="H67" s="497" t="s">
        <v>40</v>
      </c>
      <c r="I67" s="521" t="s">
        <v>40</v>
      </c>
    </row>
    <row r="68" ht="22.5" customHeight="1">
      <c r="A68" s="513" t="s">
        <v>825</v>
      </c>
      <c r="B68" s="514" t="str">
        <f>VLOOKUP(A68, IA!$D$31:$E$81, 2, FALSE)</f>
        <v>로그인</v>
      </c>
      <c r="C68" s="513" t="s">
        <v>35</v>
      </c>
      <c r="D68" s="218" t="s">
        <v>988</v>
      </c>
      <c r="E68" s="519" t="s">
        <v>986</v>
      </c>
      <c r="F68" s="523" t="s">
        <v>693</v>
      </c>
      <c r="G68" s="517" t="s">
        <v>40</v>
      </c>
      <c r="H68" s="497" t="s">
        <v>40</v>
      </c>
      <c r="I68" s="521" t="s">
        <v>40</v>
      </c>
    </row>
    <row r="69" ht="22.5" customHeight="1">
      <c r="A69" s="517" t="s">
        <v>722</v>
      </c>
      <c r="B69" s="514" t="str">
        <f>VLOOKUP(A69, IA!$D$31:$E$81, 2, FALSE)</f>
        <v>원료수불부 리스트</v>
      </c>
      <c r="C69" s="513" t="s">
        <v>35</v>
      </c>
      <c r="D69" s="218" t="s">
        <v>985</v>
      </c>
      <c r="E69" s="519" t="s">
        <v>986</v>
      </c>
      <c r="F69" s="523" t="s">
        <v>723</v>
      </c>
      <c r="G69" s="517" t="s">
        <v>43</v>
      </c>
      <c r="H69" s="497" t="s">
        <v>40</v>
      </c>
      <c r="I69" s="524" t="s">
        <v>46</v>
      </c>
    </row>
    <row r="70" ht="22.5" customHeight="1">
      <c r="A70" s="517" t="s">
        <v>724</v>
      </c>
      <c r="B70" s="514" t="str">
        <f>VLOOKUP(A70, IA!$D$31:$E$81, 2, FALSE)</f>
        <v>원료수불부 상세</v>
      </c>
      <c r="C70" s="513" t="s">
        <v>35</v>
      </c>
      <c r="D70" s="218" t="s">
        <v>985</v>
      </c>
      <c r="E70" s="519" t="s">
        <v>986</v>
      </c>
      <c r="F70" s="523" t="s">
        <v>1041</v>
      </c>
      <c r="G70" s="517" t="s">
        <v>43</v>
      </c>
      <c r="H70" s="497" t="s">
        <v>40</v>
      </c>
      <c r="I70" s="524" t="s">
        <v>46</v>
      </c>
    </row>
    <row r="71" ht="22.5" customHeight="1">
      <c r="A71" s="513" t="s">
        <v>756</v>
      </c>
      <c r="B71" s="514" t="str">
        <f>VLOOKUP(A71, IA!$D$31:$E$81, 2, FALSE)</f>
        <v>제품수불부 리스트</v>
      </c>
      <c r="C71" s="513" t="s">
        <v>35</v>
      </c>
      <c r="D71" s="218" t="s">
        <v>985</v>
      </c>
      <c r="E71" s="519" t="s">
        <v>986</v>
      </c>
      <c r="F71" s="523" t="s">
        <v>757</v>
      </c>
      <c r="G71" s="517" t="s">
        <v>43</v>
      </c>
      <c r="H71" s="497" t="s">
        <v>40</v>
      </c>
      <c r="I71" s="524" t="s">
        <v>46</v>
      </c>
    </row>
    <row r="72" ht="22.5" customHeight="1">
      <c r="A72" s="513" t="s">
        <v>758</v>
      </c>
      <c r="B72" s="514" t="str">
        <f>VLOOKUP(A72, IA!$D$31:$E$81, 2, FALSE)</f>
        <v>제품수불부 상세</v>
      </c>
      <c r="C72" s="513" t="s">
        <v>35</v>
      </c>
      <c r="D72" s="218" t="s">
        <v>985</v>
      </c>
      <c r="E72" s="519" t="s">
        <v>986</v>
      </c>
      <c r="F72" s="523" t="s">
        <v>1042</v>
      </c>
      <c r="G72" s="517" t="s">
        <v>43</v>
      </c>
      <c r="H72" s="497" t="s">
        <v>40</v>
      </c>
      <c r="I72" s="524" t="s">
        <v>46</v>
      </c>
    </row>
    <row r="73" ht="22.5" customHeight="1">
      <c r="A73" s="513" t="s">
        <v>774</v>
      </c>
      <c r="B73" s="514" t="str">
        <f>VLOOKUP(A73, IA!$D$31:$E$81, 2, FALSE)</f>
        <v>주문서 리스트</v>
      </c>
      <c r="C73" s="513" t="s">
        <v>35</v>
      </c>
      <c r="D73" s="218" t="s">
        <v>988</v>
      </c>
      <c r="E73" s="519" t="s">
        <v>986</v>
      </c>
      <c r="F73" s="523" t="s">
        <v>775</v>
      </c>
      <c r="G73" s="517" t="s">
        <v>43</v>
      </c>
      <c r="H73" s="497" t="s">
        <v>40</v>
      </c>
      <c r="I73" s="524" t="s">
        <v>46</v>
      </c>
    </row>
    <row r="74" ht="22.5" customHeight="1">
      <c r="A74" s="513" t="s">
        <v>778</v>
      </c>
      <c r="B74" s="514" t="str">
        <f>VLOOKUP(A74, IA!$D$31:$E$81, 2, FALSE)</f>
        <v>주문서 등록</v>
      </c>
      <c r="C74" s="513" t="s">
        <v>35</v>
      </c>
      <c r="D74" s="218" t="s">
        <v>988</v>
      </c>
      <c r="E74" s="519" t="s">
        <v>986</v>
      </c>
      <c r="F74" s="523" t="s">
        <v>1043</v>
      </c>
      <c r="G74" s="517" t="s">
        <v>43</v>
      </c>
      <c r="H74" s="497" t="s">
        <v>40</v>
      </c>
      <c r="I74" s="524" t="s">
        <v>46</v>
      </c>
    </row>
    <row r="75" ht="22.5" customHeight="1">
      <c r="A75" s="513" t="s">
        <v>776</v>
      </c>
      <c r="B75" s="514" t="str">
        <f>VLOOKUP(A75, IA!$D$31:$E$81, 2, FALSE)</f>
        <v>주문서 상세</v>
      </c>
      <c r="C75" s="513" t="s">
        <v>35</v>
      </c>
      <c r="D75" s="218" t="s">
        <v>990</v>
      </c>
      <c r="E75" s="519" t="s">
        <v>991</v>
      </c>
      <c r="F75" s="523" t="s">
        <v>779</v>
      </c>
      <c r="G75" s="517" t="s">
        <v>43</v>
      </c>
      <c r="H75" s="497" t="s">
        <v>40</v>
      </c>
      <c r="I75" s="524" t="s">
        <v>46</v>
      </c>
    </row>
    <row r="76" ht="22.5" customHeight="1">
      <c r="A76" s="513" t="s">
        <v>770</v>
      </c>
      <c r="B76" s="514" t="str">
        <f>VLOOKUP(A76, IA!$D$31:$E$81, 2, FALSE)</f>
        <v>매출요약 리스트</v>
      </c>
      <c r="C76" s="513" t="s">
        <v>35</v>
      </c>
      <c r="D76" s="218" t="s">
        <v>985</v>
      </c>
      <c r="E76" s="519" t="s">
        <v>986</v>
      </c>
      <c r="F76" s="523" t="s">
        <v>1044</v>
      </c>
      <c r="G76" s="517" t="s">
        <v>43</v>
      </c>
      <c r="H76" s="497" t="s">
        <v>40</v>
      </c>
      <c r="I76" s="524" t="s">
        <v>46</v>
      </c>
    </row>
    <row r="77" ht="22.5" customHeight="1">
      <c r="A77" s="513" t="s">
        <v>770</v>
      </c>
      <c r="B77" s="514" t="str">
        <f>VLOOKUP(A77, IA!$D$31:$E$81, 2, FALSE)</f>
        <v>매출요약 리스트</v>
      </c>
      <c r="C77" s="513" t="s">
        <v>35</v>
      </c>
      <c r="D77" s="218" t="s">
        <v>985</v>
      </c>
      <c r="E77" s="519" t="s">
        <v>986</v>
      </c>
      <c r="F77" s="523" t="s">
        <v>1045</v>
      </c>
      <c r="G77" s="517" t="s">
        <v>43</v>
      </c>
      <c r="H77" s="497" t="s">
        <v>40</v>
      </c>
      <c r="I77" s="524" t="s">
        <v>46</v>
      </c>
    </row>
    <row r="78" ht="22.5" customHeight="1">
      <c r="A78" s="513" t="s">
        <v>772</v>
      </c>
      <c r="B78" s="514" t="str">
        <f>VLOOKUP(A78, IA!$D$31:$E$81, 2, FALSE)</f>
        <v>매출요약 상세</v>
      </c>
      <c r="C78" s="513" t="s">
        <v>35</v>
      </c>
      <c r="D78" s="218" t="s">
        <v>985</v>
      </c>
      <c r="E78" s="519" t="s">
        <v>986</v>
      </c>
      <c r="F78" s="523" t="s">
        <v>1046</v>
      </c>
      <c r="G78" s="517" t="s">
        <v>43</v>
      </c>
      <c r="H78" s="497" t="s">
        <v>40</v>
      </c>
      <c r="I78" s="524" t="s">
        <v>46</v>
      </c>
    </row>
    <row r="79" ht="22.5" customHeight="1">
      <c r="A79" s="513" t="s">
        <v>780</v>
      </c>
      <c r="B79" s="514" t="str">
        <f>VLOOKUP(A79, IA!$D$31:$E$81, 2, FALSE)</f>
        <v>출고전표 리스트</v>
      </c>
      <c r="C79" s="513" t="s">
        <v>35</v>
      </c>
      <c r="D79" s="218" t="s">
        <v>988</v>
      </c>
      <c r="E79" s="519" t="s">
        <v>993</v>
      </c>
      <c r="F79" s="523" t="s">
        <v>1047</v>
      </c>
      <c r="G79" s="517" t="s">
        <v>43</v>
      </c>
      <c r="H79" s="497" t="s">
        <v>40</v>
      </c>
      <c r="I79" s="524" t="s">
        <v>46</v>
      </c>
    </row>
    <row r="80" ht="22.5" customHeight="1">
      <c r="A80" s="513" t="s">
        <v>780</v>
      </c>
      <c r="B80" s="514" t="str">
        <f>VLOOKUP(A80, IA!$D$31:$E$81, 2, FALSE)</f>
        <v>출고전표 리스트</v>
      </c>
      <c r="C80" s="513" t="s">
        <v>35</v>
      </c>
      <c r="D80" s="218" t="s">
        <v>988</v>
      </c>
      <c r="E80" s="519" t="s">
        <v>986</v>
      </c>
      <c r="F80" s="523" t="s">
        <v>1048</v>
      </c>
      <c r="G80" s="517" t="s">
        <v>43</v>
      </c>
      <c r="H80" s="497" t="s">
        <v>40</v>
      </c>
      <c r="I80" s="524" t="s">
        <v>46</v>
      </c>
    </row>
    <row r="81" ht="22.5" customHeight="1">
      <c r="A81" s="513" t="s">
        <v>780</v>
      </c>
      <c r="B81" s="514" t="str">
        <f>VLOOKUP(A81, IA!$D$31:$E$81, 2, FALSE)</f>
        <v>출고전표 리스트</v>
      </c>
      <c r="C81" s="513" t="s">
        <v>35</v>
      </c>
      <c r="D81" s="218" t="s">
        <v>988</v>
      </c>
      <c r="E81" s="519" t="s">
        <v>986</v>
      </c>
      <c r="F81" s="523" t="s">
        <v>781</v>
      </c>
      <c r="G81" s="517" t="s">
        <v>43</v>
      </c>
      <c r="H81" s="497" t="s">
        <v>40</v>
      </c>
      <c r="I81" s="524" t="s">
        <v>46</v>
      </c>
    </row>
    <row r="82" ht="22.5" customHeight="1">
      <c r="A82" s="513" t="s">
        <v>782</v>
      </c>
      <c r="B82" s="514" t="str">
        <f>VLOOKUP(A82, IA!$D$31:$E$81, 2, FALSE)</f>
        <v>출고전표 등록</v>
      </c>
      <c r="C82" s="513" t="s">
        <v>35</v>
      </c>
      <c r="D82" s="218" t="s">
        <v>990</v>
      </c>
      <c r="E82" s="519" t="s">
        <v>986</v>
      </c>
      <c r="F82" s="523" t="s">
        <v>1049</v>
      </c>
      <c r="G82" s="517" t="s">
        <v>43</v>
      </c>
      <c r="H82" s="497" t="s">
        <v>40</v>
      </c>
      <c r="I82" s="524" t="s">
        <v>46</v>
      </c>
    </row>
    <row r="83" ht="22.5" customHeight="1">
      <c r="A83" s="513" t="s">
        <v>782</v>
      </c>
      <c r="B83" s="514" t="str">
        <f>VLOOKUP(A83, IA!$D$31:$E$81, 2, FALSE)</f>
        <v>출고전표 등록</v>
      </c>
      <c r="C83" s="513" t="s">
        <v>35</v>
      </c>
      <c r="D83" s="218" t="s">
        <v>990</v>
      </c>
      <c r="E83" s="519" t="s">
        <v>991</v>
      </c>
      <c r="F83" s="523" t="s">
        <v>1050</v>
      </c>
      <c r="G83" s="517" t="s">
        <v>43</v>
      </c>
      <c r="H83" s="497" t="s">
        <v>40</v>
      </c>
      <c r="I83" s="524" t="s">
        <v>46</v>
      </c>
    </row>
    <row r="84" ht="22.5" customHeight="1">
      <c r="A84" s="513" t="s">
        <v>784</v>
      </c>
      <c r="B84" s="514" t="str">
        <f>VLOOKUP(A84, IA!$D$31:$E$81, 2, FALSE)</f>
        <v>출고전표 상세</v>
      </c>
      <c r="C84" s="513" t="s">
        <v>35</v>
      </c>
      <c r="D84" s="218" t="s">
        <v>988</v>
      </c>
      <c r="E84" s="519" t="s">
        <v>993</v>
      </c>
      <c r="F84" s="523" t="s">
        <v>1051</v>
      </c>
      <c r="G84" s="517" t="s">
        <v>43</v>
      </c>
      <c r="H84" s="497" t="s">
        <v>40</v>
      </c>
      <c r="I84" s="524" t="s">
        <v>46</v>
      </c>
    </row>
    <row r="85" ht="22.5" customHeight="1">
      <c r="A85" s="513" t="s">
        <v>784</v>
      </c>
      <c r="B85" s="514" t="str">
        <f>VLOOKUP(A85, IA!$D$31:$E$81, 2, FALSE)</f>
        <v>출고전표 상세</v>
      </c>
      <c r="C85" s="513" t="s">
        <v>35</v>
      </c>
      <c r="D85" s="218" t="s">
        <v>988</v>
      </c>
      <c r="E85" s="519" t="s">
        <v>996</v>
      </c>
      <c r="F85" s="523" t="s">
        <v>1052</v>
      </c>
      <c r="G85" s="517" t="s">
        <v>43</v>
      </c>
      <c r="H85" s="497" t="s">
        <v>40</v>
      </c>
      <c r="I85" s="524" t="s">
        <v>46</v>
      </c>
    </row>
    <row r="86" ht="22.5" customHeight="1">
      <c r="A86" s="513" t="s">
        <v>784</v>
      </c>
      <c r="B86" s="514" t="str">
        <f>VLOOKUP(A86, IA!$D$31:$E$81, 2, FALSE)</f>
        <v>출고전표 상세</v>
      </c>
      <c r="C86" s="513" t="s">
        <v>35</v>
      </c>
      <c r="D86" s="218" t="s">
        <v>988</v>
      </c>
      <c r="E86" s="519" t="s">
        <v>986</v>
      </c>
      <c r="F86" s="523" t="s">
        <v>1053</v>
      </c>
      <c r="G86" s="517" t="s">
        <v>43</v>
      </c>
      <c r="H86" s="497" t="s">
        <v>40</v>
      </c>
      <c r="I86" s="524" t="s">
        <v>46</v>
      </c>
    </row>
    <row r="87" ht="22.5" customHeight="1">
      <c r="A87" s="513" t="s">
        <v>671</v>
      </c>
      <c r="B87" s="514" t="str">
        <f>VLOOKUP(A87, IA!$D$9:$E$81, 2, FALSE)</f>
        <v>오늘 (간소화)</v>
      </c>
      <c r="C87" s="513" t="s">
        <v>35</v>
      </c>
      <c r="D87" s="218" t="s">
        <v>985</v>
      </c>
      <c r="E87" s="519" t="s">
        <v>986</v>
      </c>
      <c r="F87" s="523" t="s">
        <v>1054</v>
      </c>
      <c r="G87" s="517" t="s">
        <v>40</v>
      </c>
      <c r="H87" s="497" t="s">
        <v>40</v>
      </c>
      <c r="I87" s="521" t="s">
        <v>46</v>
      </c>
    </row>
    <row r="88" ht="22.5" customHeight="1">
      <c r="A88" s="513" t="s">
        <v>696</v>
      </c>
      <c r="B88" s="514" t="str">
        <f>VLOOKUP(A88, IA!$D$9:$E$81, 2, FALSE)</f>
        <v>일자별 작업조회</v>
      </c>
      <c r="C88" s="513" t="s">
        <v>35</v>
      </c>
      <c r="D88" s="218" t="s">
        <v>988</v>
      </c>
      <c r="E88" s="519" t="s">
        <v>986</v>
      </c>
      <c r="F88" s="522" t="s">
        <v>1055</v>
      </c>
      <c r="G88" s="517" t="s">
        <v>40</v>
      </c>
      <c r="H88" s="497" t="s">
        <v>40</v>
      </c>
      <c r="I88" s="521" t="s">
        <v>46</v>
      </c>
    </row>
    <row r="89" ht="22.5" customHeight="1">
      <c r="A89" s="513" t="s">
        <v>825</v>
      </c>
      <c r="B89" s="514" t="str">
        <f>VLOOKUP(A89, IA!$D$31:$E$81, 2, FALSE)</f>
        <v>로그인</v>
      </c>
      <c r="C89" s="513" t="s">
        <v>35</v>
      </c>
      <c r="D89" s="218" t="s">
        <v>988</v>
      </c>
      <c r="E89" s="519" t="s">
        <v>986</v>
      </c>
      <c r="F89" s="523" t="s">
        <v>1056</v>
      </c>
      <c r="G89" s="517" t="s">
        <v>46</v>
      </c>
      <c r="H89" s="497" t="s">
        <v>40</v>
      </c>
      <c r="I89" s="521" t="s">
        <v>46</v>
      </c>
    </row>
    <row r="90" ht="22.5" customHeight="1">
      <c r="A90" s="513" t="s">
        <v>826</v>
      </c>
      <c r="B90" s="514" t="str">
        <f>VLOOKUP(A90, IA!$D$31:$E$81, 2, FALSE)</f>
        <v>비밀번호 재설정</v>
      </c>
      <c r="C90" s="513" t="s">
        <v>35</v>
      </c>
      <c r="D90" s="218" t="s">
        <v>988</v>
      </c>
      <c r="E90" s="519" t="s">
        <v>996</v>
      </c>
      <c r="F90" s="523" t="s">
        <v>827</v>
      </c>
      <c r="G90" s="517" t="s">
        <v>46</v>
      </c>
      <c r="H90" s="497" t="s">
        <v>46</v>
      </c>
      <c r="I90" s="521" t="s">
        <v>46</v>
      </c>
    </row>
    <row r="91" ht="22.5" customHeight="1">
      <c r="A91" s="513" t="s">
        <v>686</v>
      </c>
      <c r="B91" s="514" t="str">
        <f>VLOOKUP(A91, IA!$D$9:$E$81, 2, FALSE)</f>
        <v>전체</v>
      </c>
      <c r="C91" s="513" t="s">
        <v>35</v>
      </c>
      <c r="D91" s="218" t="s">
        <v>988</v>
      </c>
      <c r="E91" s="519" t="s">
        <v>986</v>
      </c>
      <c r="F91" s="522" t="s">
        <v>1056</v>
      </c>
      <c r="G91" s="517" t="s">
        <v>46</v>
      </c>
      <c r="H91" s="497" t="s">
        <v>46</v>
      </c>
      <c r="I91" s="521" t="s">
        <v>46</v>
      </c>
    </row>
    <row r="92" ht="22.5" customHeight="1">
      <c r="A92" s="513" t="s">
        <v>684</v>
      </c>
      <c r="B92" s="514" t="str">
        <f>VLOOKUP(A92, IA!$D$9:$E$81, 2, FALSE)</f>
        <v>알림</v>
      </c>
      <c r="C92" s="513" t="s">
        <v>36</v>
      </c>
      <c r="D92" s="218" t="s">
        <v>988</v>
      </c>
      <c r="E92" s="519" t="s">
        <v>986</v>
      </c>
      <c r="F92" s="522" t="s">
        <v>1057</v>
      </c>
      <c r="G92" s="517" t="s">
        <v>43</v>
      </c>
      <c r="H92" s="308" t="s">
        <v>43</v>
      </c>
      <c r="I92" s="521" t="s">
        <v>46</v>
      </c>
    </row>
    <row r="93" ht="22.5" customHeight="1">
      <c r="A93" s="513" t="s">
        <v>678</v>
      </c>
      <c r="B93" s="514" t="str">
        <f>VLOOKUP(A93, IA!$D$9:$E$81, 2, FALSE)</f>
        <v>재고조사 (원료)</v>
      </c>
      <c r="C93" s="513" t="s">
        <v>36</v>
      </c>
      <c r="D93" s="218" t="s">
        <v>990</v>
      </c>
      <c r="E93" s="519" t="s">
        <v>996</v>
      </c>
      <c r="F93" s="522" t="s">
        <v>1058</v>
      </c>
      <c r="G93" s="517" t="s">
        <v>46</v>
      </c>
      <c r="H93" s="308" t="s">
        <v>43</v>
      </c>
      <c r="I93" s="521" t="s">
        <v>46</v>
      </c>
    </row>
    <row r="94" ht="22.5" customHeight="1">
      <c r="A94" s="513" t="s">
        <v>680</v>
      </c>
      <c r="B94" s="514" t="str">
        <f>VLOOKUP(A94, IA!$D$9:$E$81, 2, FALSE)</f>
        <v>재고조사 (제품)</v>
      </c>
      <c r="C94" s="513" t="s">
        <v>36</v>
      </c>
      <c r="D94" s="218" t="s">
        <v>990</v>
      </c>
      <c r="E94" s="519" t="s">
        <v>996</v>
      </c>
      <c r="F94" s="522" t="s">
        <v>1059</v>
      </c>
      <c r="G94" s="517" t="s">
        <v>46</v>
      </c>
      <c r="H94" s="308" t="s">
        <v>43</v>
      </c>
      <c r="I94" s="521" t="s">
        <v>46</v>
      </c>
    </row>
    <row r="95" ht="22.5" customHeight="1">
      <c r="A95" s="513" t="s">
        <v>688</v>
      </c>
      <c r="B95" s="514" t="str">
        <f>VLOOKUP(A95, IA!$D$9:$E$81, 2, FALSE)</f>
        <v>프로필 상세</v>
      </c>
      <c r="C95" s="513" t="s">
        <v>36</v>
      </c>
      <c r="D95" s="218" t="s">
        <v>988</v>
      </c>
      <c r="E95" s="519" t="s">
        <v>986</v>
      </c>
      <c r="F95" s="522" t="s">
        <v>1060</v>
      </c>
      <c r="G95" s="517" t="s">
        <v>43</v>
      </c>
      <c r="H95" s="308" t="s">
        <v>43</v>
      </c>
      <c r="I95" s="521" t="s">
        <v>46</v>
      </c>
    </row>
    <row r="96" ht="22.5" customHeight="1">
      <c r="A96" s="513" t="s">
        <v>747</v>
      </c>
      <c r="B96" s="514" t="str">
        <f>VLOOKUP(A96, IA!$D$31:$E$81, 2, FALSE)</f>
        <v>조정요약 리스트 (원료)</v>
      </c>
      <c r="C96" s="513" t="s">
        <v>36</v>
      </c>
      <c r="D96" s="218" t="s">
        <v>985</v>
      </c>
      <c r="E96" s="519" t="s">
        <v>986</v>
      </c>
      <c r="F96" s="523" t="s">
        <v>1061</v>
      </c>
      <c r="G96" s="517" t="s">
        <v>43</v>
      </c>
      <c r="H96" s="308" t="s">
        <v>43</v>
      </c>
      <c r="I96" s="521" t="s">
        <v>46</v>
      </c>
    </row>
    <row r="97" ht="22.5" customHeight="1">
      <c r="A97" s="513" t="s">
        <v>747</v>
      </c>
      <c r="B97" s="514" t="str">
        <f>VLOOKUP(A97, IA!$D$31:$E$81, 2, FALSE)</f>
        <v>조정요약 리스트 (원료)</v>
      </c>
      <c r="C97" s="513" t="s">
        <v>36</v>
      </c>
      <c r="D97" s="218" t="s">
        <v>985</v>
      </c>
      <c r="E97" s="519" t="s">
        <v>986</v>
      </c>
      <c r="F97" s="523" t="s">
        <v>1062</v>
      </c>
      <c r="G97" s="517" t="s">
        <v>43</v>
      </c>
      <c r="H97" s="308" t="s">
        <v>43</v>
      </c>
      <c r="I97" s="521" t="s">
        <v>46</v>
      </c>
    </row>
    <row r="98" ht="22.5" customHeight="1">
      <c r="A98" s="513" t="s">
        <v>749</v>
      </c>
      <c r="B98" s="514" t="str">
        <f>VLOOKUP(A98, IA!$D$31:$E$81, 2, FALSE)</f>
        <v>조정요약 상세 (원료)</v>
      </c>
      <c r="C98" s="513" t="s">
        <v>36</v>
      </c>
      <c r="D98" s="218" t="s">
        <v>985</v>
      </c>
      <c r="E98" s="519" t="s">
        <v>986</v>
      </c>
      <c r="F98" s="523" t="s">
        <v>1063</v>
      </c>
      <c r="G98" s="517" t="s">
        <v>43</v>
      </c>
      <c r="H98" s="308" t="s">
        <v>43</v>
      </c>
      <c r="I98" s="521" t="s">
        <v>46</v>
      </c>
    </row>
    <row r="99" ht="22.5" customHeight="1">
      <c r="A99" s="513" t="s">
        <v>751</v>
      </c>
      <c r="B99" s="514" t="str">
        <f>VLOOKUP(A99, IA!$D$31:$E$81, 2, FALSE)</f>
        <v>조사일지 리스트 (원료)</v>
      </c>
      <c r="C99" s="513" t="s">
        <v>36</v>
      </c>
      <c r="D99" s="218" t="s">
        <v>988</v>
      </c>
      <c r="E99" s="519" t="s">
        <v>986</v>
      </c>
      <c r="F99" s="523" t="s">
        <v>1064</v>
      </c>
      <c r="G99" s="517" t="s">
        <v>43</v>
      </c>
      <c r="H99" s="308" t="s">
        <v>43</v>
      </c>
      <c r="I99" s="521" t="s">
        <v>46</v>
      </c>
    </row>
    <row r="100" ht="22.5" customHeight="1">
      <c r="A100" s="513" t="s">
        <v>751</v>
      </c>
      <c r="B100" s="514" t="str">
        <f>VLOOKUP(A100, IA!$D$31:$E$81, 2, FALSE)</f>
        <v>조사일지 리스트 (원료)</v>
      </c>
      <c r="C100" s="513" t="s">
        <v>36</v>
      </c>
      <c r="D100" s="218" t="s">
        <v>988</v>
      </c>
      <c r="E100" s="519" t="s">
        <v>986</v>
      </c>
      <c r="F100" s="523" t="s">
        <v>1065</v>
      </c>
      <c r="G100" s="517" t="s">
        <v>43</v>
      </c>
      <c r="H100" s="308" t="s">
        <v>43</v>
      </c>
      <c r="I100" s="521" t="s">
        <v>46</v>
      </c>
    </row>
    <row r="101" ht="22.5" customHeight="1">
      <c r="A101" s="513" t="s">
        <v>753</v>
      </c>
      <c r="B101" s="514" t="str">
        <f>VLOOKUP(A101, IA!$D$31:$E$81, 2, FALSE)</f>
        <v>조사일지 상세 (원료)</v>
      </c>
      <c r="C101" s="513" t="s">
        <v>36</v>
      </c>
      <c r="D101" s="218" t="s">
        <v>988</v>
      </c>
      <c r="E101" s="519" t="s">
        <v>986</v>
      </c>
      <c r="F101" s="523" t="s">
        <v>1066</v>
      </c>
      <c r="G101" s="517" t="s">
        <v>43</v>
      </c>
      <c r="H101" s="308" t="s">
        <v>43</v>
      </c>
      <c r="I101" s="521" t="s">
        <v>46</v>
      </c>
    </row>
    <row r="102" ht="22.5" customHeight="1">
      <c r="A102" s="513" t="s">
        <v>753</v>
      </c>
      <c r="B102" s="514" t="str">
        <f>VLOOKUP(A102, IA!$D$31:$E$81, 2, FALSE)</f>
        <v>조사일지 상세 (원료)</v>
      </c>
      <c r="C102" s="513" t="s">
        <v>36</v>
      </c>
      <c r="D102" s="218" t="s">
        <v>988</v>
      </c>
      <c r="E102" s="519" t="s">
        <v>996</v>
      </c>
      <c r="F102" s="523" t="s">
        <v>1067</v>
      </c>
      <c r="G102" s="517" t="s">
        <v>43</v>
      </c>
      <c r="H102" s="308" t="s">
        <v>43</v>
      </c>
      <c r="I102" s="521" t="s">
        <v>46</v>
      </c>
    </row>
    <row r="103" ht="22.5" customHeight="1">
      <c r="A103" s="513" t="s">
        <v>767</v>
      </c>
      <c r="B103" s="514" t="str">
        <f>VLOOKUP(A103, IA!$D$31:$E$81, 2, FALSE)</f>
        <v>생산작업일지 상세</v>
      </c>
      <c r="C103" s="513" t="s">
        <v>36</v>
      </c>
      <c r="D103" s="218" t="s">
        <v>985</v>
      </c>
      <c r="E103" s="519" t="s">
        <v>996</v>
      </c>
      <c r="F103" s="523" t="s">
        <v>1068</v>
      </c>
      <c r="G103" s="517" t="s">
        <v>43</v>
      </c>
      <c r="H103" s="308" t="s">
        <v>43</v>
      </c>
      <c r="I103" s="521" t="s">
        <v>46</v>
      </c>
    </row>
    <row r="104" ht="22.5" customHeight="1">
      <c r="A104" s="513" t="s">
        <v>786</v>
      </c>
      <c r="B104" s="514" t="str">
        <f>VLOOKUP(A104, IA!$D$31:$E$81, 2, FALSE)</f>
        <v>조정요약 리스트 (제품)</v>
      </c>
      <c r="C104" s="513" t="s">
        <v>36</v>
      </c>
      <c r="D104" s="218" t="s">
        <v>985</v>
      </c>
      <c r="E104" s="519" t="s">
        <v>986</v>
      </c>
      <c r="F104" s="523" t="s">
        <v>1061</v>
      </c>
      <c r="G104" s="517" t="s">
        <v>43</v>
      </c>
      <c r="H104" s="308" t="s">
        <v>43</v>
      </c>
      <c r="I104" s="521" t="s">
        <v>46</v>
      </c>
    </row>
    <row r="105" ht="22.5" customHeight="1">
      <c r="A105" s="513" t="s">
        <v>786</v>
      </c>
      <c r="B105" s="514" t="str">
        <f>VLOOKUP(A105, IA!$D$31:$E$81, 2, FALSE)</f>
        <v>조정요약 리스트 (제품)</v>
      </c>
      <c r="C105" s="513" t="s">
        <v>36</v>
      </c>
      <c r="D105" s="218" t="s">
        <v>985</v>
      </c>
      <c r="E105" s="519" t="s">
        <v>986</v>
      </c>
      <c r="F105" s="523" t="s">
        <v>1062</v>
      </c>
      <c r="G105" s="517" t="s">
        <v>43</v>
      </c>
      <c r="H105" s="308" t="s">
        <v>43</v>
      </c>
      <c r="I105" s="521" t="s">
        <v>46</v>
      </c>
    </row>
    <row r="106" ht="22.5" customHeight="1">
      <c r="A106" s="513" t="s">
        <v>788</v>
      </c>
      <c r="B106" s="514" t="str">
        <f>VLOOKUP(A106, IA!$D$31:$E$81, 2, FALSE)</f>
        <v>조정요약 상세 (제품)</v>
      </c>
      <c r="C106" s="513" t="s">
        <v>36</v>
      </c>
      <c r="D106" s="218" t="s">
        <v>985</v>
      </c>
      <c r="E106" s="519" t="s">
        <v>986</v>
      </c>
      <c r="F106" s="523" t="s">
        <v>1063</v>
      </c>
      <c r="G106" s="517" t="s">
        <v>43</v>
      </c>
      <c r="H106" s="308" t="s">
        <v>43</v>
      </c>
      <c r="I106" s="521" t="s">
        <v>46</v>
      </c>
    </row>
    <row r="107" ht="22.5" customHeight="1">
      <c r="A107" s="513" t="s">
        <v>790</v>
      </c>
      <c r="B107" s="514" t="str">
        <f>VLOOKUP(A107, IA!$D$31:$E$81, 2, FALSE)</f>
        <v>조사일지 리스트 (제품)</v>
      </c>
      <c r="C107" s="513" t="s">
        <v>36</v>
      </c>
      <c r="D107" s="218" t="s">
        <v>988</v>
      </c>
      <c r="E107" s="519" t="s">
        <v>986</v>
      </c>
      <c r="F107" s="523" t="s">
        <v>1064</v>
      </c>
      <c r="G107" s="517" t="s">
        <v>43</v>
      </c>
      <c r="H107" s="308" t="s">
        <v>43</v>
      </c>
      <c r="I107" s="521" t="s">
        <v>46</v>
      </c>
    </row>
    <row r="108" ht="22.5" customHeight="1">
      <c r="A108" s="513" t="s">
        <v>790</v>
      </c>
      <c r="B108" s="514" t="str">
        <f>VLOOKUP(A108, IA!$D$31:$E$81, 2, FALSE)</f>
        <v>조사일지 리스트 (제품)</v>
      </c>
      <c r="C108" s="513" t="s">
        <v>36</v>
      </c>
      <c r="D108" s="218" t="s">
        <v>988</v>
      </c>
      <c r="E108" s="519" t="s">
        <v>986</v>
      </c>
      <c r="F108" s="523" t="s">
        <v>1065</v>
      </c>
      <c r="G108" s="517" t="s">
        <v>43</v>
      </c>
      <c r="H108" s="308" t="s">
        <v>43</v>
      </c>
      <c r="I108" s="521" t="s">
        <v>46</v>
      </c>
    </row>
    <row r="109" ht="22.5" customHeight="1">
      <c r="A109" s="513" t="s">
        <v>792</v>
      </c>
      <c r="B109" s="514" t="str">
        <f>VLOOKUP(A109, IA!$D$31:$E$81, 2, FALSE)</f>
        <v>조사일지 상세 (제품)</v>
      </c>
      <c r="C109" s="513" t="s">
        <v>36</v>
      </c>
      <c r="D109" s="218" t="s">
        <v>988</v>
      </c>
      <c r="E109" s="519" t="s">
        <v>986</v>
      </c>
      <c r="F109" s="523" t="s">
        <v>1066</v>
      </c>
      <c r="G109" s="517" t="s">
        <v>43</v>
      </c>
      <c r="H109" s="308" t="s">
        <v>43</v>
      </c>
      <c r="I109" s="521" t="s">
        <v>46</v>
      </c>
    </row>
    <row r="110" ht="22.5" customHeight="1">
      <c r="A110" s="513" t="s">
        <v>792</v>
      </c>
      <c r="B110" s="514" t="str">
        <f>VLOOKUP(A110, IA!$D$31:$E$81, 2, FALSE)</f>
        <v>조사일지 상세 (제품)</v>
      </c>
      <c r="C110" s="513" t="s">
        <v>36</v>
      </c>
      <c r="D110" s="218" t="s">
        <v>988</v>
      </c>
      <c r="E110" s="519" t="s">
        <v>996</v>
      </c>
      <c r="F110" s="523" t="s">
        <v>1067</v>
      </c>
      <c r="G110" s="517" t="s">
        <v>43</v>
      </c>
      <c r="H110" s="308" t="s">
        <v>43</v>
      </c>
      <c r="I110" s="521" t="s">
        <v>46</v>
      </c>
    </row>
    <row r="111" ht="22.5" customHeight="1">
      <c r="A111" s="513" t="s">
        <v>830</v>
      </c>
      <c r="B111" s="514" t="str">
        <f>VLOOKUP(A111, IA!$D$31:$E$81, 2, FALSE)</f>
        <v>알림</v>
      </c>
      <c r="C111" s="513" t="s">
        <v>36</v>
      </c>
      <c r="D111" s="218" t="s">
        <v>985</v>
      </c>
      <c r="E111" s="519" t="s">
        <v>986</v>
      </c>
      <c r="F111" s="523" t="s">
        <v>1069</v>
      </c>
      <c r="G111" s="517" t="s">
        <v>43</v>
      </c>
      <c r="H111" s="308" t="s">
        <v>43</v>
      </c>
      <c r="I111" s="521" t="s">
        <v>46</v>
      </c>
    </row>
    <row r="112" ht="22.5" customHeight="1">
      <c r="A112" s="513" t="s">
        <v>676</v>
      </c>
      <c r="B112" s="514" t="str">
        <f>VLOOKUP(A112, IA!$D$9:$E$81, 2, FALSE)</f>
        <v>작업지시</v>
      </c>
      <c r="C112" s="513" t="s">
        <v>36</v>
      </c>
      <c r="D112" s="218" t="s">
        <v>990</v>
      </c>
      <c r="E112" s="519" t="s">
        <v>991</v>
      </c>
      <c r="F112" s="522" t="s">
        <v>1070</v>
      </c>
      <c r="G112" s="517" t="s">
        <v>46</v>
      </c>
      <c r="H112" s="497" t="s">
        <v>46</v>
      </c>
      <c r="I112" s="521" t="s">
        <v>46</v>
      </c>
    </row>
    <row r="113" ht="22.5" customHeight="1">
      <c r="A113" s="513" t="s">
        <v>761</v>
      </c>
      <c r="B113" s="514" t="str">
        <f>VLOOKUP(A113, IA!$D$31:$E$81, 2, FALSE)</f>
        <v>생산요약 리스트</v>
      </c>
      <c r="C113" s="513" t="s">
        <v>36</v>
      </c>
      <c r="D113" s="218" t="s">
        <v>985</v>
      </c>
      <c r="E113" s="519" t="s">
        <v>986</v>
      </c>
      <c r="F113" s="523" t="s">
        <v>1071</v>
      </c>
      <c r="G113" s="517" t="s">
        <v>46</v>
      </c>
      <c r="H113" s="497" t="s">
        <v>46</v>
      </c>
      <c r="I113" s="524" t="s">
        <v>46</v>
      </c>
    </row>
    <row r="114" ht="22.5" customHeight="1">
      <c r="A114" s="513" t="s">
        <v>707</v>
      </c>
      <c r="B114" s="514" t="str">
        <f>VLOOKUP(A114, IA!$D$9:$E$81, 2, FALSE)</f>
        <v>히스토리</v>
      </c>
      <c r="C114" s="513" t="s">
        <v>36</v>
      </c>
      <c r="D114" s="218" t="s">
        <v>988</v>
      </c>
      <c r="E114" s="519" t="s">
        <v>986</v>
      </c>
      <c r="F114" s="522" t="s">
        <v>706</v>
      </c>
      <c r="G114" s="517" t="s">
        <v>46</v>
      </c>
      <c r="H114" s="308" t="s">
        <v>46</v>
      </c>
      <c r="I114" s="521" t="s">
        <v>46</v>
      </c>
    </row>
    <row r="115" ht="22.5" customHeight="1">
      <c r="A115" s="513" t="s">
        <v>708</v>
      </c>
      <c r="B115" s="514" t="str">
        <f>VLOOKUP(A115, IA!$D$9:$E$81, 2, FALSE)</f>
        <v>히스토리 상세</v>
      </c>
      <c r="C115" s="513" t="s">
        <v>36</v>
      </c>
      <c r="D115" s="218" t="s">
        <v>988</v>
      </c>
      <c r="E115" s="519" t="s">
        <v>986</v>
      </c>
      <c r="F115" s="522" t="s">
        <v>1072</v>
      </c>
      <c r="G115" s="517" t="s">
        <v>46</v>
      </c>
      <c r="H115" s="308" t="s">
        <v>46</v>
      </c>
      <c r="I115" s="521" t="s">
        <v>46</v>
      </c>
    </row>
    <row r="116" ht="22.5" customHeight="1">
      <c r="A116" s="513" t="s">
        <v>824</v>
      </c>
      <c r="B116" s="514" t="str">
        <f>VLOOKUP(A116, IA!$D$31:$E$81, 2, FALSE)</f>
        <v>프로필 상세</v>
      </c>
      <c r="C116" s="513" t="s">
        <v>36</v>
      </c>
      <c r="D116" s="218" t="s">
        <v>988</v>
      </c>
      <c r="E116" s="519" t="s">
        <v>986</v>
      </c>
      <c r="F116" s="523" t="s">
        <v>1073</v>
      </c>
      <c r="G116" s="517" t="s">
        <v>46</v>
      </c>
      <c r="H116" s="308" t="s">
        <v>43</v>
      </c>
      <c r="I116" s="521" t="s">
        <v>46</v>
      </c>
    </row>
    <row r="117" ht="22.5" customHeight="1">
      <c r="A117" s="513" t="s">
        <v>824</v>
      </c>
      <c r="B117" s="514" t="str">
        <f>VLOOKUP(A117, IA!$D$31:$E$81, 2, FALSE)</f>
        <v>프로필 상세</v>
      </c>
      <c r="C117" s="513" t="s">
        <v>36</v>
      </c>
      <c r="D117" s="218" t="s">
        <v>988</v>
      </c>
      <c r="E117" s="519" t="s">
        <v>996</v>
      </c>
      <c r="F117" s="523" t="s">
        <v>1074</v>
      </c>
      <c r="G117" s="517" t="s">
        <v>46</v>
      </c>
      <c r="H117" s="308" t="s">
        <v>43</v>
      </c>
      <c r="I117" s="521" t="s">
        <v>46</v>
      </c>
    </row>
    <row r="118" ht="22.5" customHeight="1">
      <c r="A118" s="513" t="s">
        <v>828</v>
      </c>
      <c r="B118" s="514" t="str">
        <f>VLOOKUP(A118, IA!$D$31:$E$81, 2, FALSE)</f>
        <v>회원가입</v>
      </c>
      <c r="C118" s="513" t="s">
        <v>36</v>
      </c>
      <c r="D118" s="218" t="s">
        <v>988</v>
      </c>
      <c r="E118" s="519" t="s">
        <v>986</v>
      </c>
      <c r="F118" s="523" t="s">
        <v>829</v>
      </c>
      <c r="G118" s="517" t="s">
        <v>46</v>
      </c>
      <c r="H118" s="308" t="s">
        <v>43</v>
      </c>
      <c r="I118" s="521" t="s">
        <v>46</v>
      </c>
    </row>
    <row r="119" ht="22.5" customHeight="1">
      <c r="A119" s="513" t="s">
        <v>719</v>
      </c>
      <c r="B119" s="514" t="str">
        <f>VLOOKUP(A119, IA!$D$31:$E$81, 2, FALSE)</f>
        <v>대시보드</v>
      </c>
      <c r="C119" s="513" t="s">
        <v>36</v>
      </c>
      <c r="D119" s="218" t="s">
        <v>985</v>
      </c>
      <c r="E119" s="519" t="s">
        <v>986</v>
      </c>
      <c r="F119" s="523" t="s">
        <v>1075</v>
      </c>
      <c r="G119" s="517" t="s">
        <v>46</v>
      </c>
      <c r="H119" s="497" t="s">
        <v>46</v>
      </c>
      <c r="I119" s="521" t="s">
        <v>46</v>
      </c>
    </row>
    <row r="120" ht="22.5" customHeight="1">
      <c r="A120" s="513" t="s">
        <v>686</v>
      </c>
      <c r="B120" s="514" t="str">
        <f>VLOOKUP(A120, IA!$D$9:$E$81, 2, FALSE)</f>
        <v>전체</v>
      </c>
      <c r="C120" s="513" t="s">
        <v>36</v>
      </c>
      <c r="D120" s="218" t="s">
        <v>988</v>
      </c>
      <c r="E120" s="519" t="s">
        <v>986</v>
      </c>
      <c r="F120" s="522" t="s">
        <v>1076</v>
      </c>
      <c r="G120" s="517" t="s">
        <v>46</v>
      </c>
      <c r="H120" s="497" t="s">
        <v>46</v>
      </c>
      <c r="I120" s="521" t="s">
        <v>46</v>
      </c>
    </row>
    <row r="121" ht="22.5" customHeight="1">
      <c r="A121" s="525" t="s">
        <v>686</v>
      </c>
      <c r="B121" s="526" t="str">
        <f>VLOOKUP(A121, IA!$D$9:$E$81, 2, FALSE)</f>
        <v>전체</v>
      </c>
      <c r="C121" s="525" t="s">
        <v>36</v>
      </c>
      <c r="D121" s="527" t="s">
        <v>988</v>
      </c>
      <c r="E121" s="528" t="s">
        <v>986</v>
      </c>
      <c r="F121" s="529" t="s">
        <v>1077</v>
      </c>
      <c r="G121" s="530" t="s">
        <v>46</v>
      </c>
      <c r="H121" s="531" t="s">
        <v>46</v>
      </c>
      <c r="I121" s="532" t="s">
        <v>46</v>
      </c>
    </row>
    <row r="122" ht="22.5" customHeight="1"/>
    <row r="123" ht="22.5" customHeight="1"/>
    <row r="124" ht="22.5" customHeight="1"/>
    <row r="125" ht="22.5" customHeight="1"/>
    <row r="126" ht="22.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7:$I$121">
    <sortState ref="A7:I121">
      <sortCondition ref="C7:C121"/>
      <sortCondition descending="1" ref="I7:I121"/>
      <sortCondition descending="1" ref="G7:G121"/>
      <sortCondition ref="E7:E121"/>
    </sortState>
  </autoFilter>
  <mergeCells count="6">
    <mergeCell ref="A1:I1"/>
    <mergeCell ref="A2:D2"/>
    <mergeCell ref="E2:F2"/>
    <mergeCell ref="B3:D3"/>
    <mergeCell ref="B4:D4"/>
    <mergeCell ref="B5:D5"/>
  </mergeCells>
  <dataValidations>
    <dataValidation type="list" allowBlank="1" showErrorMessage="1" sqref="E8:E121">
      <formula1>"Create,Read,Update,Delete,Basic"</formula1>
    </dataValidation>
    <dataValidation type="list" allowBlank="1" showErrorMessage="1" sqref="D8:D121">
      <formula1>"등록화면,단순조회,집계조회"</formula1>
    </dataValidation>
    <dataValidation type="custom" allowBlank="1" showDropDown="1" sqref="F3:F5 A6">
      <formula1>OR(NOT(ISERROR(DATEVALUE(A3))), AND(ISNUMBER(A3), LEFT(CELL("format", A3))="D"))</formula1>
    </dataValidation>
    <dataValidation type="list" allowBlank="1" showErrorMessage="1" sqref="G8:I121">
      <formula1>"완료,진행,예정"</formula1>
    </dataValidation>
    <dataValidation type="list" allowBlank="1" showErrorMessage="1" sqref="C8:C121">
      <formula1>"1차,2차,3차"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 outlineLevelRow="1"/>
  <cols>
    <col customWidth="1" min="1" max="1" width="9.14"/>
    <col customWidth="1" min="2" max="2" width="13.29"/>
    <col customWidth="1" min="3" max="3" width="30.29"/>
    <col customWidth="1" min="4" max="4" width="12.57"/>
    <col customWidth="1" min="5" max="5" width="15.14"/>
    <col customWidth="1" min="6" max="6" width="13.71"/>
    <col customWidth="1" min="7" max="7" width="32.43"/>
  </cols>
  <sheetData>
    <row r="1" ht="22.5" customHeight="1">
      <c r="A1" s="533" t="s">
        <v>1078</v>
      </c>
      <c r="B1" s="59"/>
      <c r="C1" s="59"/>
      <c r="D1" s="59"/>
      <c r="E1" s="59"/>
      <c r="F1" s="59"/>
      <c r="G1" s="60"/>
    </row>
    <row r="2" ht="22.5" customHeight="1" outlineLevel="1">
      <c r="A2" s="62" t="s">
        <v>78</v>
      </c>
      <c r="B2" s="4"/>
      <c r="C2" s="5"/>
      <c r="D2" s="57" t="s">
        <v>34</v>
      </c>
      <c r="E2" s="534" t="s">
        <v>1079</v>
      </c>
      <c r="F2" s="19"/>
      <c r="G2" s="19"/>
    </row>
    <row r="3" ht="22.5" customHeight="1" outlineLevel="1">
      <c r="A3" s="66" t="s">
        <v>79</v>
      </c>
      <c r="B3" s="289" t="s">
        <v>1080</v>
      </c>
      <c r="C3" s="291"/>
      <c r="D3" s="535" t="s">
        <v>1081</v>
      </c>
      <c r="E3" s="536">
        <f t="shared" ref="E3:E4" si="1">SUMIF($B$8:$B$17,$D3,$F$8:$F$17)</f>
        <v>5351141.18</v>
      </c>
      <c r="F3" s="537"/>
      <c r="G3" s="537"/>
    </row>
    <row r="4" ht="22.5" customHeight="1" outlineLevel="1">
      <c r="A4" s="70" t="s">
        <v>81</v>
      </c>
      <c r="B4" s="71" t="s">
        <v>1082</v>
      </c>
      <c r="C4" s="73"/>
      <c r="D4" s="538" t="s">
        <v>1083</v>
      </c>
      <c r="E4" s="536">
        <f t="shared" si="1"/>
        <v>42900</v>
      </c>
      <c r="F4" s="537"/>
      <c r="G4" s="537"/>
    </row>
    <row r="5" ht="22.5" customHeight="1" outlineLevel="1">
      <c r="A5" s="74" t="s">
        <v>83</v>
      </c>
      <c r="B5" s="75" t="s">
        <v>1084</v>
      </c>
      <c r="C5" s="77"/>
      <c r="D5" s="57" t="s">
        <v>1085</v>
      </c>
      <c r="E5" s="539">
        <f>E3+E4</f>
        <v>5394041.18</v>
      </c>
      <c r="F5" s="19"/>
      <c r="G5" s="19"/>
    </row>
    <row r="6" ht="22.5" customHeight="1">
      <c r="A6" s="19"/>
      <c r="B6" s="505"/>
      <c r="C6" s="19"/>
      <c r="D6" s="19"/>
      <c r="E6" s="19"/>
      <c r="F6" s="19"/>
      <c r="G6" s="19"/>
    </row>
    <row r="7" ht="22.5" customHeight="1">
      <c r="A7" s="540" t="s">
        <v>87</v>
      </c>
      <c r="B7" s="541" t="s">
        <v>34</v>
      </c>
      <c r="C7" s="541" t="s">
        <v>1086</v>
      </c>
      <c r="D7" s="541" t="s">
        <v>1087</v>
      </c>
      <c r="E7" s="541" t="s">
        <v>1088</v>
      </c>
      <c r="F7" s="541" t="s">
        <v>1089</v>
      </c>
      <c r="G7" s="542" t="s">
        <v>91</v>
      </c>
    </row>
    <row r="8" ht="22.5" customHeight="1">
      <c r="A8" s="543">
        <f t="shared" ref="A8:A17" si="2">ROW()-7</f>
        <v>1</v>
      </c>
      <c r="B8" s="544" t="s">
        <v>1083</v>
      </c>
      <c r="C8" s="28" t="s">
        <v>1090</v>
      </c>
      <c r="D8" s="308" t="s">
        <v>1091</v>
      </c>
      <c r="E8" s="545">
        <v>45125.0</v>
      </c>
      <c r="F8" s="546">
        <v>16500.0</v>
      </c>
      <c r="G8" s="547" t="s">
        <v>1092</v>
      </c>
    </row>
    <row r="9" ht="22.5" customHeight="1">
      <c r="A9" s="543">
        <f t="shared" si="2"/>
        <v>2</v>
      </c>
      <c r="B9" s="544" t="s">
        <v>1081</v>
      </c>
      <c r="C9" s="28" t="s">
        <v>1093</v>
      </c>
      <c r="D9" s="308" t="s">
        <v>1081</v>
      </c>
      <c r="E9" s="545"/>
      <c r="F9" s="548">
        <v>49617.72</v>
      </c>
      <c r="G9" s="547" t="s">
        <v>1094</v>
      </c>
    </row>
    <row r="10" ht="22.5" customHeight="1">
      <c r="A10" s="543">
        <f t="shared" si="2"/>
        <v>3</v>
      </c>
      <c r="B10" s="544" t="s">
        <v>1081</v>
      </c>
      <c r="C10" s="28" t="s">
        <v>1093</v>
      </c>
      <c r="D10" s="308" t="s">
        <v>1081</v>
      </c>
      <c r="E10" s="545"/>
      <c r="F10" s="548">
        <v>223310.5</v>
      </c>
      <c r="G10" s="547" t="s">
        <v>1095</v>
      </c>
    </row>
    <row r="11" ht="22.5" customHeight="1">
      <c r="A11" s="543">
        <f t="shared" si="2"/>
        <v>4</v>
      </c>
      <c r="B11" s="544" t="s">
        <v>1083</v>
      </c>
      <c r="C11" s="28" t="s">
        <v>1096</v>
      </c>
      <c r="D11" s="308" t="s">
        <v>1091</v>
      </c>
      <c r="E11" s="545">
        <v>45495.0</v>
      </c>
      <c r="F11" s="548">
        <v>26400.0</v>
      </c>
      <c r="G11" s="547" t="s">
        <v>1097</v>
      </c>
    </row>
    <row r="12" ht="22.5" customHeight="1">
      <c r="A12" s="543">
        <f t="shared" si="2"/>
        <v>5</v>
      </c>
      <c r="B12" s="544" t="s">
        <v>1081</v>
      </c>
      <c r="C12" s="28" t="s">
        <v>1093</v>
      </c>
      <c r="D12" s="308" t="s">
        <v>1081</v>
      </c>
      <c r="E12" s="545"/>
      <c r="F12" s="548">
        <v>1507711.23</v>
      </c>
      <c r="G12" s="547" t="s">
        <v>1098</v>
      </c>
    </row>
    <row r="13" ht="22.5" customHeight="1">
      <c r="A13" s="543">
        <f t="shared" si="2"/>
        <v>6</v>
      </c>
      <c r="B13" s="544" t="s">
        <v>1081</v>
      </c>
      <c r="C13" s="28" t="s">
        <v>1093</v>
      </c>
      <c r="D13" s="308" t="s">
        <v>1081</v>
      </c>
      <c r="E13" s="545"/>
      <c r="F13" s="548">
        <v>1537129.73</v>
      </c>
      <c r="G13" s="547" t="s">
        <v>1099</v>
      </c>
    </row>
    <row r="14" ht="22.5" customHeight="1">
      <c r="A14" s="543">
        <f t="shared" si="2"/>
        <v>7</v>
      </c>
      <c r="B14" s="544" t="s">
        <v>1081</v>
      </c>
      <c r="C14" s="28" t="s">
        <v>1093</v>
      </c>
      <c r="D14" s="308" t="s">
        <v>1081</v>
      </c>
      <c r="E14" s="545"/>
      <c r="F14" s="548">
        <v>2033372.0</v>
      </c>
      <c r="G14" s="547" t="s">
        <v>1100</v>
      </c>
    </row>
    <row r="15" ht="22.5" customHeight="1">
      <c r="A15" s="543">
        <f t="shared" si="2"/>
        <v>8</v>
      </c>
      <c r="B15" s="544"/>
      <c r="C15" s="28"/>
      <c r="D15" s="308"/>
      <c r="E15" s="545"/>
      <c r="F15" s="548"/>
      <c r="G15" s="547"/>
    </row>
    <row r="16" ht="22.5" customHeight="1">
      <c r="A16" s="543">
        <f t="shared" si="2"/>
        <v>9</v>
      </c>
      <c r="B16" s="544"/>
      <c r="C16" s="28"/>
      <c r="D16" s="308"/>
      <c r="E16" s="545"/>
      <c r="F16" s="548"/>
      <c r="G16" s="547"/>
    </row>
    <row r="17" ht="22.5" customHeight="1">
      <c r="A17" s="543">
        <f t="shared" si="2"/>
        <v>10</v>
      </c>
      <c r="B17" s="544"/>
      <c r="C17" s="28"/>
      <c r="D17" s="308"/>
      <c r="E17" s="545"/>
      <c r="F17" s="548"/>
      <c r="G17" s="547"/>
    </row>
    <row r="18" ht="22.5" customHeight="1">
      <c r="A18" s="65"/>
      <c r="B18" s="283"/>
      <c r="D18" s="283"/>
      <c r="E18" s="283"/>
      <c r="F18" s="283"/>
    </row>
    <row r="19">
      <c r="A19" s="65"/>
      <c r="B19" s="283"/>
      <c r="C19" s="283"/>
      <c r="D19" s="284"/>
      <c r="E19" s="284"/>
      <c r="G19" s="549"/>
    </row>
    <row r="20">
      <c r="A20" s="65"/>
      <c r="B20" s="283"/>
      <c r="C20" s="283"/>
      <c r="G20" s="549"/>
    </row>
    <row r="21" ht="15.75" customHeight="1">
      <c r="A21" s="65"/>
      <c r="B21" s="283"/>
      <c r="C21" s="283"/>
      <c r="F21" s="65"/>
      <c r="G21" s="549"/>
    </row>
    <row r="22" ht="15.75" customHeight="1">
      <c r="B22" s="283"/>
      <c r="C22" s="283"/>
      <c r="D22" s="284"/>
      <c r="E22" s="284"/>
      <c r="G22" s="549"/>
    </row>
    <row r="23" ht="15.75" customHeight="1">
      <c r="B23" s="283"/>
      <c r="C23" s="283"/>
      <c r="D23" s="284"/>
      <c r="E23" s="284"/>
      <c r="G23" s="550"/>
    </row>
    <row r="24" ht="15.75" customHeight="1">
      <c r="B24" s="283"/>
      <c r="C24" s="283"/>
      <c r="D24" s="284"/>
      <c r="E24" s="284"/>
      <c r="G24" s="550"/>
    </row>
    <row r="25" ht="15.75" customHeight="1">
      <c r="B25" s="283"/>
      <c r="C25" s="283"/>
      <c r="D25" s="284"/>
      <c r="E25" s="284"/>
    </row>
    <row r="26" ht="15.75" customHeight="1">
      <c r="B26" s="283"/>
      <c r="C26" s="283"/>
      <c r="D26" s="284"/>
      <c r="E26" s="284"/>
    </row>
    <row r="27" ht="15.75" customHeight="1">
      <c r="B27" s="283"/>
      <c r="C27" s="283"/>
      <c r="D27" s="284"/>
      <c r="E27" s="284"/>
    </row>
    <row r="28" ht="15.75" customHeight="1">
      <c r="B28" s="283"/>
      <c r="E28" s="283"/>
    </row>
    <row r="29" ht="15.75" customHeight="1">
      <c r="B29" s="283"/>
      <c r="D29" s="283"/>
    </row>
    <row r="30" ht="15.75" customHeight="1">
      <c r="B30" s="283"/>
      <c r="D30" s="283"/>
    </row>
    <row r="31" ht="15.75" customHeight="1">
      <c r="B31" s="283"/>
      <c r="D31" s="283"/>
    </row>
    <row r="32" ht="15.75" customHeight="1">
      <c r="B32" s="283"/>
      <c r="D32" s="283"/>
    </row>
    <row r="33" ht="15.75" customHeight="1">
      <c r="B33" s="283"/>
      <c r="D33" s="283"/>
    </row>
    <row r="34" ht="15.75" customHeight="1">
      <c r="B34" s="283"/>
      <c r="D34" s="283"/>
    </row>
    <row r="35" ht="15.75" customHeight="1">
      <c r="B35" s="283"/>
      <c r="D35" s="283"/>
    </row>
    <row r="36" ht="15.75" customHeight="1">
      <c r="B36" s="283"/>
      <c r="D36" s="283"/>
    </row>
    <row r="37" ht="15.75" customHeight="1">
      <c r="B37" s="283"/>
      <c r="D37" s="283"/>
    </row>
    <row r="38" ht="15.75" customHeight="1">
      <c r="B38" s="283"/>
      <c r="D38" s="283"/>
    </row>
    <row r="39" ht="15.75" customHeight="1">
      <c r="B39" s="283"/>
      <c r="D39" s="283"/>
    </row>
    <row r="40" ht="15.75" customHeight="1">
      <c r="B40" s="283"/>
      <c r="D40" s="283"/>
    </row>
    <row r="41" ht="15.75" customHeight="1">
      <c r="B41" s="283"/>
      <c r="D41" s="283"/>
    </row>
    <row r="42" ht="15.75" customHeight="1">
      <c r="B42" s="283"/>
      <c r="D42" s="283"/>
    </row>
    <row r="43" ht="15.75" customHeight="1">
      <c r="B43" s="283"/>
      <c r="D43" s="283"/>
    </row>
    <row r="44" ht="15.75" customHeight="1">
      <c r="B44" s="283"/>
      <c r="D44" s="283"/>
    </row>
    <row r="45" ht="15.75" customHeight="1">
      <c r="B45" s="283"/>
      <c r="D45" s="283"/>
    </row>
    <row r="46" ht="15.75" customHeight="1">
      <c r="B46" s="283"/>
      <c r="D46" s="283"/>
    </row>
    <row r="47" ht="15.75" customHeight="1">
      <c r="B47" s="283"/>
      <c r="D47" s="283"/>
    </row>
    <row r="48" ht="15.75" customHeight="1">
      <c r="B48" s="283"/>
      <c r="D48" s="283"/>
    </row>
    <row r="49" ht="15.75" customHeight="1">
      <c r="B49" s="283"/>
      <c r="D49" s="283"/>
    </row>
    <row r="50" ht="15.75" customHeight="1">
      <c r="B50" s="283"/>
      <c r="D50" s="283"/>
    </row>
    <row r="51" ht="15.75" customHeight="1">
      <c r="B51" s="283"/>
      <c r="D51" s="283"/>
    </row>
    <row r="52" ht="15.75" customHeight="1">
      <c r="B52" s="283"/>
      <c r="D52" s="283"/>
    </row>
    <row r="53" ht="15.75" customHeight="1">
      <c r="B53" s="283"/>
      <c r="D53" s="283"/>
    </row>
    <row r="54" ht="15.75" customHeight="1">
      <c r="B54" s="283"/>
      <c r="D54" s="283"/>
    </row>
    <row r="55" ht="15.75" customHeight="1">
      <c r="B55" s="283"/>
      <c r="D55" s="283"/>
    </row>
    <row r="56" ht="15.75" customHeight="1">
      <c r="B56" s="283"/>
      <c r="D56" s="283"/>
    </row>
    <row r="57" ht="15.75" customHeight="1">
      <c r="B57" s="283"/>
      <c r="D57" s="283"/>
    </row>
    <row r="58" ht="15.75" customHeight="1">
      <c r="B58" s="283"/>
      <c r="D58" s="283"/>
    </row>
    <row r="59" ht="15.75" customHeight="1">
      <c r="B59" s="283"/>
      <c r="D59" s="283"/>
    </row>
    <row r="60" ht="15.75" customHeight="1">
      <c r="B60" s="283"/>
      <c r="D60" s="283"/>
    </row>
    <row r="61" ht="15.75" customHeight="1">
      <c r="B61" s="283"/>
      <c r="D61" s="283"/>
    </row>
    <row r="62" ht="15.75" customHeight="1">
      <c r="B62" s="283"/>
      <c r="D62" s="283"/>
    </row>
    <row r="63" ht="15.75" customHeight="1">
      <c r="B63" s="283"/>
      <c r="D63" s="283"/>
    </row>
    <row r="64" ht="15.75" customHeight="1">
      <c r="B64" s="283"/>
      <c r="D64" s="283"/>
    </row>
    <row r="65" ht="15.75" customHeight="1">
      <c r="B65" s="283"/>
      <c r="D65" s="283"/>
    </row>
    <row r="66" ht="15.75" customHeight="1">
      <c r="B66" s="283"/>
      <c r="D66" s="283"/>
    </row>
    <row r="67" ht="15.75" customHeight="1">
      <c r="B67" s="283"/>
      <c r="D67" s="283"/>
    </row>
    <row r="68" ht="15.75" customHeight="1">
      <c r="B68" s="283"/>
      <c r="D68" s="283"/>
    </row>
    <row r="69" ht="15.75" customHeight="1">
      <c r="B69" s="283"/>
      <c r="D69" s="283"/>
    </row>
    <row r="70" ht="15.75" customHeight="1">
      <c r="B70" s="283"/>
      <c r="D70" s="283"/>
    </row>
    <row r="71" ht="15.75" customHeight="1">
      <c r="B71" s="283"/>
      <c r="D71" s="283"/>
    </row>
    <row r="72" ht="15.75" customHeight="1">
      <c r="B72" s="283"/>
      <c r="D72" s="283"/>
    </row>
    <row r="73" ht="15.75" customHeight="1">
      <c r="B73" s="283"/>
      <c r="D73" s="283"/>
    </row>
    <row r="74" ht="15.75" customHeight="1">
      <c r="B74" s="283"/>
      <c r="D74" s="283"/>
    </row>
    <row r="75" ht="15.75" customHeight="1">
      <c r="B75" s="283"/>
      <c r="D75" s="283"/>
    </row>
    <row r="76" ht="15.75" customHeight="1">
      <c r="B76" s="283"/>
      <c r="D76" s="283"/>
    </row>
    <row r="77" ht="15.75" customHeight="1">
      <c r="B77" s="283"/>
      <c r="D77" s="283"/>
    </row>
    <row r="78" ht="15.75" customHeight="1">
      <c r="B78" s="283"/>
      <c r="D78" s="283"/>
    </row>
    <row r="79" ht="15.75" customHeight="1">
      <c r="B79" s="283"/>
      <c r="D79" s="283"/>
    </row>
    <row r="80" ht="15.75" customHeight="1">
      <c r="B80" s="283"/>
      <c r="D80" s="283"/>
    </row>
    <row r="81" ht="15.75" customHeight="1">
      <c r="B81" s="283"/>
      <c r="D81" s="283"/>
    </row>
    <row r="82" ht="15.75" customHeight="1">
      <c r="B82" s="283"/>
      <c r="D82" s="283"/>
    </row>
    <row r="83" ht="15.75" customHeight="1">
      <c r="B83" s="283"/>
      <c r="D83" s="283"/>
    </row>
    <row r="84" ht="15.75" customHeight="1">
      <c r="B84" s="283"/>
      <c r="D84" s="283"/>
    </row>
    <row r="85" ht="15.75" customHeight="1">
      <c r="B85" s="283"/>
      <c r="D85" s="283"/>
    </row>
    <row r="86" ht="15.75" customHeight="1">
      <c r="B86" s="283"/>
      <c r="D86" s="283"/>
    </row>
    <row r="87" ht="15.75" customHeight="1">
      <c r="B87" s="283"/>
      <c r="D87" s="283"/>
    </row>
    <row r="88" ht="15.75" customHeight="1">
      <c r="B88" s="283"/>
      <c r="D88" s="283"/>
    </row>
    <row r="89" ht="15.75" customHeight="1">
      <c r="B89" s="283"/>
      <c r="D89" s="283"/>
    </row>
    <row r="90" ht="15.75" customHeight="1">
      <c r="B90" s="283"/>
      <c r="D90" s="283"/>
    </row>
    <row r="91" ht="15.75" customHeight="1">
      <c r="B91" s="283"/>
      <c r="D91" s="283"/>
    </row>
    <row r="92" ht="15.75" customHeight="1">
      <c r="B92" s="283"/>
      <c r="D92" s="283"/>
    </row>
    <row r="93" ht="15.75" customHeight="1">
      <c r="B93" s="283"/>
      <c r="D93" s="283"/>
    </row>
    <row r="94" ht="15.75" customHeight="1">
      <c r="B94" s="283"/>
      <c r="D94" s="283"/>
    </row>
    <row r="95" ht="15.75" customHeight="1">
      <c r="B95" s="283"/>
      <c r="D95" s="283"/>
    </row>
    <row r="96" ht="15.75" customHeight="1">
      <c r="B96" s="283"/>
      <c r="D96" s="283"/>
    </row>
    <row r="97" ht="15.75" customHeight="1">
      <c r="B97" s="283"/>
      <c r="D97" s="283"/>
    </row>
    <row r="98" ht="15.75" customHeight="1">
      <c r="B98" s="283"/>
      <c r="D98" s="283"/>
    </row>
    <row r="99" ht="15.75" customHeight="1">
      <c r="B99" s="283"/>
      <c r="D99" s="283"/>
    </row>
    <row r="100" ht="15.75" customHeight="1">
      <c r="B100" s="283"/>
      <c r="D100" s="283"/>
    </row>
    <row r="101" ht="15.75" customHeight="1">
      <c r="B101" s="283"/>
      <c r="D101" s="283"/>
    </row>
    <row r="102" ht="15.75" customHeight="1">
      <c r="B102" s="283"/>
      <c r="D102" s="283"/>
    </row>
    <row r="103" ht="15.75" customHeight="1">
      <c r="B103" s="283"/>
      <c r="D103" s="283"/>
    </row>
    <row r="104" ht="15.75" customHeight="1">
      <c r="B104" s="283"/>
      <c r="D104" s="283"/>
    </row>
    <row r="105" ht="15.75" customHeight="1">
      <c r="B105" s="283"/>
      <c r="D105" s="283"/>
    </row>
    <row r="106" ht="15.75" customHeight="1">
      <c r="B106" s="283"/>
      <c r="D106" s="283"/>
    </row>
    <row r="107" ht="15.75" customHeight="1">
      <c r="B107" s="283"/>
      <c r="D107" s="283"/>
    </row>
    <row r="108" ht="15.75" customHeight="1">
      <c r="B108" s="283"/>
      <c r="D108" s="283"/>
    </row>
    <row r="109" ht="15.75" customHeight="1">
      <c r="B109" s="283"/>
      <c r="D109" s="283"/>
    </row>
    <row r="110" ht="15.75" customHeight="1">
      <c r="B110" s="283"/>
      <c r="D110" s="283"/>
    </row>
    <row r="111" ht="15.75" customHeight="1">
      <c r="B111" s="283"/>
      <c r="D111" s="283"/>
    </row>
    <row r="112" ht="15.75" customHeight="1">
      <c r="B112" s="283"/>
      <c r="D112" s="283"/>
    </row>
    <row r="113" ht="15.75" customHeight="1">
      <c r="B113" s="283"/>
      <c r="D113" s="283"/>
    </row>
    <row r="114" ht="15.75" customHeight="1">
      <c r="B114" s="283"/>
      <c r="D114" s="283"/>
    </row>
    <row r="115" ht="15.75" customHeight="1">
      <c r="B115" s="283"/>
      <c r="D115" s="283"/>
    </row>
    <row r="116" ht="15.75" customHeight="1">
      <c r="B116" s="283"/>
      <c r="D116" s="283"/>
    </row>
    <row r="117" ht="15.75" customHeight="1">
      <c r="B117" s="283"/>
      <c r="D117" s="283"/>
    </row>
    <row r="118" ht="15.75" customHeight="1">
      <c r="B118" s="283"/>
      <c r="D118" s="283"/>
    </row>
    <row r="119" ht="15.75" customHeight="1">
      <c r="B119" s="283"/>
      <c r="D119" s="283"/>
    </row>
    <row r="120" ht="15.75" customHeight="1">
      <c r="B120" s="283"/>
      <c r="D120" s="283"/>
    </row>
    <row r="121" ht="15.75" customHeight="1">
      <c r="B121" s="283"/>
      <c r="D121" s="283"/>
    </row>
    <row r="122" ht="15.75" customHeight="1">
      <c r="B122" s="283"/>
      <c r="D122" s="283"/>
    </row>
    <row r="123" ht="15.75" customHeight="1">
      <c r="B123" s="283"/>
      <c r="D123" s="283"/>
    </row>
    <row r="124" ht="15.75" customHeight="1">
      <c r="B124" s="283"/>
      <c r="D124" s="283"/>
    </row>
    <row r="125" ht="15.75" customHeight="1">
      <c r="B125" s="283"/>
      <c r="D125" s="283"/>
    </row>
    <row r="126" ht="15.75" customHeight="1">
      <c r="B126" s="283"/>
      <c r="D126" s="283"/>
    </row>
    <row r="127" ht="15.75" customHeight="1">
      <c r="B127" s="283"/>
      <c r="D127" s="283"/>
    </row>
    <row r="128" ht="15.75" customHeight="1">
      <c r="B128" s="283"/>
      <c r="D128" s="283"/>
    </row>
    <row r="129" ht="15.75" customHeight="1">
      <c r="B129" s="283"/>
      <c r="D129" s="283"/>
    </row>
    <row r="130" ht="15.75" customHeight="1">
      <c r="B130" s="283"/>
      <c r="D130" s="283"/>
    </row>
    <row r="131" ht="15.75" customHeight="1">
      <c r="B131" s="283"/>
      <c r="D131" s="283"/>
    </row>
    <row r="132" ht="15.75" customHeight="1">
      <c r="B132" s="283"/>
      <c r="D132" s="283"/>
    </row>
    <row r="133" ht="15.75" customHeight="1">
      <c r="B133" s="283"/>
      <c r="D133" s="283"/>
    </row>
    <row r="134" ht="15.75" customHeight="1">
      <c r="B134" s="283"/>
      <c r="D134" s="283"/>
    </row>
    <row r="135" ht="15.75" customHeight="1">
      <c r="B135" s="283"/>
      <c r="D135" s="283"/>
    </row>
    <row r="136" ht="15.75" customHeight="1">
      <c r="B136" s="283"/>
      <c r="D136" s="283"/>
    </row>
    <row r="137" ht="15.75" customHeight="1">
      <c r="B137" s="283"/>
      <c r="D137" s="283"/>
    </row>
    <row r="138" ht="15.75" customHeight="1">
      <c r="B138" s="283"/>
      <c r="D138" s="283"/>
    </row>
    <row r="139" ht="15.75" customHeight="1">
      <c r="B139" s="283"/>
      <c r="D139" s="283"/>
    </row>
    <row r="140" ht="15.75" customHeight="1">
      <c r="B140" s="283"/>
      <c r="D140" s="283"/>
    </row>
    <row r="141" ht="15.75" customHeight="1">
      <c r="B141" s="283"/>
      <c r="D141" s="283"/>
    </row>
    <row r="142" ht="15.75" customHeight="1">
      <c r="B142" s="283"/>
      <c r="D142" s="283"/>
    </row>
    <row r="143" ht="15.75" customHeight="1">
      <c r="B143" s="283"/>
      <c r="D143" s="283"/>
    </row>
    <row r="144" ht="15.75" customHeight="1">
      <c r="B144" s="283"/>
      <c r="D144" s="283"/>
    </row>
    <row r="145" ht="15.75" customHeight="1">
      <c r="B145" s="283"/>
      <c r="D145" s="283"/>
    </row>
    <row r="146" ht="15.75" customHeight="1">
      <c r="B146" s="283"/>
      <c r="D146" s="283"/>
    </row>
    <row r="147" ht="15.75" customHeight="1">
      <c r="B147" s="283"/>
      <c r="D147" s="283"/>
    </row>
    <row r="148" ht="15.75" customHeight="1">
      <c r="B148" s="283"/>
      <c r="D148" s="283"/>
    </row>
    <row r="149" ht="15.75" customHeight="1">
      <c r="B149" s="283"/>
      <c r="D149" s="283"/>
    </row>
    <row r="150" ht="15.75" customHeight="1">
      <c r="B150" s="283"/>
      <c r="D150" s="283"/>
    </row>
    <row r="151" ht="15.75" customHeight="1">
      <c r="B151" s="283"/>
      <c r="D151" s="283"/>
    </row>
    <row r="152" ht="15.75" customHeight="1">
      <c r="B152" s="283"/>
      <c r="D152" s="283"/>
    </row>
    <row r="153" ht="15.75" customHeight="1">
      <c r="B153" s="283"/>
      <c r="D153" s="283"/>
    </row>
    <row r="154" ht="15.75" customHeight="1">
      <c r="B154" s="283"/>
      <c r="D154" s="283"/>
    </row>
    <row r="155" ht="15.75" customHeight="1">
      <c r="B155" s="283"/>
      <c r="D155" s="283"/>
    </row>
    <row r="156" ht="15.75" customHeight="1">
      <c r="B156" s="283"/>
      <c r="D156" s="283"/>
    </row>
    <row r="157" ht="15.75" customHeight="1">
      <c r="B157" s="283"/>
      <c r="D157" s="283"/>
    </row>
    <row r="158" ht="15.75" customHeight="1">
      <c r="B158" s="283"/>
      <c r="D158" s="283"/>
    </row>
    <row r="159" ht="15.75" customHeight="1">
      <c r="B159" s="283"/>
      <c r="D159" s="283"/>
    </row>
    <row r="160" ht="15.75" customHeight="1">
      <c r="B160" s="283"/>
      <c r="D160" s="283"/>
    </row>
    <row r="161" ht="15.75" customHeight="1">
      <c r="B161" s="283"/>
      <c r="D161" s="283"/>
    </row>
    <row r="162" ht="15.75" customHeight="1">
      <c r="B162" s="283"/>
      <c r="D162" s="283"/>
    </row>
    <row r="163" ht="15.75" customHeight="1">
      <c r="B163" s="283"/>
      <c r="D163" s="283"/>
    </row>
    <row r="164" ht="15.75" customHeight="1">
      <c r="B164" s="283"/>
      <c r="D164" s="283"/>
    </row>
    <row r="165" ht="15.75" customHeight="1">
      <c r="B165" s="283"/>
      <c r="D165" s="283"/>
    </row>
    <row r="166" ht="15.75" customHeight="1">
      <c r="B166" s="283"/>
      <c r="D166" s="283"/>
    </row>
    <row r="167" ht="15.75" customHeight="1">
      <c r="B167" s="283"/>
      <c r="D167" s="283"/>
    </row>
    <row r="168" ht="15.75" customHeight="1">
      <c r="B168" s="283"/>
      <c r="D168" s="283"/>
    </row>
    <row r="169" ht="15.75" customHeight="1">
      <c r="B169" s="283"/>
      <c r="D169" s="283"/>
    </row>
    <row r="170" ht="15.75" customHeight="1">
      <c r="B170" s="283"/>
      <c r="D170" s="283"/>
    </row>
    <row r="171" ht="15.75" customHeight="1">
      <c r="B171" s="283"/>
      <c r="D171" s="283"/>
    </row>
    <row r="172" ht="15.75" customHeight="1">
      <c r="B172" s="283"/>
      <c r="D172" s="283"/>
    </row>
    <row r="173" ht="15.75" customHeight="1">
      <c r="B173" s="283"/>
      <c r="D173" s="283"/>
    </row>
    <row r="174" ht="15.75" customHeight="1">
      <c r="B174" s="283"/>
      <c r="D174" s="283"/>
    </row>
    <row r="175" ht="15.75" customHeight="1">
      <c r="B175" s="283"/>
      <c r="D175" s="283"/>
    </row>
    <row r="176" ht="15.75" customHeight="1">
      <c r="B176" s="283"/>
      <c r="D176" s="283"/>
    </row>
    <row r="177" ht="15.75" customHeight="1">
      <c r="B177" s="283"/>
      <c r="D177" s="283"/>
    </row>
    <row r="178" ht="15.75" customHeight="1">
      <c r="B178" s="283"/>
      <c r="D178" s="283"/>
    </row>
    <row r="179" ht="15.75" customHeight="1">
      <c r="B179" s="283"/>
      <c r="D179" s="283"/>
    </row>
    <row r="180" ht="15.75" customHeight="1">
      <c r="B180" s="283"/>
      <c r="D180" s="283"/>
    </row>
    <row r="181" ht="15.75" customHeight="1">
      <c r="B181" s="283"/>
      <c r="D181" s="283"/>
    </row>
    <row r="182" ht="15.75" customHeight="1">
      <c r="B182" s="283"/>
      <c r="D182" s="283"/>
    </row>
    <row r="183" ht="15.75" customHeight="1">
      <c r="B183" s="283"/>
      <c r="D183" s="283"/>
    </row>
    <row r="184" ht="15.75" customHeight="1">
      <c r="B184" s="283"/>
      <c r="D184" s="283"/>
    </row>
    <row r="185" ht="15.75" customHeight="1">
      <c r="B185" s="283"/>
      <c r="D185" s="283"/>
    </row>
    <row r="186" ht="15.75" customHeight="1">
      <c r="B186" s="283"/>
      <c r="D186" s="283"/>
    </row>
    <row r="187" ht="15.75" customHeight="1">
      <c r="B187" s="283"/>
      <c r="D187" s="283"/>
    </row>
    <row r="188" ht="15.75" customHeight="1">
      <c r="B188" s="283"/>
      <c r="D188" s="283"/>
    </row>
    <row r="189" ht="15.75" customHeight="1">
      <c r="B189" s="283"/>
      <c r="D189" s="283"/>
    </row>
    <row r="190" ht="15.75" customHeight="1">
      <c r="B190" s="283"/>
      <c r="D190" s="283"/>
    </row>
    <row r="191" ht="15.75" customHeight="1">
      <c r="B191" s="283"/>
      <c r="D191" s="283"/>
    </row>
    <row r="192" ht="15.75" customHeight="1">
      <c r="B192" s="283"/>
      <c r="D192" s="283"/>
    </row>
    <row r="193" ht="15.75" customHeight="1">
      <c r="B193" s="283"/>
      <c r="D193" s="283"/>
    </row>
    <row r="194" ht="15.75" customHeight="1">
      <c r="B194" s="283"/>
      <c r="D194" s="283"/>
    </row>
    <row r="195" ht="15.75" customHeight="1">
      <c r="B195" s="283"/>
      <c r="D195" s="283"/>
    </row>
    <row r="196" ht="15.75" customHeight="1">
      <c r="B196" s="283"/>
      <c r="D196" s="283"/>
    </row>
    <row r="197" ht="15.75" customHeight="1">
      <c r="B197" s="283"/>
      <c r="D197" s="283"/>
    </row>
    <row r="198" ht="15.75" customHeight="1">
      <c r="B198" s="283"/>
      <c r="D198" s="283"/>
    </row>
    <row r="199" ht="15.75" customHeight="1">
      <c r="B199" s="283"/>
      <c r="D199" s="283"/>
    </row>
    <row r="200" ht="15.75" customHeight="1">
      <c r="B200" s="283"/>
      <c r="D200" s="283"/>
    </row>
    <row r="201" ht="15.75" customHeight="1">
      <c r="B201" s="283"/>
      <c r="D201" s="283"/>
    </row>
    <row r="202" ht="15.75" customHeight="1">
      <c r="B202" s="283"/>
      <c r="D202" s="283"/>
    </row>
    <row r="203" ht="15.75" customHeight="1">
      <c r="B203" s="283"/>
      <c r="D203" s="283"/>
    </row>
    <row r="204" ht="15.75" customHeight="1">
      <c r="B204" s="283"/>
      <c r="D204" s="283"/>
    </row>
    <row r="205" ht="15.75" customHeight="1">
      <c r="B205" s="283"/>
      <c r="D205" s="283"/>
    </row>
    <row r="206" ht="15.75" customHeight="1">
      <c r="B206" s="283"/>
      <c r="D206" s="283"/>
    </row>
    <row r="207" ht="15.75" customHeight="1">
      <c r="B207" s="283"/>
      <c r="D207" s="283"/>
    </row>
    <row r="208" ht="15.75" customHeight="1">
      <c r="B208" s="283"/>
      <c r="D208" s="283"/>
    </row>
    <row r="209" ht="15.75" customHeight="1">
      <c r="B209" s="283"/>
      <c r="D209" s="283"/>
    </row>
    <row r="210" ht="15.75" customHeight="1">
      <c r="B210" s="283"/>
      <c r="D210" s="283"/>
    </row>
    <row r="211" ht="15.75" customHeight="1">
      <c r="B211" s="283"/>
      <c r="D211" s="283"/>
    </row>
    <row r="212" ht="15.75" customHeight="1">
      <c r="B212" s="283"/>
      <c r="D212" s="283"/>
    </row>
    <row r="213" ht="15.75" customHeight="1">
      <c r="B213" s="283"/>
      <c r="D213" s="283"/>
    </row>
    <row r="214" ht="15.75" customHeight="1">
      <c r="B214" s="283"/>
      <c r="D214" s="283"/>
    </row>
    <row r="215" ht="15.75" customHeight="1">
      <c r="B215" s="283"/>
      <c r="D215" s="283"/>
    </row>
    <row r="216" ht="15.75" customHeight="1">
      <c r="B216" s="283"/>
      <c r="D216" s="283"/>
    </row>
    <row r="217" ht="15.75" customHeight="1">
      <c r="B217" s="283"/>
      <c r="D217" s="283"/>
    </row>
    <row r="218" ht="15.75" customHeight="1">
      <c r="B218" s="283"/>
      <c r="D218" s="283"/>
    </row>
    <row r="219" ht="15.75" customHeight="1">
      <c r="B219" s="283"/>
      <c r="D219" s="283"/>
    </row>
    <row r="220" ht="15.75" customHeight="1">
      <c r="B220" s="283"/>
      <c r="D220" s="28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7:$G$17"/>
  <mergeCells count="5">
    <mergeCell ref="A1:G1"/>
    <mergeCell ref="A2:C2"/>
    <mergeCell ref="B3:C3"/>
    <mergeCell ref="B4:C4"/>
    <mergeCell ref="B5:C5"/>
  </mergeCells>
  <dataValidations>
    <dataValidation type="custom" allowBlank="1" showDropDown="1" sqref="B6 E8:E17">
      <formula1>OR(NOT(ISERROR(DATEVALUE(B6))), AND(ISNUMBER(B6), LEFT(CELL("format", B6))="D"))</formula1>
    </dataValidation>
    <dataValidation type="list" allowBlank="1" showErrorMessage="1" sqref="B8:B17">
      <formula1>"AWS,기타"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 outlineLevelRow="1"/>
  <cols>
    <col customWidth="1" min="1" max="1" width="8.71"/>
    <col customWidth="1" min="2" max="2" width="17.43"/>
    <col customWidth="1" min="3" max="3" width="56.0"/>
    <col customWidth="1" min="4" max="4" width="94.14"/>
    <col customWidth="1" min="5" max="5" width="42.0"/>
    <col customWidth="1" min="6" max="6" width="14.43"/>
  </cols>
  <sheetData>
    <row r="1" ht="22.5" customHeight="1">
      <c r="A1" s="551" t="s">
        <v>1101</v>
      </c>
      <c r="F1" s="552"/>
    </row>
    <row r="2" ht="22.5" customHeight="1">
      <c r="A2" s="62" t="s">
        <v>78</v>
      </c>
      <c r="B2" s="342"/>
      <c r="C2" s="343"/>
      <c r="D2" s="63"/>
      <c r="E2" s="553"/>
      <c r="F2" s="552"/>
    </row>
    <row r="3" ht="22.5" customHeight="1">
      <c r="A3" s="66" t="s">
        <v>79</v>
      </c>
      <c r="B3" s="289" t="s">
        <v>1102</v>
      </c>
      <c r="C3" s="69"/>
      <c r="D3" s="63"/>
      <c r="E3" s="553"/>
      <c r="F3" s="552"/>
    </row>
    <row r="4" ht="22.5" customHeight="1">
      <c r="A4" s="70" t="s">
        <v>81</v>
      </c>
      <c r="B4" s="71" t="s">
        <v>1103</v>
      </c>
      <c r="C4" s="349"/>
      <c r="D4" s="554"/>
      <c r="E4" s="553"/>
      <c r="F4" s="552"/>
    </row>
    <row r="5" ht="22.5" customHeight="1">
      <c r="A5" s="74" t="s">
        <v>83</v>
      </c>
      <c r="B5" s="75" t="s">
        <v>1104</v>
      </c>
      <c r="C5" s="353"/>
      <c r="D5" s="554"/>
      <c r="E5" s="553"/>
      <c r="F5" s="552"/>
    </row>
    <row r="6" ht="22.5" customHeight="1">
      <c r="A6" s="19"/>
      <c r="B6" s="505"/>
      <c r="C6" s="553"/>
      <c r="D6" s="553"/>
      <c r="E6" s="553"/>
      <c r="F6" s="552"/>
    </row>
    <row r="7" ht="22.5" customHeight="1" collapsed="1">
      <c r="A7" s="555" t="s">
        <v>831</v>
      </c>
      <c r="B7" s="556"/>
      <c r="C7" s="556"/>
      <c r="D7" s="556"/>
      <c r="E7" s="556"/>
      <c r="F7" s="552"/>
    </row>
    <row r="8" ht="22.5" hidden="1" customHeight="1" outlineLevel="1">
      <c r="A8" s="557" t="s">
        <v>832</v>
      </c>
      <c r="B8" s="410"/>
      <c r="C8" s="410"/>
      <c r="D8" s="410"/>
      <c r="E8" s="410"/>
      <c r="F8" s="552"/>
    </row>
    <row r="9" ht="22.5" hidden="1" customHeight="1" outlineLevel="1">
      <c r="A9" s="412" t="s">
        <v>87</v>
      </c>
      <c r="B9" s="413" t="s">
        <v>833</v>
      </c>
      <c r="C9" s="413" t="s">
        <v>834</v>
      </c>
      <c r="D9" s="413" t="s">
        <v>835</v>
      </c>
      <c r="E9" s="414" t="s">
        <v>91</v>
      </c>
      <c r="F9" s="558"/>
    </row>
    <row r="10" ht="22.5" hidden="1" customHeight="1" outlineLevel="1">
      <c r="A10" s="416">
        <v>1.0</v>
      </c>
      <c r="B10" s="417" t="s">
        <v>669</v>
      </c>
      <c r="C10" s="418" t="s">
        <v>836</v>
      </c>
      <c r="D10" s="418" t="s">
        <v>837</v>
      </c>
      <c r="E10" s="427"/>
      <c r="F10" s="558"/>
    </row>
    <row r="11" ht="22.5" hidden="1" customHeight="1" outlineLevel="1">
      <c r="A11" s="416">
        <v>2.0</v>
      </c>
      <c r="B11" s="417" t="s">
        <v>710</v>
      </c>
      <c r="C11" s="418" t="s">
        <v>838</v>
      </c>
      <c r="D11" s="418" t="s">
        <v>839</v>
      </c>
      <c r="E11" s="427"/>
      <c r="F11" s="558"/>
    </row>
    <row r="12" ht="22.5" hidden="1" customHeight="1" outlineLevel="1">
      <c r="A12" s="416">
        <v>3.0</v>
      </c>
      <c r="B12" s="417" t="s">
        <v>714</v>
      </c>
      <c r="C12" s="418" t="s">
        <v>840</v>
      </c>
      <c r="D12" s="418" t="s">
        <v>841</v>
      </c>
      <c r="E12" s="427"/>
      <c r="F12" s="558"/>
    </row>
    <row r="13" ht="22.5" hidden="1" customHeight="1" outlineLevel="1">
      <c r="A13" s="420">
        <v>4.0</v>
      </c>
      <c r="B13" s="421" t="s">
        <v>683</v>
      </c>
      <c r="C13" s="422" t="s">
        <v>842</v>
      </c>
      <c r="D13" s="422" t="s">
        <v>711</v>
      </c>
      <c r="E13" s="440"/>
      <c r="F13" s="558"/>
    </row>
    <row r="14" ht="22.5" hidden="1" customHeight="1" outlineLevel="1">
      <c r="A14" s="559"/>
      <c r="B14" s="559"/>
      <c r="C14" s="559"/>
      <c r="D14" s="559"/>
      <c r="E14" s="559"/>
      <c r="F14" s="552"/>
    </row>
    <row r="15" ht="22.5" hidden="1" customHeight="1" outlineLevel="1">
      <c r="A15" s="557" t="s">
        <v>843</v>
      </c>
      <c r="B15" s="410"/>
      <c r="C15" s="410"/>
      <c r="D15" s="410"/>
      <c r="E15" s="410"/>
      <c r="F15" s="552"/>
    </row>
    <row r="16" ht="22.5" hidden="1" customHeight="1" outlineLevel="1">
      <c r="A16" s="424" t="s">
        <v>87</v>
      </c>
      <c r="B16" s="425" t="s">
        <v>844</v>
      </c>
      <c r="C16" s="425" t="s">
        <v>834</v>
      </c>
      <c r="D16" s="425" t="s">
        <v>835</v>
      </c>
      <c r="E16" s="426" t="s">
        <v>91</v>
      </c>
      <c r="F16" s="558"/>
    </row>
    <row r="17" ht="22.5" hidden="1" customHeight="1" outlineLevel="1">
      <c r="A17" s="416">
        <v>1.0</v>
      </c>
      <c r="B17" s="417" t="s">
        <v>845</v>
      </c>
      <c r="C17" s="418" t="s">
        <v>846</v>
      </c>
      <c r="D17" s="418" t="s">
        <v>847</v>
      </c>
      <c r="E17" s="427"/>
      <c r="F17" s="558"/>
    </row>
    <row r="18" ht="22.5" hidden="1" customHeight="1" outlineLevel="1">
      <c r="A18" s="416">
        <v>2.0</v>
      </c>
      <c r="B18" s="417" t="s">
        <v>848</v>
      </c>
      <c r="C18" s="418" t="s">
        <v>849</v>
      </c>
      <c r="D18" s="418" t="s">
        <v>1105</v>
      </c>
      <c r="E18" s="427" t="s">
        <v>851</v>
      </c>
      <c r="F18" s="558"/>
    </row>
    <row r="19" ht="22.5" hidden="1" customHeight="1" outlineLevel="1">
      <c r="A19" s="416">
        <v>3.0</v>
      </c>
      <c r="B19" s="417" t="s">
        <v>852</v>
      </c>
      <c r="C19" s="418" t="s">
        <v>853</v>
      </c>
      <c r="D19" s="418" t="s">
        <v>854</v>
      </c>
      <c r="E19" s="427"/>
      <c r="F19" s="558"/>
    </row>
    <row r="20" ht="22.5" hidden="1" customHeight="1" outlineLevel="1">
      <c r="A20" s="420">
        <v>4.0</v>
      </c>
      <c r="B20" s="421" t="s">
        <v>855</v>
      </c>
      <c r="C20" s="422" t="s">
        <v>856</v>
      </c>
      <c r="D20" s="422" t="s">
        <v>857</v>
      </c>
      <c r="E20" s="440"/>
      <c r="F20" s="558"/>
    </row>
    <row r="21" ht="22.5" hidden="1" customHeight="1" outlineLevel="1">
      <c r="A21" s="559"/>
      <c r="B21" s="559"/>
      <c r="C21" s="559"/>
      <c r="D21" s="559"/>
      <c r="E21" s="559"/>
      <c r="F21" s="552"/>
    </row>
    <row r="22" ht="22.5" hidden="1" customHeight="1" outlineLevel="1">
      <c r="A22" s="560" t="s">
        <v>831</v>
      </c>
      <c r="B22" s="428"/>
      <c r="C22" s="428"/>
      <c r="D22" s="428"/>
      <c r="E22" s="430" t="s">
        <v>858</v>
      </c>
      <c r="F22" s="552"/>
    </row>
    <row r="23" ht="22.5" hidden="1" customHeight="1" outlineLevel="1">
      <c r="A23" s="431" t="s">
        <v>87</v>
      </c>
      <c r="B23" s="432" t="s">
        <v>859</v>
      </c>
      <c r="C23" s="11"/>
      <c r="D23" s="433"/>
      <c r="E23" s="434" t="s">
        <v>860</v>
      </c>
      <c r="F23" s="552"/>
    </row>
    <row r="24" ht="22.5" hidden="1" customHeight="1" outlineLevel="1">
      <c r="A24" s="416">
        <v>1.0</v>
      </c>
      <c r="B24" s="435" t="s">
        <v>861</v>
      </c>
      <c r="C24" s="436"/>
      <c r="D24" s="437"/>
      <c r="E24" s="427" t="s">
        <v>862</v>
      </c>
      <c r="F24" s="558"/>
    </row>
    <row r="25" ht="22.5" hidden="1" customHeight="1" outlineLevel="1">
      <c r="A25" s="416">
        <v>2.0</v>
      </c>
      <c r="B25" s="435" t="s">
        <v>863</v>
      </c>
      <c r="C25" s="436"/>
      <c r="D25" s="437"/>
      <c r="E25" s="427" t="s">
        <v>864</v>
      </c>
      <c r="F25" s="558" t="s">
        <v>865</v>
      </c>
    </row>
    <row r="26" ht="22.5" hidden="1" customHeight="1" outlineLevel="1">
      <c r="A26" s="416">
        <v>3.0</v>
      </c>
      <c r="B26" s="435" t="s">
        <v>866</v>
      </c>
      <c r="C26" s="436"/>
      <c r="D26" s="437"/>
      <c r="E26" s="427" t="s">
        <v>867</v>
      </c>
      <c r="F26" s="558"/>
    </row>
    <row r="27" ht="22.5" hidden="1" customHeight="1" outlineLevel="1">
      <c r="A27" s="416">
        <v>4.0</v>
      </c>
      <c r="B27" s="435" t="s">
        <v>868</v>
      </c>
      <c r="C27" s="436"/>
      <c r="D27" s="437"/>
      <c r="E27" s="427" t="s">
        <v>869</v>
      </c>
      <c r="F27" s="558" t="s">
        <v>865</v>
      </c>
    </row>
    <row r="28" ht="22.5" hidden="1" customHeight="1" outlineLevel="1">
      <c r="A28" s="416">
        <v>5.0</v>
      </c>
      <c r="B28" s="435" t="s">
        <v>870</v>
      </c>
      <c r="C28" s="436"/>
      <c r="D28" s="437"/>
      <c r="E28" s="427" t="s">
        <v>869</v>
      </c>
      <c r="F28" s="558" t="s">
        <v>865</v>
      </c>
    </row>
    <row r="29" ht="22.5" hidden="1" customHeight="1" outlineLevel="1">
      <c r="A29" s="416">
        <v>6.0</v>
      </c>
      <c r="B29" s="435" t="s">
        <v>871</v>
      </c>
      <c r="C29" s="436"/>
      <c r="D29" s="437"/>
      <c r="E29" s="427" t="s">
        <v>872</v>
      </c>
      <c r="F29" s="558" t="s">
        <v>865</v>
      </c>
    </row>
    <row r="30" ht="22.5" hidden="1" customHeight="1" outlineLevel="1">
      <c r="A30" s="420">
        <v>7.0</v>
      </c>
      <c r="B30" s="439" t="s">
        <v>873</v>
      </c>
      <c r="C30" s="11"/>
      <c r="D30" s="433"/>
      <c r="E30" s="440" t="s">
        <v>874</v>
      </c>
      <c r="F30" s="558" t="s">
        <v>865</v>
      </c>
    </row>
    <row r="31" ht="22.5" customHeight="1">
      <c r="A31" s="561"/>
      <c r="B31" s="561"/>
      <c r="C31" s="561"/>
      <c r="D31" s="561"/>
      <c r="E31" s="561"/>
      <c r="F31" s="562"/>
    </row>
    <row r="32" ht="22.5" customHeight="1" collapsed="1">
      <c r="A32" s="555" t="s">
        <v>875</v>
      </c>
      <c r="B32" s="556"/>
      <c r="C32" s="556"/>
      <c r="D32" s="556"/>
      <c r="E32" s="556"/>
    </row>
    <row r="33" ht="22.5" hidden="1" customHeight="1" outlineLevel="1">
      <c r="A33" s="410" t="s">
        <v>876</v>
      </c>
      <c r="B33" s="11"/>
      <c r="C33" s="11"/>
      <c r="D33" s="11"/>
      <c r="E33" s="428"/>
    </row>
    <row r="34" ht="22.5" hidden="1" customHeight="1" outlineLevel="1">
      <c r="A34" s="442" t="s">
        <v>34</v>
      </c>
      <c r="B34" s="443" t="s">
        <v>833</v>
      </c>
      <c r="C34" s="443" t="s">
        <v>834</v>
      </c>
      <c r="D34" s="443" t="s">
        <v>835</v>
      </c>
      <c r="E34" s="444" t="s">
        <v>91</v>
      </c>
    </row>
    <row r="35" ht="22.5" hidden="1" customHeight="1" outlineLevel="1">
      <c r="A35" s="445" t="s">
        <v>877</v>
      </c>
      <c r="B35" s="417" t="s">
        <v>878</v>
      </c>
      <c r="C35" s="418" t="s">
        <v>879</v>
      </c>
      <c r="D35" s="418" t="s">
        <v>880</v>
      </c>
      <c r="E35" s="427" t="s">
        <v>881</v>
      </c>
    </row>
    <row r="36" ht="22.5" hidden="1" customHeight="1" outlineLevel="1">
      <c r="A36" s="365"/>
      <c r="B36" s="417" t="s">
        <v>882</v>
      </c>
      <c r="C36" s="418" t="s">
        <v>883</v>
      </c>
      <c r="D36" s="418" t="s">
        <v>884</v>
      </c>
      <c r="E36" s="427"/>
    </row>
    <row r="37" ht="22.5" hidden="1" customHeight="1" outlineLevel="1">
      <c r="A37" s="446"/>
      <c r="B37" s="417" t="s">
        <v>885</v>
      </c>
      <c r="C37" s="418" t="s">
        <v>886</v>
      </c>
      <c r="D37" s="418" t="s">
        <v>887</v>
      </c>
      <c r="E37" s="427"/>
    </row>
    <row r="38" ht="22.5" hidden="1" customHeight="1" outlineLevel="1">
      <c r="A38" s="447" t="s">
        <v>888</v>
      </c>
      <c r="B38" s="417" t="s">
        <v>889</v>
      </c>
      <c r="C38" s="418" t="s">
        <v>890</v>
      </c>
      <c r="D38" s="418" t="s">
        <v>891</v>
      </c>
      <c r="E38" s="427"/>
    </row>
    <row r="39" ht="22.5" hidden="1" customHeight="1" outlineLevel="1">
      <c r="A39" s="448"/>
      <c r="B39" s="417" t="s">
        <v>892</v>
      </c>
      <c r="C39" s="418" t="s">
        <v>893</v>
      </c>
      <c r="D39" s="418" t="s">
        <v>894</v>
      </c>
      <c r="E39" s="427"/>
    </row>
    <row r="40" ht="22.5" hidden="1" customHeight="1" outlineLevel="1">
      <c r="A40" s="449"/>
      <c r="B40" s="417" t="s">
        <v>895</v>
      </c>
      <c r="C40" s="418" t="s">
        <v>896</v>
      </c>
      <c r="D40" s="418" t="s">
        <v>897</v>
      </c>
      <c r="E40" s="427" t="s">
        <v>898</v>
      </c>
    </row>
    <row r="41" ht="22.5" hidden="1" customHeight="1" outlineLevel="1">
      <c r="A41" s="445" t="s">
        <v>899</v>
      </c>
      <c r="B41" s="417" t="s">
        <v>900</v>
      </c>
      <c r="C41" s="418" t="s">
        <v>901</v>
      </c>
      <c r="D41" s="418" t="s">
        <v>902</v>
      </c>
      <c r="E41" s="427"/>
    </row>
    <row r="42" ht="22.5" hidden="1" customHeight="1" outlineLevel="1">
      <c r="A42" s="365"/>
      <c r="B42" s="417" t="s">
        <v>903</v>
      </c>
      <c r="C42" s="418" t="s">
        <v>904</v>
      </c>
      <c r="D42" s="418" t="s">
        <v>905</v>
      </c>
      <c r="E42" s="427"/>
    </row>
    <row r="43" ht="22.5" hidden="1" customHeight="1" outlineLevel="1">
      <c r="A43" s="372"/>
      <c r="B43" s="421" t="s">
        <v>906</v>
      </c>
      <c r="C43" s="422" t="s">
        <v>907</v>
      </c>
      <c r="D43" s="422"/>
      <c r="E43" s="440"/>
    </row>
    <row r="44" ht="22.5" hidden="1" customHeight="1" outlineLevel="1">
      <c r="A44" s="559"/>
      <c r="B44" s="559"/>
      <c r="C44" s="559"/>
      <c r="D44" s="559"/>
      <c r="E44" s="559"/>
    </row>
    <row r="45" ht="22.5" hidden="1" customHeight="1" outlineLevel="1">
      <c r="A45" s="451" t="s">
        <v>1106</v>
      </c>
      <c r="E45" s="288"/>
    </row>
    <row r="46" ht="22.5" hidden="1" customHeight="1" outlineLevel="1">
      <c r="A46" s="452" t="s">
        <v>87</v>
      </c>
      <c r="B46" s="453" t="s">
        <v>909</v>
      </c>
      <c r="C46" s="454" t="s">
        <v>910</v>
      </c>
      <c r="D46" s="455"/>
      <c r="E46" s="456" t="s">
        <v>91</v>
      </c>
    </row>
    <row r="47" ht="22.5" hidden="1" customHeight="1" outlineLevel="1">
      <c r="A47" s="457">
        <v>1.0</v>
      </c>
      <c r="B47" s="417" t="s">
        <v>911</v>
      </c>
      <c r="C47" s="435" t="s">
        <v>912</v>
      </c>
      <c r="D47" s="437"/>
      <c r="E47" s="458" t="s">
        <v>913</v>
      </c>
    </row>
    <row r="48" ht="22.5" hidden="1" customHeight="1" outlineLevel="1">
      <c r="A48" s="457">
        <v>2.0</v>
      </c>
      <c r="B48" s="459" t="s">
        <v>914</v>
      </c>
      <c r="C48" s="460" t="s">
        <v>915</v>
      </c>
      <c r="D48" s="437"/>
      <c r="E48" s="458"/>
    </row>
    <row r="49" ht="22.5" hidden="1" customHeight="1" outlineLevel="1">
      <c r="A49" s="462">
        <v>3.0</v>
      </c>
      <c r="B49" s="463" t="s">
        <v>916</v>
      </c>
      <c r="C49" s="464" t="s">
        <v>917</v>
      </c>
      <c r="D49" s="465"/>
      <c r="E49" s="563"/>
    </row>
    <row r="50" ht="22.5" hidden="1" customHeight="1" outlineLevel="1">
      <c r="A50" s="559"/>
      <c r="B50" s="559"/>
      <c r="C50" s="559"/>
      <c r="D50" s="559"/>
      <c r="E50" s="559"/>
    </row>
    <row r="51" ht="22.5" hidden="1" customHeight="1" outlineLevel="1">
      <c r="A51" s="560" t="s">
        <v>918</v>
      </c>
      <c r="B51" s="428"/>
      <c r="C51" s="428"/>
      <c r="D51" s="428"/>
      <c r="E51" s="430" t="s">
        <v>858</v>
      </c>
    </row>
    <row r="52" ht="22.5" hidden="1" customHeight="1" outlineLevel="1">
      <c r="A52" s="431" t="s">
        <v>87</v>
      </c>
      <c r="B52" s="432" t="s">
        <v>859</v>
      </c>
      <c r="C52" s="11"/>
      <c r="D52" s="433"/>
      <c r="E52" s="467" t="s">
        <v>860</v>
      </c>
    </row>
    <row r="53" ht="22.5" hidden="1" customHeight="1" outlineLevel="1">
      <c r="A53" s="468">
        <v>1.0</v>
      </c>
      <c r="B53" s="68" t="s">
        <v>919</v>
      </c>
      <c r="C53" s="290"/>
      <c r="D53" s="469"/>
      <c r="E53" s="470" t="s">
        <v>920</v>
      </c>
    </row>
    <row r="54" ht="22.5" hidden="1" customHeight="1" outlineLevel="1">
      <c r="A54" s="416">
        <v>2.0</v>
      </c>
      <c r="B54" s="435" t="s">
        <v>921</v>
      </c>
      <c r="C54" s="436"/>
      <c r="D54" s="437"/>
      <c r="E54" s="427" t="s">
        <v>922</v>
      </c>
    </row>
    <row r="55" ht="22.5" hidden="1" customHeight="1" outlineLevel="1">
      <c r="A55" s="420">
        <v>3.0</v>
      </c>
      <c r="B55" s="439" t="s">
        <v>923</v>
      </c>
      <c r="C55" s="11"/>
      <c r="D55" s="433"/>
      <c r="E55" s="440" t="s">
        <v>924</v>
      </c>
    </row>
    <row r="56" ht="22.5" hidden="1" customHeight="1" outlineLevel="1">
      <c r="A56" s="564"/>
      <c r="B56" s="559"/>
      <c r="E56" s="559"/>
    </row>
    <row r="57" ht="22.5" hidden="1" customHeight="1" outlineLevel="1">
      <c r="A57" s="428" t="s">
        <v>925</v>
      </c>
      <c r="E57" s="428"/>
    </row>
    <row r="58" ht="22.5" hidden="1" customHeight="1" outlineLevel="1">
      <c r="A58" s="431" t="s">
        <v>34</v>
      </c>
      <c r="B58" s="431" t="s">
        <v>833</v>
      </c>
      <c r="C58" s="431" t="s">
        <v>834</v>
      </c>
      <c r="D58" s="431" t="s">
        <v>835</v>
      </c>
      <c r="E58" s="467" t="s">
        <v>926</v>
      </c>
    </row>
    <row r="59" ht="22.5" hidden="1" customHeight="1" outlineLevel="1">
      <c r="A59" s="445" t="s">
        <v>877</v>
      </c>
      <c r="B59" s="417" t="s">
        <v>927</v>
      </c>
      <c r="C59" s="418" t="s">
        <v>928</v>
      </c>
      <c r="D59" s="418" t="s">
        <v>929</v>
      </c>
      <c r="E59" s="427" t="s">
        <v>930</v>
      </c>
    </row>
    <row r="60" ht="22.5" hidden="1" customHeight="1" outlineLevel="1">
      <c r="A60" s="365"/>
      <c r="B60" s="417" t="s">
        <v>931</v>
      </c>
      <c r="C60" s="418" t="s">
        <v>932</v>
      </c>
      <c r="D60" s="418" t="s">
        <v>933</v>
      </c>
      <c r="E60" s="427"/>
    </row>
    <row r="61" ht="22.5" hidden="1" customHeight="1" outlineLevel="1">
      <c r="A61" s="446"/>
      <c r="B61" s="417" t="s">
        <v>885</v>
      </c>
      <c r="C61" s="418" t="s">
        <v>886</v>
      </c>
      <c r="D61" s="418" t="s">
        <v>934</v>
      </c>
      <c r="E61" s="427"/>
    </row>
    <row r="62" ht="22.5" hidden="1" customHeight="1" outlineLevel="1">
      <c r="A62" s="445" t="s">
        <v>935</v>
      </c>
      <c r="B62" s="417" t="s">
        <v>936</v>
      </c>
      <c r="C62" s="418" t="s">
        <v>937</v>
      </c>
      <c r="D62" s="418" t="s">
        <v>938</v>
      </c>
      <c r="E62" s="427"/>
    </row>
    <row r="63" ht="22.5" hidden="1" customHeight="1" outlineLevel="1">
      <c r="A63" s="365"/>
      <c r="B63" s="417" t="s">
        <v>939</v>
      </c>
      <c r="C63" s="418" t="s">
        <v>940</v>
      </c>
      <c r="D63" s="418" t="s">
        <v>941</v>
      </c>
      <c r="E63" s="427"/>
    </row>
    <row r="64" ht="22.5" hidden="1" customHeight="1" outlineLevel="1">
      <c r="A64" s="446"/>
      <c r="B64" s="417" t="s">
        <v>942</v>
      </c>
      <c r="C64" s="418" t="s">
        <v>943</v>
      </c>
      <c r="D64" s="471" t="s">
        <v>944</v>
      </c>
      <c r="E64" s="427"/>
    </row>
    <row r="65" ht="22.5" hidden="1" customHeight="1" outlineLevel="1">
      <c r="A65" s="445" t="s">
        <v>945</v>
      </c>
      <c r="B65" s="417" t="s">
        <v>946</v>
      </c>
      <c r="C65" s="418" t="s">
        <v>947</v>
      </c>
      <c r="D65" s="418" t="s">
        <v>948</v>
      </c>
      <c r="E65" s="427"/>
    </row>
    <row r="66" ht="22.5" hidden="1" customHeight="1" outlineLevel="1">
      <c r="A66" s="365"/>
      <c r="B66" s="417" t="s">
        <v>949</v>
      </c>
      <c r="C66" s="418" t="s">
        <v>950</v>
      </c>
      <c r="D66" s="418" t="s">
        <v>951</v>
      </c>
      <c r="E66" s="427"/>
    </row>
    <row r="67" ht="22.5" hidden="1" customHeight="1" outlineLevel="1">
      <c r="A67" s="372"/>
      <c r="B67" s="421" t="s">
        <v>952</v>
      </c>
      <c r="C67" s="422" t="s">
        <v>953</v>
      </c>
      <c r="D67" s="422" t="s">
        <v>954</v>
      </c>
      <c r="E67" s="440"/>
    </row>
    <row r="68" ht="22.5" hidden="1" customHeight="1" outlineLevel="1">
      <c r="A68" s="565"/>
    </row>
    <row r="69" ht="22.5" hidden="1" customHeight="1" outlineLevel="1">
      <c r="A69" s="473" t="s">
        <v>1107</v>
      </c>
      <c r="B69" s="474"/>
      <c r="C69" s="474"/>
      <c r="D69" s="474"/>
      <c r="E69" s="474"/>
    </row>
    <row r="70" ht="22.5" hidden="1" customHeight="1" outlineLevel="1">
      <c r="A70" s="475" t="s">
        <v>87</v>
      </c>
      <c r="B70" s="431" t="s">
        <v>909</v>
      </c>
      <c r="C70" s="432" t="s">
        <v>910</v>
      </c>
      <c r="D70" s="433"/>
      <c r="E70" s="476" t="s">
        <v>91</v>
      </c>
    </row>
    <row r="71" ht="22.5" hidden="1" customHeight="1" outlineLevel="1">
      <c r="A71" s="457">
        <v>1.0</v>
      </c>
      <c r="B71" s="417" t="s">
        <v>956</v>
      </c>
      <c r="C71" s="435" t="s">
        <v>957</v>
      </c>
      <c r="D71" s="437"/>
      <c r="E71" s="458"/>
    </row>
    <row r="72" ht="22.5" hidden="1" customHeight="1" outlineLevel="1">
      <c r="A72" s="457">
        <v>2.0</v>
      </c>
      <c r="B72" s="459" t="s">
        <v>958</v>
      </c>
      <c r="C72" s="460" t="s">
        <v>959</v>
      </c>
      <c r="D72" s="437"/>
      <c r="E72" s="458"/>
    </row>
    <row r="73" ht="22.5" hidden="1" customHeight="1" outlineLevel="1">
      <c r="A73" s="462">
        <v>3.0</v>
      </c>
      <c r="B73" s="463" t="s">
        <v>960</v>
      </c>
      <c r="C73" s="464" t="s">
        <v>961</v>
      </c>
      <c r="D73" s="465"/>
      <c r="E73" s="563"/>
    </row>
    <row r="74" ht="22.5" hidden="1" customHeight="1" outlineLevel="1">
      <c r="A74" s="559"/>
      <c r="B74" s="559"/>
      <c r="C74" s="559"/>
      <c r="D74" s="559"/>
      <c r="E74" s="559"/>
    </row>
    <row r="75" ht="22.5" hidden="1" customHeight="1" outlineLevel="1">
      <c r="A75" s="560" t="s">
        <v>962</v>
      </c>
      <c r="B75" s="428"/>
      <c r="C75" s="428"/>
      <c r="D75" s="428"/>
      <c r="E75" s="430" t="s">
        <v>858</v>
      </c>
    </row>
    <row r="76" ht="22.5" hidden="1" customHeight="1" outlineLevel="1">
      <c r="A76" s="431" t="s">
        <v>87</v>
      </c>
      <c r="B76" s="432" t="s">
        <v>859</v>
      </c>
      <c r="C76" s="11"/>
      <c r="D76" s="433"/>
      <c r="E76" s="467" t="s">
        <v>860</v>
      </c>
    </row>
    <row r="77" ht="22.5" hidden="1" customHeight="1" outlineLevel="1">
      <c r="A77" s="416">
        <v>1.0</v>
      </c>
      <c r="B77" s="566" t="s">
        <v>963</v>
      </c>
      <c r="C77" s="435"/>
      <c r="D77" s="418"/>
      <c r="E77" s="427" t="s">
        <v>920</v>
      </c>
    </row>
    <row r="78" ht="22.5" hidden="1" customHeight="1" outlineLevel="1">
      <c r="A78" s="416">
        <v>2.0</v>
      </c>
      <c r="B78" s="435" t="s">
        <v>964</v>
      </c>
      <c r="C78" s="436"/>
      <c r="D78" s="437"/>
      <c r="E78" s="427" t="s">
        <v>965</v>
      </c>
    </row>
    <row r="79" ht="22.5" hidden="1" customHeight="1" outlineLevel="1">
      <c r="A79" s="420">
        <v>3.0</v>
      </c>
      <c r="B79" s="439" t="s">
        <v>966</v>
      </c>
      <c r="C79" s="11"/>
      <c r="D79" s="433"/>
      <c r="E79" s="440" t="s">
        <v>967</v>
      </c>
    </row>
    <row r="80" ht="22.5" customHeight="1">
      <c r="A80" s="63"/>
      <c r="B80" s="63"/>
      <c r="C80" s="63"/>
      <c r="D80" s="63"/>
      <c r="E80" s="63"/>
    </row>
    <row r="81" ht="22.5" customHeight="1">
      <c r="A81" s="567"/>
      <c r="B81" s="567"/>
      <c r="C81" s="567"/>
      <c r="D81" s="567"/>
      <c r="E81" s="567"/>
    </row>
    <row r="82" ht="15.75" customHeight="1">
      <c r="A82" s="567"/>
      <c r="B82" s="567"/>
      <c r="C82" s="567"/>
      <c r="D82" s="567"/>
      <c r="E82" s="567"/>
    </row>
    <row r="83" ht="15.75" customHeight="1">
      <c r="A83" s="567"/>
      <c r="B83" s="567"/>
      <c r="C83" s="567"/>
      <c r="D83" s="567"/>
      <c r="E83" s="567"/>
    </row>
    <row r="84" ht="15.75" customHeight="1">
      <c r="A84" s="567"/>
      <c r="B84" s="567"/>
      <c r="C84" s="567"/>
      <c r="D84" s="567"/>
      <c r="E84" s="567"/>
    </row>
    <row r="85" ht="15.75" customHeight="1">
      <c r="A85" s="567"/>
      <c r="B85" s="567"/>
      <c r="C85" s="567"/>
      <c r="D85" s="567"/>
      <c r="E85" s="567"/>
    </row>
    <row r="86" ht="15.75" customHeight="1">
      <c r="A86" s="567"/>
      <c r="B86" s="567"/>
      <c r="C86" s="567"/>
      <c r="D86" s="567"/>
      <c r="E86" s="567"/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6">
    <mergeCell ref="A1:E1"/>
    <mergeCell ref="B23:D23"/>
    <mergeCell ref="B24:D24"/>
    <mergeCell ref="B25:D25"/>
    <mergeCell ref="B26:D26"/>
    <mergeCell ref="B27:D27"/>
    <mergeCell ref="B28:D28"/>
    <mergeCell ref="B29:D29"/>
    <mergeCell ref="B30:D30"/>
    <mergeCell ref="A33:D33"/>
    <mergeCell ref="A35:A37"/>
    <mergeCell ref="A38:A40"/>
    <mergeCell ref="A41:A43"/>
    <mergeCell ref="A45:E45"/>
    <mergeCell ref="C46:D46"/>
    <mergeCell ref="C47:D47"/>
    <mergeCell ref="C48:D48"/>
    <mergeCell ref="C49:D49"/>
    <mergeCell ref="B52:D52"/>
    <mergeCell ref="B53:D53"/>
    <mergeCell ref="B54:D54"/>
    <mergeCell ref="A69:E69"/>
    <mergeCell ref="C70:D70"/>
    <mergeCell ref="C71:D71"/>
    <mergeCell ref="C72:D72"/>
    <mergeCell ref="C73:D73"/>
    <mergeCell ref="B76:D76"/>
    <mergeCell ref="B78:D78"/>
    <mergeCell ref="B79:D79"/>
    <mergeCell ref="B55:D55"/>
    <mergeCell ref="B56:D56"/>
    <mergeCell ref="A57:D57"/>
    <mergeCell ref="A59:A61"/>
    <mergeCell ref="A62:A64"/>
    <mergeCell ref="A65:A67"/>
    <mergeCell ref="A68:E68"/>
  </mergeCells>
  <dataValidations>
    <dataValidation type="list" allowBlank="1" showErrorMessage="1" sqref="E29">
      <formula1>"아니요 없습니다.,네 있어요 (메모에 추가 데이터를 써주세요)"</formula1>
    </dataValidation>
    <dataValidation type="list" allowBlank="1" showErrorMessage="1" sqref="E79">
      <formula1>"고문님이 알려주세요,제가 생산일 기준으로 잡아요,기타 방식 (옆 칸에 작성해주세요)"</formula1>
    </dataValidation>
    <dataValidation type="list" allowBlank="1" showErrorMessage="1" sqref="E25">
      <formula1>"네,지정되어 있어요,지정된 건 아니예요"</formula1>
    </dataValidation>
    <dataValidation type="custom" allowBlank="1" showDropDown="1" sqref="B6">
      <formula1>OR(NOT(ISERROR(DATEVALUE(B6))), AND(ISNUMBER(B6), LEFT(CELL("format", B6))="D"))</formula1>
    </dataValidation>
    <dataValidation type="list" allowBlank="1" showErrorMessage="1" sqref="E30">
      <formula1>"네 있어요 (메모에 수정사항을 적어주세요),아니요 없어요"</formula1>
    </dataValidation>
    <dataValidation type="list" allowBlank="1" showErrorMessage="1" sqref="E78">
      <formula1>"네 맞아요,아닙니다 (메모에 작성해주세요)"</formula1>
    </dataValidation>
    <dataValidation type="list" allowBlank="1" showErrorMessage="1" sqref="E54">
      <formula1>"메모에 기재했어요"</formula1>
    </dataValidation>
    <dataValidation type="list" allowBlank="1" showErrorMessage="1" sqref="E26">
      <formula1>"모바일에서 고문님이 입력,PC에서 사원님이 입력,기타 의견 (옆칸에 써주세요)"</formula1>
    </dataValidation>
    <dataValidation type="list" allowBlank="1" showErrorMessage="1" sqref="E27:E28">
      <formula1>"아니요 없습니다.,네 있어요 (메모에 사유를 써주세요)"</formula1>
    </dataValidation>
    <dataValidation type="list" allowBlank="1" showErrorMessage="1" sqref="E55">
      <formula1>"네,아니요"</formula1>
    </dataValidation>
    <dataValidation type="list" allowBlank="1" showErrorMessage="1" sqref="E24">
      <formula1>"동의합니다.,추가 논의가 필요합니다."</formula1>
    </dataValidation>
    <dataValidation type="list" allowBlank="1" showErrorMessage="1" sqref="E53 E77">
      <formula1>"네 동의해요,아직 논의가 필요해요"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9.0"/>
    <col customWidth="1" min="2" max="2" width="14.43"/>
    <col customWidth="1" min="3" max="3" width="24.43"/>
    <col customWidth="1" min="4" max="4" width="14.43"/>
    <col customWidth="1" min="5" max="5" width="3.86"/>
    <col customWidth="1" min="6" max="6" width="14.43"/>
    <col customWidth="1" min="8" max="8" width="5.0"/>
  </cols>
  <sheetData>
    <row r="1" ht="18.75" customHeight="1">
      <c r="A1" s="568" t="s">
        <v>1108</v>
      </c>
    </row>
    <row r="2" ht="18.75" customHeight="1">
      <c r="A2" s="472"/>
      <c r="B2" s="472"/>
      <c r="C2" s="472"/>
      <c r="D2" s="472"/>
    </row>
    <row r="3" ht="18.75" customHeight="1">
      <c r="A3" s="569" t="s">
        <v>1109</v>
      </c>
      <c r="B3" s="570" t="s">
        <v>1110</v>
      </c>
      <c r="C3" s="570" t="s">
        <v>1111</v>
      </c>
      <c r="D3" s="571" t="s">
        <v>1112</v>
      </c>
      <c r="F3" s="572" t="s">
        <v>1113</v>
      </c>
      <c r="G3" s="573"/>
      <c r="I3" s="572" t="s">
        <v>1114</v>
      </c>
      <c r="J3" s="573"/>
    </row>
    <row r="4" ht="18.75" customHeight="1">
      <c r="A4" s="336"/>
      <c r="B4" s="26" t="s">
        <v>1115</v>
      </c>
      <c r="C4" s="574" t="s">
        <v>1116</v>
      </c>
      <c r="D4" s="575" t="s">
        <v>1117</v>
      </c>
      <c r="F4" s="576" t="s">
        <v>72</v>
      </c>
      <c r="G4" s="577"/>
    </row>
    <row r="5" ht="18.75" customHeight="1">
      <c r="A5" s="299"/>
      <c r="B5" s="308" t="s">
        <v>1115</v>
      </c>
      <c r="C5" s="578" t="s">
        <v>1118</v>
      </c>
      <c r="D5" s="579" t="s">
        <v>1117</v>
      </c>
      <c r="F5" s="576" t="s">
        <v>23</v>
      </c>
      <c r="G5" s="580"/>
    </row>
    <row r="6" ht="18.75" customHeight="1">
      <c r="A6" s="299"/>
      <c r="B6" s="308" t="s">
        <v>1119</v>
      </c>
      <c r="C6" s="578" t="s">
        <v>1120</v>
      </c>
      <c r="D6" s="579" t="s">
        <v>1117</v>
      </c>
      <c r="F6" s="576" t="s">
        <v>63</v>
      </c>
      <c r="G6" s="581"/>
    </row>
    <row r="7" ht="18.75" customHeight="1">
      <c r="A7" s="582"/>
      <c r="B7" s="308" t="s">
        <v>1121</v>
      </c>
      <c r="C7" s="218" t="s">
        <v>1122</v>
      </c>
      <c r="D7" s="579" t="s">
        <v>1117</v>
      </c>
      <c r="F7" s="576" t="s">
        <v>54</v>
      </c>
      <c r="G7" s="583"/>
    </row>
    <row r="8" ht="18.75" customHeight="1">
      <c r="A8" s="582"/>
      <c r="B8" s="218"/>
      <c r="C8" s="218"/>
      <c r="D8" s="309"/>
      <c r="F8" s="584" t="s">
        <v>1123</v>
      </c>
      <c r="G8" s="585"/>
    </row>
    <row r="9" ht="18.75" customHeight="1">
      <c r="A9" s="582"/>
      <c r="B9" s="218"/>
      <c r="C9" s="218"/>
      <c r="D9" s="309"/>
      <c r="F9" s="584" t="s">
        <v>1124</v>
      </c>
      <c r="G9" s="586"/>
    </row>
    <row r="10" ht="18.75" customHeight="1">
      <c r="A10" s="582"/>
      <c r="B10" s="218"/>
      <c r="C10" s="218"/>
      <c r="D10" s="309"/>
      <c r="F10" s="576" t="s">
        <v>1125</v>
      </c>
      <c r="G10" s="587"/>
    </row>
    <row r="11" ht="18.75" customHeight="1">
      <c r="A11" s="582"/>
      <c r="B11" s="218"/>
      <c r="C11" s="218"/>
      <c r="D11" s="309"/>
      <c r="F11" s="584" t="s">
        <v>27</v>
      </c>
      <c r="G11" s="588"/>
    </row>
    <row r="12" ht="18.75" customHeight="1">
      <c r="A12" s="582"/>
      <c r="B12" s="218"/>
      <c r="C12" s="218"/>
      <c r="D12" s="309"/>
      <c r="F12" s="576" t="s">
        <v>19</v>
      </c>
      <c r="G12" s="589"/>
    </row>
    <row r="13" ht="18.75" customHeight="1">
      <c r="A13" s="582"/>
      <c r="B13" s="218"/>
      <c r="C13" s="218"/>
      <c r="D13" s="309"/>
    </row>
    <row r="14" ht="18.75" customHeight="1">
      <c r="A14" s="582"/>
      <c r="B14" s="218"/>
      <c r="C14" s="218"/>
      <c r="D14" s="309"/>
      <c r="F14" s="9"/>
    </row>
    <row r="15" ht="18.75" customHeight="1">
      <c r="A15" s="582"/>
      <c r="B15" s="218"/>
      <c r="C15" s="218"/>
      <c r="D15" s="309"/>
    </row>
    <row r="16" ht="18.75" customHeight="1">
      <c r="A16" s="582"/>
      <c r="B16" s="218"/>
      <c r="C16" s="218"/>
      <c r="D16" s="309"/>
    </row>
    <row r="17" ht="18.75" customHeight="1">
      <c r="A17" s="582"/>
      <c r="B17" s="218"/>
      <c r="C17" s="218"/>
      <c r="D17" s="309"/>
    </row>
    <row r="18" ht="18.75" customHeight="1">
      <c r="A18" s="582"/>
      <c r="B18" s="218"/>
      <c r="C18" s="218"/>
      <c r="D18" s="309"/>
    </row>
    <row r="19" ht="18.75" customHeight="1">
      <c r="A19" s="582"/>
      <c r="B19" s="218"/>
      <c r="C19" s="218"/>
      <c r="D19" s="309"/>
    </row>
    <row r="20" ht="18.75" customHeight="1">
      <c r="A20" s="582"/>
      <c r="B20" s="218"/>
      <c r="C20" s="218"/>
      <c r="D20" s="309"/>
    </row>
    <row r="21" ht="18.75" customHeight="1">
      <c r="A21" s="582"/>
      <c r="B21" s="218"/>
      <c r="C21" s="218"/>
      <c r="D21" s="309"/>
    </row>
    <row r="22" ht="18.75" customHeight="1">
      <c r="A22" s="582"/>
      <c r="B22" s="218"/>
      <c r="C22" s="218"/>
      <c r="D22" s="309"/>
    </row>
    <row r="23" ht="18.75" customHeight="1">
      <c r="A23" s="582"/>
      <c r="B23" s="218"/>
      <c r="C23" s="218"/>
      <c r="D23" s="309"/>
    </row>
    <row r="24" ht="18.75" customHeight="1">
      <c r="A24" s="582"/>
      <c r="B24" s="218"/>
      <c r="C24" s="218"/>
      <c r="D24" s="309"/>
    </row>
    <row r="25" ht="18.75" customHeight="1">
      <c r="A25" s="590"/>
      <c r="B25" s="591"/>
      <c r="C25" s="591"/>
      <c r="D25" s="592"/>
    </row>
    <row r="26" ht="18.75" customHeight="1">
      <c r="A26" s="590"/>
      <c r="B26" s="591"/>
      <c r="C26" s="591"/>
      <c r="D26" s="592"/>
    </row>
    <row r="27" ht="18.75" customHeight="1">
      <c r="A27" s="590"/>
      <c r="B27" s="591"/>
      <c r="C27" s="591"/>
      <c r="D27" s="592"/>
    </row>
    <row r="28" ht="18.75" customHeight="1">
      <c r="A28" s="590"/>
      <c r="B28" s="591"/>
      <c r="C28" s="591"/>
      <c r="D28" s="592"/>
    </row>
    <row r="29" ht="18.75" customHeight="1">
      <c r="A29" s="590"/>
      <c r="B29" s="591"/>
      <c r="C29" s="591"/>
      <c r="D29" s="592"/>
    </row>
    <row r="30" ht="18.75" customHeight="1">
      <c r="A30" s="590"/>
      <c r="B30" s="591"/>
      <c r="C30" s="591"/>
      <c r="D30" s="592"/>
    </row>
    <row r="31" ht="18.75" customHeight="1">
      <c r="A31" s="590"/>
      <c r="B31" s="591"/>
      <c r="C31" s="591"/>
      <c r="D31" s="592"/>
    </row>
    <row r="32" ht="18.75" customHeight="1">
      <c r="A32" s="590"/>
      <c r="B32" s="591"/>
      <c r="C32" s="591"/>
      <c r="D32" s="592"/>
    </row>
    <row r="33" ht="18.75" customHeight="1">
      <c r="A33" s="590"/>
      <c r="B33" s="591"/>
      <c r="C33" s="591"/>
      <c r="D33" s="592"/>
    </row>
    <row r="34" ht="18.75" customHeight="1">
      <c r="A34" s="590"/>
      <c r="B34" s="591"/>
      <c r="C34" s="591"/>
      <c r="D34" s="592"/>
    </row>
    <row r="35" ht="18.75" customHeight="1">
      <c r="A35" s="590"/>
      <c r="B35" s="591"/>
      <c r="C35" s="591"/>
      <c r="D35" s="592"/>
    </row>
    <row r="36" ht="18.75" customHeight="1">
      <c r="A36" s="590"/>
      <c r="B36" s="591"/>
      <c r="C36" s="591"/>
      <c r="D36" s="592"/>
    </row>
    <row r="37" ht="18.75" customHeight="1">
      <c r="A37" s="590"/>
      <c r="B37" s="591"/>
      <c r="C37" s="591"/>
      <c r="D37" s="592"/>
    </row>
    <row r="38" ht="18.75" customHeight="1">
      <c r="A38" s="590"/>
      <c r="B38" s="591"/>
      <c r="C38" s="591"/>
      <c r="D38" s="592"/>
    </row>
    <row r="39" ht="18.75" customHeight="1">
      <c r="A39" s="590"/>
      <c r="B39" s="591"/>
      <c r="C39" s="591"/>
      <c r="D39" s="592"/>
    </row>
    <row r="40" ht="18.75" customHeight="1">
      <c r="A40" s="590"/>
      <c r="B40" s="591"/>
      <c r="C40" s="591"/>
      <c r="D40" s="592"/>
    </row>
    <row r="41" ht="18.75" customHeight="1">
      <c r="A41" s="590"/>
      <c r="B41" s="591"/>
      <c r="C41" s="591"/>
      <c r="D41" s="592"/>
    </row>
    <row r="42" ht="18.75" customHeight="1">
      <c r="A42" s="590"/>
      <c r="B42" s="591"/>
      <c r="C42" s="591"/>
      <c r="D42" s="592"/>
    </row>
    <row r="43" ht="18.75" customHeight="1">
      <c r="A43" s="590"/>
      <c r="B43" s="591"/>
      <c r="C43" s="591"/>
      <c r="D43" s="592"/>
    </row>
    <row r="44" ht="18.75" customHeight="1">
      <c r="A44" s="590"/>
      <c r="B44" s="591"/>
      <c r="C44" s="591"/>
      <c r="D44" s="592"/>
    </row>
    <row r="45" ht="18.75" customHeight="1">
      <c r="A45" s="590"/>
      <c r="B45" s="591"/>
      <c r="C45" s="591"/>
      <c r="D45" s="592"/>
    </row>
    <row r="46" ht="18.75" customHeight="1">
      <c r="A46" s="590"/>
      <c r="B46" s="591"/>
      <c r="C46" s="591"/>
      <c r="D46" s="592"/>
    </row>
    <row r="47" ht="18.75" customHeight="1">
      <c r="A47" s="590"/>
      <c r="B47" s="591"/>
      <c r="C47" s="591"/>
      <c r="D47" s="592"/>
    </row>
    <row r="48" ht="18.75" customHeight="1">
      <c r="A48" s="593"/>
      <c r="B48" s="594"/>
      <c r="C48" s="594"/>
      <c r="D48" s="595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D1"/>
    <mergeCell ref="F3:G3"/>
    <mergeCell ref="I3:J3"/>
    <mergeCell ref="F14:G14"/>
  </mergeCells>
  <conditionalFormatting sqref="G4:G5">
    <cfRule type="notContainsBlanks" dxfId="3" priority="1">
      <formula>LEN(TRIM(G4))&gt;0</formula>
    </cfRule>
  </conditionalFormatting>
  <drawing r:id="rId1"/>
</worksheet>
</file>