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na\Desktop\Обучение\Excel\"/>
    </mc:Choice>
  </mc:AlternateContent>
  <xr:revisionPtr revIDLastSave="0" documentId="13_ncr:1_{6BA21378-B450-4F17-B10A-F10D0518B889}" xr6:coauthVersionLast="47" xr6:coauthVersionMax="47" xr10:uidLastSave="{00000000-0000-0000-0000-000000000000}"/>
  <bookViews>
    <workbookView xWindow="-118" yWindow="-118" windowWidth="25370" windowHeight="13759" activeTab="7" xr2:uid="{6EF27232-32F3-4AF8-970A-21E58FE11308}"/>
  </bookViews>
  <sheets>
    <sheet name="Данные" sheetId="1" r:id="rId1"/>
    <sheet name="Категории" sheetId="2" state="hidden" r:id="rId2"/>
    <sheet name="Заказчики" sheetId="3" state="hidden" r:id="rId3"/>
    <sheet name="Топ 10 товаров" sheetId="4" state="hidden" r:id="rId4"/>
    <sheet name="Доли регионов" sheetId="5" state="hidden" r:id="rId5"/>
    <sheet name="По месяцам" sheetId="6" state="hidden" r:id="rId6"/>
    <sheet name="Карта" sheetId="7" state="hidden" r:id="rId7"/>
    <sheet name="Дашборд" sheetId="8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8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J7" i="7" s="1"/>
  <c r="I8" i="7"/>
  <c r="J8" i="7" s="1"/>
  <c r="I9" i="7"/>
  <c r="J9" i="7" s="1"/>
  <c r="I10" i="7"/>
  <c r="J10" i="7" s="1"/>
  <c r="I11" i="7"/>
  <c r="J11" i="7" s="1"/>
  <c r="I12" i="7"/>
  <c r="J12" i="7" s="1"/>
  <c r="I13" i="7"/>
  <c r="J13" i="7" s="1"/>
  <c r="I14" i="7"/>
  <c r="J14" i="7" s="1"/>
</calcChain>
</file>

<file path=xl/sharedStrings.xml><?xml version="1.0" encoding="utf-8"?>
<sst xmlns="http://schemas.openxmlformats.org/spreadsheetml/2006/main" count="96896" uniqueCount="91">
  <si>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</si>
  <si>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</si>
  <si>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</si>
  <si>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</si>
  <si>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</si>
  <si>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</si>
  <si>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</si>
  <si>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</si>
  <si>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</si>
  <si>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</si>
  <si>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</si>
  <si>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</si>
  <si>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</si>
  <si>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</si>
  <si>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</si>
  <si>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</si>
  <si>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</si>
  <si>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</si>
  <si>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</si>
  <si>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</si>
  <si>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</si>
  <si>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</si>
  <si>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</si>
  <si>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</si>
  <si>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</si>
  <si>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</si>
  <si>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</si>
  <si>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</si>
  <si>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</si>
  <si>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</si>
  <si>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</si>
  <si>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</si>
  <si>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</si>
  <si>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</si>
  <si>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</si>
  <si>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</si>
  <si>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</si>
  <si>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</si>
  <si>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</si>
  <si>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</si>
  <si>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</si>
  <si>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</si>
  <si>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</si>
  <si>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</si>
  <si>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</si>
  <si>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</si>
  <si>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</si>
  <si>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</si>
  <si>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</si>
  <si>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</si>
  <si>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</si>
  <si>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</si>
  <si>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</si>
  <si>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</si>
  <si>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</si>
  <si>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</si>
  <si>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</si>
  <si>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</si>
  <si>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</si>
  <si>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</si>
  <si>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</si>
  <si>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</si>
  <si>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</si>
  <si>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</si>
  <si>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</si>
  <si>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</si>
  <si>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</si>
  <si>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</si>
  <si>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</si>
  <si>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</si>
  <si>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</si>
  <si>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</si>
  <si>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</si>
  <si>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</si>
  <si>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</si>
  <si>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</si>
  <si>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</si>
  <si>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</si>
  <si>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</si>
  <si>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</si>
  <si>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 xml:space="preserve">Выручка 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</si>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</sst>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₽&quot;_-;\-* #,##0.00\ &quot;₽&quot;_-;_-* &quot;-&quot;??\ &quot;₽&quot;_-;_-@_-"/>
    <numFmt numFmtId="164" formatCode="0,&quot;k&quot;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44" fontId="0" fillId="0" borderId="0" xfId="1" applyFont="1"/>
    <xf numFmtId="0" fontId="0" fillId="2" borderId="0" xfId="0" applyFill="1"/>
  </cellXfs>
  <cellStyles count="2">
    <cellStyle name="Денежный" xfId="1" builtinId="4"/>
    <cellStyle name="Обычный" xfId="0" builtinId="0"/>
  </cellStyles>
  <dxfs count="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таблица1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4E8F-9766-0B8EE0D51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[Dashboard.xlsx]Заказчики!Сводная таблица1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0-49A5-9A91-1F337F868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товаров!Сводная таблица1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D-4E07-8199-B5B850DE7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[Dashboard.xlsx]Доли регионов!Сводная таблица1</c:name>
    <c:fmtId val="4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AA0-45AC-9F58-7AFD4D6061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регионов'!$B$9:$B$13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регионов'!$C$9:$C$13</c:f>
              <c:numCache>
                <c:formatCode>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0-45AC-9F58-7AFD4D6061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0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месяцам!Сводная таблица1</c:name>
    <c:fmtId val="5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месяцам'!$C$9:$C$48</c:f>
              <c:numCache>
                <c:formatCode>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0A-4EB8-9F48-6AE9C811E4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021691136"/>
        <c:axId val="1021691968"/>
      </c:barChart>
      <c:catAx>
        <c:axId val="102169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1691968"/>
        <c:auto val="1"/>
        <c:lblAlgn val="ctr"/>
        <c:lblOffset val="100"/>
        <c:noMultiLvlLbl val="0"/>
      </c:catAx>
      <c:valAx>
        <c:axId val="10216919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1021691136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E7F0E2C-1787-4A44-8C90-D776A8B212B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82D-432D-B48E-F1FA580265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EC771C0-6F58-4287-B461-8386F65F975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82D-432D-B48E-F1FA5802657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77C836D-F663-494D-A0FA-17A519F0D9C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82D-432D-B48E-F1FA5802657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2F7C2C6-ACBF-485E-9631-693861D61DB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82D-432D-B48E-F1FA5802657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AFA1E1-DC81-4945-B7FF-B7364D7B1CC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82D-432D-B48E-F1FA5802657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52D0975-364C-4DA0-AB5D-F5E8466AD21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82D-432D-B48E-F1FA5802657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A23E9CB-5445-45EA-B37F-73682FA7AD7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82D-432D-B48E-F1FA5802657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5DFE5FC-7DF5-4AF5-9D1E-6BA4CE5A37F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82D-432D-B48E-F1FA5802657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71</c:v>
                </c:pt>
                <c:pt idx="1">
                  <c:v>37</c:v>
                </c:pt>
                <c:pt idx="2">
                  <c:v>46</c:v>
                </c:pt>
                <c:pt idx="3">
                  <c:v>74</c:v>
                </c:pt>
                <c:pt idx="4">
                  <c:v>47</c:v>
                </c:pt>
                <c:pt idx="5">
                  <c:v>58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65</c:v>
                </c:pt>
                <c:pt idx="1">
                  <c:v>72</c:v>
                </c:pt>
                <c:pt idx="2">
                  <c:v>78</c:v>
                </c:pt>
                <c:pt idx="3">
                  <c:v>47</c:v>
                </c:pt>
                <c:pt idx="4">
                  <c:v>88</c:v>
                </c:pt>
                <c:pt idx="5">
                  <c:v>12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_("₽"* #,##0.00_);_("₽"* \(#,##0.00\);_("₽"* "-"??_);_(@_)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82D-432D-B48E-F1FA580265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117905088"/>
        <c:axId val="1117897600"/>
      </c:bubbleChart>
      <c:valAx>
        <c:axId val="11179050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117897600"/>
        <c:crosses val="autoZero"/>
        <c:crossBetween val="midCat"/>
      </c:valAx>
      <c:valAx>
        <c:axId val="111789760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11790508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[Dashboard.xlsx]Категории!Сводная таблица1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A-48A0-AD4D-8041EF2A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[Dashboard.xlsx]Заказчики!Сводная таблица1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1-4990-9E02-EC7690FB2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товаров!Сводная таблица1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551533587110279"/>
          <c:y val="0.1688014627037252"/>
          <c:w val="0.54276591951974051"/>
          <c:h val="0.78479339028808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C-4B50-A0B7-1A38D6D81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498192"/>
        <c:axId val="927496528"/>
      </c:barChart>
      <c:catAx>
        <c:axId val="927498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6528"/>
        <c:crosses val="autoZero"/>
        <c:auto val="1"/>
        <c:lblAlgn val="ctr"/>
        <c:lblOffset val="100"/>
        <c:noMultiLvlLbl val="0"/>
      </c:catAx>
      <c:valAx>
        <c:axId val="927496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498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месяцам!Сводная таблица1</c:name>
    <c:fmtId val="7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D-4A86-8ADD-9C03C1242F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7"/>
        <c:axId val="1021691136"/>
        <c:axId val="1021691968"/>
      </c:barChart>
      <c:catAx>
        <c:axId val="102169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1691968"/>
        <c:crosses val="autoZero"/>
        <c:auto val="1"/>
        <c:lblAlgn val="ctr"/>
        <c:lblOffset val="100"/>
        <c:noMultiLvlLbl val="0"/>
      </c:catAx>
      <c:valAx>
        <c:axId val="10216919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102169113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[Dashboard.xlsx]Доли регионов!Сводная таблица1</c:name>
    <c:fmtId val="6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bg2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6C-4233-B6F9-82FE01C5FE3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6C-4233-B6F9-82FE01C5FE3F}"/>
              </c:ext>
            </c:extLst>
          </c:dPt>
          <c:dPt>
            <c:idx val="2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6C-4233-B6F9-82FE01C5FE3F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6C-4233-B6F9-82FE01C5FE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регионов'!$B$2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6C-4233-B6F9-82FE01C5FE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0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6.5196734139867703E-3"/>
          <c:w val="0.95362386196708526"/>
          <c:h val="0.95218906163076367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74B5599-E608-4FB4-8E9E-35DF711BFB0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71C-4AD9-9CD8-A76BCEF841B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62B523-A869-4028-A6D7-017343D9243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71C-4AD9-9CD8-A76BCEF841B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7A4D617-F604-4518-BC97-4EF3EFE8926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71C-4AD9-9CD8-A76BCEF841B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A02FFBD-DD7D-4773-A0A4-57C58332FEC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71C-4AD9-9CD8-A76BCEF841B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C68440-4157-4BAF-8D97-4D35B013F52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71C-4AD9-9CD8-A76BCEF841B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C0D3AE6-438F-4FC8-A498-6A74EEFB17B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71C-4AD9-9CD8-A76BCEF841B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2A100BF-B87A-4839-A820-F61A9A21AF0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71C-4AD9-9CD8-A76BCEF841B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316F0C8-D6E9-483F-9F86-FAEF342F387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071C-4AD9-9CD8-A76BCEF841B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71</c:v>
                </c:pt>
                <c:pt idx="1">
                  <c:v>37</c:v>
                </c:pt>
                <c:pt idx="2">
                  <c:v>46</c:v>
                </c:pt>
                <c:pt idx="3">
                  <c:v>74</c:v>
                </c:pt>
                <c:pt idx="4">
                  <c:v>47</c:v>
                </c:pt>
                <c:pt idx="5">
                  <c:v>58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65</c:v>
                </c:pt>
                <c:pt idx="1">
                  <c:v>72</c:v>
                </c:pt>
                <c:pt idx="2">
                  <c:v>78</c:v>
                </c:pt>
                <c:pt idx="3">
                  <c:v>47</c:v>
                </c:pt>
                <c:pt idx="4">
                  <c:v>88</c:v>
                </c:pt>
                <c:pt idx="5">
                  <c:v>12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_("₽"* #,##0.00_);_("₽"* \(#,##0.00\);_("₽"* "-"??_);_(@_)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71C-4AD9-9CD8-A76BCEF841B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117905088"/>
        <c:axId val="1117897600"/>
      </c:bubbleChart>
      <c:valAx>
        <c:axId val="11179050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117897600"/>
        <c:crosses val="autoZero"/>
        <c:crossBetween val="midCat"/>
      </c:valAx>
      <c:valAx>
        <c:axId val="111789760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11790508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315883</xdr:colOff>
      <xdr:row>1</xdr:row>
      <xdr:rowOff>178723</xdr:rowOff>
    </xdr:from>
    <xdr:to>
      <xdr:col>12</xdr:col>
      <xdr:colOff>232757</xdr:colOff>
      <xdr:row>16</xdr:row>
      <xdr:rowOff>54031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8C0BCE3-415F-4A2D-9C06-5FA031603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315883</xdr:colOff>
      <xdr:row>1</xdr:row>
      <xdr:rowOff>178723</xdr:rowOff>
    </xdr:from>
    <xdr:to>
      <xdr:col>12</xdr:col>
      <xdr:colOff>232757</xdr:colOff>
      <xdr:row>16</xdr:row>
      <xdr:rowOff>54031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4770F71-B706-4BD3-8C20-CEC0B71C5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573578</xdr:colOff>
      <xdr:row>1</xdr:row>
      <xdr:rowOff>37407</xdr:rowOff>
    </xdr:from>
    <xdr:to>
      <xdr:col>11</xdr:col>
      <xdr:colOff>548640</xdr:colOff>
      <xdr:row>20</xdr:row>
      <xdr:rowOff>66501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785FC4C-31AB-44D7-8EEA-BEE908CC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573578</xdr:colOff>
      <xdr:row>1</xdr:row>
      <xdr:rowOff>37407</xdr:rowOff>
    </xdr:from>
    <xdr:to>
      <xdr:col>11</xdr:col>
      <xdr:colOff>548640</xdr:colOff>
      <xdr:row>20</xdr:row>
      <xdr:rowOff>66501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D9AD2E0-4150-462C-A44F-13955E3FC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2</xdr:row>
      <xdr:rowOff>29095</xdr:rowOff>
    </xdr:from>
    <xdr:to>
      <xdr:col>14</xdr:col>
      <xdr:colOff>581891</xdr:colOff>
      <xdr:row>21</xdr:row>
      <xdr:rowOff>133004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5707083-F1B0-43EC-9753-DFABF4FA1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656705</xdr:colOff>
      <xdr:row>16</xdr:row>
      <xdr:rowOff>162094</xdr:rowOff>
    </xdr:from>
    <xdr:to>
      <xdr:col>12</xdr:col>
      <xdr:colOff>405245</xdr:colOff>
      <xdr:row>48</xdr:row>
      <xdr:rowOff>20781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70386C3-20E7-444D-8164-83556F79B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118753</xdr:colOff>
      <xdr:row>23</xdr:row>
      <xdr:rowOff>31669</xdr:rowOff>
    </xdr:from>
    <xdr:to>
      <xdr:col>8</xdr:col>
      <xdr:colOff>522513</xdr:colOff>
      <xdr:row>43</xdr:row>
      <xdr:rowOff>158341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10ADE9C-9910-463A-90E7-F2CD6C01A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442027</xdr:colOff>
      <xdr:row>23</xdr:row>
      <xdr:rowOff>31669</xdr:rowOff>
    </xdr:from>
    <xdr:to>
      <xdr:col>20</xdr:col>
      <xdr:colOff>181517</xdr:colOff>
      <xdr:row>43</xdr:row>
      <xdr:rowOff>159166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53842E4-6C07-446B-A6D4-46005B14F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616769</xdr:colOff>
      <xdr:row>23</xdr:row>
      <xdr:rowOff>31669</xdr:rowOff>
    </xdr:from>
    <xdr:to>
      <xdr:col>14</xdr:col>
      <xdr:colOff>356261</xdr:colOff>
      <xdr:row>43</xdr:row>
      <xdr:rowOff>159166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B7D11B6-0F41-46A7-85CF-7070674FC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118753</xdr:colOff>
      <xdr:row>2</xdr:row>
      <xdr:rowOff>15833</xdr:rowOff>
    </xdr:from>
    <xdr:to>
      <xdr:col>14</xdr:col>
      <xdr:colOff>344385</xdr:colOff>
      <xdr:row>22</xdr:row>
      <xdr:rowOff>143329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6CF035-00A0-4152-B552-CFE8DDCD6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442027</xdr:colOff>
      <xdr:row>2</xdr:row>
      <xdr:rowOff>3130</xdr:rowOff>
    </xdr:from>
    <xdr:to>
      <xdr:col>20</xdr:col>
      <xdr:colOff>181517</xdr:colOff>
      <xdr:row>22</xdr:row>
      <xdr:rowOff>130626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91E887D-B2D8-4E23-9568-9C92E131B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320632</xdr:colOff>
      <xdr:row>2</xdr:row>
      <xdr:rowOff>11875</xdr:rowOff>
    </xdr:from>
    <xdr:to>
      <xdr:col>31</xdr:col>
      <xdr:colOff>427511</xdr:colOff>
      <xdr:row>43</xdr:row>
      <xdr:rowOff>154380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2D583B0-9A2A-410F-ABE2-3EBC93FBC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1330038</xdr:colOff>
      <xdr:row>16</xdr:row>
      <xdr:rowOff>110826</xdr:rowOff>
    </xdr:from>
    <xdr:to>
      <xdr:col>3</xdr:col>
      <xdr:colOff>55420</xdr:colOff>
      <xdr:row>43</xdr:row>
      <xdr:rowOff>138545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73FF95F1-8B5F-45E5-B00A-3A2D36B854D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038" y="3214244"/>
              <a:ext cx="1828800" cy="5264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1332808</xdr:colOff>
      <xdr:row>8</xdr:row>
      <xdr:rowOff>155171</xdr:rowOff>
    </xdr:from>
    <xdr:to>
      <xdr:col>3</xdr:col>
      <xdr:colOff>58190</xdr:colOff>
      <xdr:row>16</xdr:row>
      <xdr:rowOff>27708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AFB23037-6516-4E18-9762-4188DD309ED4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2808" y="1706879"/>
              <a:ext cx="1828800" cy="14242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1335579</xdr:colOff>
      <xdr:row>2</xdr:row>
      <xdr:rowOff>19397</xdr:rowOff>
    </xdr:from>
    <xdr:to>
      <xdr:col>3</xdr:col>
      <xdr:colOff>60961</xdr:colOff>
      <xdr:row>8</xdr:row>
      <xdr:rowOff>83128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7B89265E-CA38-4B29-B38D-08D18F073D2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5579" y="407324"/>
              <a:ext cx="1828800" cy="12275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" refreshedDate="45253.713192361109" createdVersion="7" refreshedVersion="7" minRefreshableVersion="3" recordCount="19341" xr:uid="{28CCAA1B-BAA8-439F-A267-F5B3BD9F5AC5}">
  <cacheSource type="worksheet">
    <worksheetSource name="Таблица1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14264789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5B26B-F65E-45BF-99D3-03637D584064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92E36-835E-497E-BC95-BD2BB6475715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43CEB-DE2F-49CF-90BE-7296D074B9BB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Категория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91D6D-6441-4FC3-B18C-4E70D68A2AC1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Категория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 " fld="8" baseField="0" baseItem="0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D7C7A-93C2-4375-A706-D3D05C5A629E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Категория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 " fld="8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FC317-3D7D-4967-BCB4-36A3F5516701}" name="Сводная таблица1" cacheId="8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7" rowHeaderCaption="Категория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 " fld="8" baseField="0" baseItem="0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DB2D5111-3A0E-41AD-95AD-8F49DA9DE8CE}" sourceName="Город">
  <pivotTables>
    <pivotTable tabId="7" name="Сводная таблица1"/>
    <pivotTable tabId="5" name="Сводная таблица1"/>
    <pivotTable tabId="3" name="Сводная таблица1"/>
    <pivotTable tabId="2" name="Сводная таблица1"/>
    <pivotTable tabId="6" name="Сводная таблица1"/>
    <pivotTable tabId="4" name="Сводная таблица1"/>
  </pivotTables>
  <data>
    <tabular pivotCacheId="2142647896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88F84048-C4C3-4A01-9CB6-AC4ECE6F2552}" sourceName="Регион">
  <pivotTables>
    <pivotTable tabId="7" name="Сводная таблица1"/>
    <pivotTable tabId="5" name="Сводная таблица1"/>
    <pivotTable tabId="3" name="Сводная таблица1"/>
    <pivotTable tabId="2" name="Сводная таблица1"/>
    <pivotTable tabId="6" name="Сводная таблица1"/>
    <pivotTable tabId="4" name="Сводная таблица1"/>
  </pivotTables>
  <data>
    <tabular pivotCacheId="2142647896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513AAF91-3DAE-4804-9DBB-60279102DC69}" sourceName="Годы">
  <pivotTables>
    <pivotTable tabId="7" name="Сводная таблица1"/>
    <pivotTable tabId="5" name="Сводная таблица1"/>
    <pivotTable tabId="3" name="Сводная таблица1"/>
    <pivotTable tabId="2" name="Сводная таблица1"/>
    <pivotTable tabId="6" name="Сводная таблица1"/>
    <pivotTable tabId="4" name="Сводная таблица1"/>
  </pivotTables>
  <data>
    <tabular pivotCacheId="2142647896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E60121DD-12C6-4C15-A7C2-60D6D6F1FF86}" cache="Срез_Город" caption="Город" lockedPosition="1" rowHeight="240723"/>
  <slicer name="Регион" xr10:uid="{C3B5E022-EFE8-452F-8A35-E79E551FAC80}" cache="Срез_Регион" caption="Регион" lockedPosition="1" rowHeight="240723"/>
  <slicer name="Годы" xr10:uid="{7734CB39-2C2D-42EE-9257-D97797E1DE2C}" cache="Срез_Годы" caption="Годы" lockedPosition="1" rowHeight="24072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6188D6-8DFC-4D03-9B99-FC1429F9A35B}" name="Таблица1" displayName="Таблица1" ref="B2:J19343" totalsRowShown="0" headerRowDxfId="1">
  <autoFilter ref="B2:J19343" xr:uid="{CD6188D6-8DFC-4D03-9B99-FC1429F9A35B}"/>
  <tableColumns count="9">
    <tableColumn id="1" xr3:uid="{645D03DE-0C31-49D6-8B21-C5B9CC31D6BD}" name="Дата" dataDxfId="2"/>
    <tableColumn id="2" xr3:uid="{6DE680C1-461F-424C-8333-94CE41387502}" name="Заказчик"/>
    <tableColumn id="3" xr3:uid="{A0218660-1C0D-46CB-8254-19B618B1BD32}" name="Город"/>
    <tableColumn id="4" xr3:uid="{B5E34315-C1E6-4F2A-854A-47B2186984E3}" name="Регион"/>
    <tableColumn id="5" xr3:uid="{4B64B58B-7469-4949-B2AC-A5ACAF35D8E3}" name="Категория"/>
    <tableColumn id="6" xr3:uid="{0C15A35C-8087-491C-BDBD-39808106315E}" name="Товар"/>
    <tableColumn id="7" xr3:uid="{84D339DF-7213-4A94-8621-D06345816F6A}" name="Цена за штуку"/>
    <tableColumn id="8" xr3:uid="{1820ED11-55F1-40DB-9B3B-937D2D5932C8}" name="Количество"/>
    <tableColumn id="9" xr3:uid="{7C0051AE-4122-4F38-9AF8-812170271381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A8E210-B09F-4E30-B220-D3FEE47BE934}" name="Таблица2" displayName="Таблица2" ref="F6:J14" totalsRowShown="0">
  <autoFilter ref="F6:J14" xr:uid="{85A8E210-B09F-4E30-B220-D3FEE47BE934}"/>
  <tableColumns count="5">
    <tableColumn id="1" xr3:uid="{A03D2D2C-8131-4F45-ACDF-B00103364225}" name="Город"/>
    <tableColumn id="2" xr3:uid="{742E5E80-F9BC-42FF-A77D-6811B7C9D106}" name="X"/>
    <tableColumn id="3" xr3:uid="{97BB2057-1F26-451D-9619-BAB657E38F4D}" name="Y"/>
    <tableColumn id="4" xr3:uid="{0660BC67-D349-4C01-94BA-DCEB73D56509}" name="Значение" dataCellStyle="Денежный">
      <calculatedColumnFormula>SUMIF(C:C,Таблица2[[#This Row],[Город]],D:D)</calculatedColumnFormula>
    </tableColumn>
    <tableColumn id="5" xr3:uid="{619B71CD-9CE1-4F08-A4A4-061DDF8F621E}" name="Подписи" dataDxfId="0">
      <calculatedColumnFormula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workbookViewId="0">
      <selection activeCell="F6" sqref="F6"/>
    </sheetView>
  </sheetViews>
  <sheetFormatPr defaultRowHeight="15.05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8.33203125" customWidth="1"/>
    <col min="6" max="6" width="12" bestFit="1" customWidth="1"/>
    <col min="7" max="7" width="20.6640625" bestFit="1" customWidth="1"/>
    <col min="8" max="8" width="14.21875" customWidth="1"/>
    <col min="9" max="9" width="12.109375" customWidth="1"/>
    <col min="10" max="10" width="9.6640625" customWidth="1"/>
  </cols>
  <sheetData>
    <row r="2" spans="2:10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F4898-182A-4555-85FD-4BCE23EF9254}">
  <dimension ref="B2:C17"/>
  <sheetViews>
    <sheetView workbookViewId="0">
      <selection activeCell="N20" sqref="N20"/>
    </sheetView>
  </sheetViews>
  <sheetFormatPr defaultRowHeight="15.05" x14ac:dyDescent="0.3"/>
  <cols>
    <col min="2" max="2" width="11.33203125" bestFit="1" customWidth="1"/>
    <col min="3" max="3" width="8.88671875" bestFit="1" customWidth="1"/>
  </cols>
  <sheetData>
    <row r="2" spans="2:3" x14ac:dyDescent="0.3">
      <c r="B2" t="s">
        <v>81</v>
      </c>
    </row>
    <row r="4" spans="2:3" x14ac:dyDescent="0.3">
      <c r="B4" s="3" t="s">
        <v>3</v>
      </c>
      <c r="C4" t="s">
        <v>63</v>
      </c>
    </row>
    <row r="5" spans="2:3" x14ac:dyDescent="0.3">
      <c r="B5" s="3" t="s">
        <v>2</v>
      </c>
      <c r="C5" t="s">
        <v>63</v>
      </c>
    </row>
    <row r="6" spans="2:3" x14ac:dyDescent="0.3">
      <c r="B6" s="3" t="s">
        <v>79</v>
      </c>
      <c r="C6" t="s">
        <v>63</v>
      </c>
    </row>
    <row r="8" spans="2:3" x14ac:dyDescent="0.3">
      <c r="B8" s="3" t="s">
        <v>4</v>
      </c>
      <c r="C8" t="s">
        <v>80</v>
      </c>
    </row>
    <row r="9" spans="2:3" x14ac:dyDescent="0.3">
      <c r="B9" s="4" t="s">
        <v>22</v>
      </c>
      <c r="C9" s="6">
        <v>1038390.3300000002</v>
      </c>
    </row>
    <row r="10" spans="2:3" x14ac:dyDescent="0.3">
      <c r="B10" s="4" t="s">
        <v>19</v>
      </c>
      <c r="C10" s="6">
        <v>870308.19999999844</v>
      </c>
    </row>
    <row r="11" spans="2:3" x14ac:dyDescent="0.3">
      <c r="B11" s="4" t="s">
        <v>12</v>
      </c>
      <c r="C11" s="6">
        <v>763514.84000000032</v>
      </c>
    </row>
    <row r="12" spans="2:3" x14ac:dyDescent="0.3">
      <c r="B12" s="4" t="s">
        <v>40</v>
      </c>
      <c r="C12" s="6">
        <v>751762.48000000196</v>
      </c>
    </row>
    <row r="13" spans="2:3" x14ac:dyDescent="0.3">
      <c r="B13" s="4" t="s">
        <v>45</v>
      </c>
      <c r="C13" s="6">
        <v>308454.99999999919</v>
      </c>
    </row>
    <row r="14" spans="2:3" x14ac:dyDescent="0.3">
      <c r="B14" s="4" t="s">
        <v>14</v>
      </c>
      <c r="C14" s="6">
        <v>297189.71000000089</v>
      </c>
    </row>
    <row r="15" spans="2:3" x14ac:dyDescent="0.3">
      <c r="B15" s="4" t="s">
        <v>26</v>
      </c>
      <c r="C15" s="6">
        <v>236519.92999999976</v>
      </c>
    </row>
    <row r="16" spans="2:3" x14ac:dyDescent="0.3">
      <c r="B16" s="4" t="s">
        <v>57</v>
      </c>
      <c r="C16" s="6">
        <v>189052.6699999994</v>
      </c>
    </row>
    <row r="17" spans="2:3" x14ac:dyDescent="0.3">
      <c r="B17" s="4" t="s">
        <v>62</v>
      </c>
      <c r="C17" s="6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BD2E-FFA3-43A5-B79B-4CCED9028902}">
  <dimension ref="B2:C17"/>
  <sheetViews>
    <sheetView workbookViewId="0">
      <selection activeCell="N20" sqref="N20"/>
    </sheetView>
  </sheetViews>
  <sheetFormatPr defaultRowHeight="15.05" x14ac:dyDescent="0.3"/>
  <cols>
    <col min="2" max="2" width="12.88671875" bestFit="1" customWidth="1"/>
    <col min="3" max="3" width="8.88671875" bestFit="1" customWidth="1"/>
  </cols>
  <sheetData>
    <row r="2" spans="2:3" x14ac:dyDescent="0.3">
      <c r="B2" t="s">
        <v>82</v>
      </c>
    </row>
    <row r="4" spans="2:3" x14ac:dyDescent="0.3">
      <c r="B4" s="3" t="s">
        <v>3</v>
      </c>
      <c r="C4" t="s">
        <v>63</v>
      </c>
    </row>
    <row r="5" spans="2:3" x14ac:dyDescent="0.3">
      <c r="B5" s="3" t="s">
        <v>2</v>
      </c>
      <c r="C5" t="s">
        <v>63</v>
      </c>
    </row>
    <row r="6" spans="2:3" x14ac:dyDescent="0.3">
      <c r="B6" s="3" t="s">
        <v>79</v>
      </c>
      <c r="C6" t="s">
        <v>63</v>
      </c>
    </row>
    <row r="8" spans="2:3" x14ac:dyDescent="0.3">
      <c r="B8" s="3" t="s">
        <v>4</v>
      </c>
      <c r="C8" t="s">
        <v>80</v>
      </c>
    </row>
    <row r="9" spans="2:3" x14ac:dyDescent="0.3">
      <c r="B9" s="4" t="s">
        <v>32</v>
      </c>
      <c r="C9" s="6">
        <v>895998.14000000025</v>
      </c>
    </row>
    <row r="10" spans="2:3" x14ac:dyDescent="0.3">
      <c r="B10" s="4" t="s">
        <v>44</v>
      </c>
      <c r="C10" s="6">
        <v>786708.12000000244</v>
      </c>
    </row>
    <row r="11" spans="2:3" x14ac:dyDescent="0.3">
      <c r="B11" s="4" t="s">
        <v>49</v>
      </c>
      <c r="C11" s="6">
        <v>625799.69999999867</v>
      </c>
    </row>
    <row r="12" spans="2:3" x14ac:dyDescent="0.3">
      <c r="B12" s="4" t="s">
        <v>9</v>
      </c>
      <c r="C12" s="6">
        <v>510473.25000000035</v>
      </c>
    </row>
    <row r="13" spans="2:3" x14ac:dyDescent="0.3">
      <c r="B13" s="4" t="s">
        <v>21</v>
      </c>
      <c r="C13" s="6">
        <v>448486.5499999997</v>
      </c>
    </row>
    <row r="14" spans="2:3" x14ac:dyDescent="0.3">
      <c r="B14" s="4" t="s">
        <v>25</v>
      </c>
      <c r="C14" s="6">
        <v>410527.21999999974</v>
      </c>
    </row>
    <row r="15" spans="2:3" x14ac:dyDescent="0.3">
      <c r="B15" s="4" t="s">
        <v>16</v>
      </c>
      <c r="C15" s="6">
        <v>409595.99999999965</v>
      </c>
    </row>
    <row r="16" spans="2:3" x14ac:dyDescent="0.3">
      <c r="B16" s="4" t="s">
        <v>28</v>
      </c>
      <c r="C16" s="6">
        <v>367604.17999999889</v>
      </c>
    </row>
    <row r="17" spans="2:3" x14ac:dyDescent="0.3">
      <c r="B17" s="4" t="s">
        <v>62</v>
      </c>
      <c r="C17" s="6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F897-A0E6-44A7-8175-6C835FCC7FBF}">
  <dimension ref="B2:C19"/>
  <sheetViews>
    <sheetView workbookViewId="0">
      <selection activeCell="N20" sqref="N20"/>
    </sheetView>
  </sheetViews>
  <sheetFormatPr defaultRowHeight="15.05" x14ac:dyDescent="0.3"/>
  <cols>
    <col min="2" max="2" width="18.33203125" bestFit="1" customWidth="1"/>
    <col min="3" max="3" width="8.88671875" bestFit="1" customWidth="1"/>
  </cols>
  <sheetData>
    <row r="2" spans="2:3" x14ac:dyDescent="0.3">
      <c r="B2" t="s">
        <v>83</v>
      </c>
    </row>
    <row r="4" spans="2:3" x14ac:dyDescent="0.3">
      <c r="B4" s="3" t="s">
        <v>3</v>
      </c>
      <c r="C4" t="s">
        <v>63</v>
      </c>
    </row>
    <row r="5" spans="2:3" x14ac:dyDescent="0.3">
      <c r="B5" s="3" t="s">
        <v>2</v>
      </c>
      <c r="C5" t="s">
        <v>63</v>
      </c>
    </row>
    <row r="6" spans="2:3" x14ac:dyDescent="0.3">
      <c r="B6" s="3" t="s">
        <v>79</v>
      </c>
      <c r="C6" t="s">
        <v>63</v>
      </c>
    </row>
    <row r="8" spans="2:3" x14ac:dyDescent="0.3">
      <c r="B8" s="3" t="s">
        <v>4</v>
      </c>
      <c r="C8" t="s">
        <v>80</v>
      </c>
    </row>
    <row r="9" spans="2:3" x14ac:dyDescent="0.3">
      <c r="B9" s="4" t="s">
        <v>31</v>
      </c>
      <c r="C9" s="6">
        <v>602943</v>
      </c>
    </row>
    <row r="10" spans="2:3" x14ac:dyDescent="0.3">
      <c r="B10" s="4" t="s">
        <v>41</v>
      </c>
      <c r="C10" s="6">
        <v>533710.5299999998</v>
      </c>
    </row>
    <row r="11" spans="2:3" x14ac:dyDescent="0.3">
      <c r="B11" s="4" t="s">
        <v>36</v>
      </c>
      <c r="C11" s="6">
        <v>401038.5</v>
      </c>
    </row>
    <row r="12" spans="2:3" x14ac:dyDescent="0.3">
      <c r="B12" s="4" t="s">
        <v>20</v>
      </c>
      <c r="C12" s="6">
        <v>331284.09999999998</v>
      </c>
    </row>
    <row r="13" spans="2:3" x14ac:dyDescent="0.3">
      <c r="B13" s="4" t="s">
        <v>33</v>
      </c>
      <c r="C13" s="6">
        <v>308000.64000000007</v>
      </c>
    </row>
    <row r="14" spans="2:3" x14ac:dyDescent="0.3">
      <c r="B14" s="4" t="s">
        <v>51</v>
      </c>
      <c r="C14" s="6">
        <v>242732.39999999994</v>
      </c>
    </row>
    <row r="15" spans="2:3" x14ac:dyDescent="0.3">
      <c r="B15" s="4" t="s">
        <v>23</v>
      </c>
      <c r="C15" s="6">
        <v>219259.0500000001</v>
      </c>
    </row>
    <row r="16" spans="2:3" x14ac:dyDescent="0.3">
      <c r="B16" s="4" t="s">
        <v>55</v>
      </c>
      <c r="C16" s="6">
        <v>216188.27999999997</v>
      </c>
    </row>
    <row r="17" spans="2:3" x14ac:dyDescent="0.3">
      <c r="B17" s="4" t="s">
        <v>13</v>
      </c>
      <c r="C17" s="6">
        <v>212781.80000000008</v>
      </c>
    </row>
    <row r="18" spans="2:3" x14ac:dyDescent="0.3">
      <c r="B18" s="4" t="s">
        <v>52</v>
      </c>
      <c r="C18" s="6">
        <v>206092.70000000007</v>
      </c>
    </row>
    <row r="19" spans="2:3" x14ac:dyDescent="0.3">
      <c r="B19" s="4" t="s">
        <v>62</v>
      </c>
      <c r="C19" s="6">
        <v>3274031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7740F-3E4F-4CCD-9B54-14928A0C0508}">
  <dimension ref="B2:C13"/>
  <sheetViews>
    <sheetView workbookViewId="0">
      <selection activeCell="N20" sqref="N20"/>
    </sheetView>
  </sheetViews>
  <sheetFormatPr defaultRowHeight="15.05" x14ac:dyDescent="0.3"/>
  <cols>
    <col min="2" max="2" width="11.33203125" bestFit="1" customWidth="1"/>
    <col min="3" max="3" width="8.88671875" bestFit="1" customWidth="1"/>
  </cols>
  <sheetData>
    <row r="2" spans="2:3" x14ac:dyDescent="0.3">
      <c r="B2" t="s">
        <v>84</v>
      </c>
    </row>
    <row r="5" spans="2:3" x14ac:dyDescent="0.3">
      <c r="B5" s="3" t="s">
        <v>2</v>
      </c>
      <c r="C5" t="s">
        <v>63</v>
      </c>
    </row>
    <row r="6" spans="2:3" x14ac:dyDescent="0.3">
      <c r="B6" s="3" t="s">
        <v>79</v>
      </c>
      <c r="C6" t="s">
        <v>63</v>
      </c>
    </row>
    <row r="8" spans="2:3" x14ac:dyDescent="0.3">
      <c r="B8" s="3" t="s">
        <v>4</v>
      </c>
      <c r="C8" t="s">
        <v>80</v>
      </c>
    </row>
    <row r="9" spans="2:3" x14ac:dyDescent="0.3">
      <c r="B9" s="4" t="s">
        <v>11</v>
      </c>
      <c r="C9" s="6">
        <v>1022093.2100000016</v>
      </c>
    </row>
    <row r="10" spans="2:3" x14ac:dyDescent="0.3">
      <c r="B10" s="4" t="s">
        <v>35</v>
      </c>
      <c r="C10" s="6">
        <v>1570343.8400000092</v>
      </c>
    </row>
    <row r="11" spans="2:3" x14ac:dyDescent="0.3">
      <c r="B11" s="4" t="s">
        <v>18</v>
      </c>
      <c r="C11" s="6">
        <v>969323.99000000383</v>
      </c>
    </row>
    <row r="12" spans="2:3" x14ac:dyDescent="0.3">
      <c r="B12" s="4" t="s">
        <v>30</v>
      </c>
      <c r="C12" s="6">
        <v>893432.11999999976</v>
      </c>
    </row>
    <row r="13" spans="2:3" x14ac:dyDescent="0.3">
      <c r="B13" s="4" t="s">
        <v>62</v>
      </c>
      <c r="C13" s="6">
        <v>4455193.1600000151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D705-DA02-49E9-9587-D0923A806FCB}">
  <dimension ref="B2:C48"/>
  <sheetViews>
    <sheetView workbookViewId="0">
      <selection activeCell="N20" sqref="N20"/>
    </sheetView>
  </sheetViews>
  <sheetFormatPr defaultRowHeight="15.05" x14ac:dyDescent="0.3"/>
  <cols>
    <col min="2" max="2" width="11.33203125" bestFit="1" customWidth="1"/>
    <col min="3" max="3" width="8.88671875" bestFit="1" customWidth="1"/>
  </cols>
  <sheetData>
    <row r="2" spans="2:3" x14ac:dyDescent="0.3">
      <c r="B2" t="s">
        <v>85</v>
      </c>
    </row>
    <row r="5" spans="2:3" x14ac:dyDescent="0.3">
      <c r="B5" s="3" t="s">
        <v>2</v>
      </c>
      <c r="C5" t="s">
        <v>63</v>
      </c>
    </row>
    <row r="6" spans="2:3" x14ac:dyDescent="0.3">
      <c r="B6" s="3" t="s">
        <v>3</v>
      </c>
      <c r="C6" t="s">
        <v>63</v>
      </c>
    </row>
    <row r="8" spans="2:3" x14ac:dyDescent="0.3">
      <c r="B8" s="3" t="s">
        <v>4</v>
      </c>
      <c r="C8" t="s">
        <v>80</v>
      </c>
    </row>
    <row r="9" spans="2:3" x14ac:dyDescent="0.3">
      <c r="B9" s="4" t="s">
        <v>64</v>
      </c>
      <c r="C9" s="6">
        <v>1096874.2200000002</v>
      </c>
    </row>
    <row r="10" spans="2:3" x14ac:dyDescent="0.3">
      <c r="B10" s="5" t="s">
        <v>65</v>
      </c>
      <c r="C10" s="6">
        <v>46320.710000000043</v>
      </c>
    </row>
    <row r="11" spans="2:3" x14ac:dyDescent="0.3">
      <c r="B11" s="5" t="s">
        <v>66</v>
      </c>
      <c r="C11" s="6">
        <v>175277.03999999995</v>
      </c>
    </row>
    <row r="12" spans="2:3" x14ac:dyDescent="0.3">
      <c r="B12" s="5" t="s">
        <v>67</v>
      </c>
      <c r="C12" s="6">
        <v>227130.08000000013</v>
      </c>
    </row>
    <row r="13" spans="2:3" x14ac:dyDescent="0.3">
      <c r="B13" s="5" t="s">
        <v>68</v>
      </c>
      <c r="C13" s="6">
        <v>156139.87999999992</v>
      </c>
    </row>
    <row r="14" spans="2:3" x14ac:dyDescent="0.3">
      <c r="B14" s="5" t="s">
        <v>69</v>
      </c>
      <c r="C14" s="6">
        <v>82178.210000000065</v>
      </c>
    </row>
    <row r="15" spans="2:3" x14ac:dyDescent="0.3">
      <c r="B15" s="5" t="s">
        <v>70</v>
      </c>
      <c r="C15" s="6">
        <v>49556.599999999991</v>
      </c>
    </row>
    <row r="16" spans="2:3" x14ac:dyDescent="0.3">
      <c r="B16" s="5" t="s">
        <v>71</v>
      </c>
      <c r="C16" s="6">
        <v>70469.81</v>
      </c>
    </row>
    <row r="17" spans="2:3" x14ac:dyDescent="0.3">
      <c r="B17" s="5" t="s">
        <v>72</v>
      </c>
      <c r="C17" s="6">
        <v>38133.089999999997</v>
      </c>
    </row>
    <row r="18" spans="2:3" x14ac:dyDescent="0.3">
      <c r="B18" s="5" t="s">
        <v>73</v>
      </c>
      <c r="C18" s="6">
        <v>73403.069999999978</v>
      </c>
    </row>
    <row r="19" spans="2:3" x14ac:dyDescent="0.3">
      <c r="B19" s="5" t="s">
        <v>74</v>
      </c>
      <c r="C19" s="6">
        <v>83397.830000000075</v>
      </c>
    </row>
    <row r="20" spans="2:3" x14ac:dyDescent="0.3">
      <c r="B20" s="5" t="s">
        <v>75</v>
      </c>
      <c r="C20" s="6">
        <v>51110.390000000021</v>
      </c>
    </row>
    <row r="21" spans="2:3" x14ac:dyDescent="0.3">
      <c r="B21" s="5" t="s">
        <v>76</v>
      </c>
      <c r="C21" s="6">
        <v>43757.50999999998</v>
      </c>
    </row>
    <row r="22" spans="2:3" x14ac:dyDescent="0.3">
      <c r="B22" s="4" t="s">
        <v>77</v>
      </c>
      <c r="C22" s="6">
        <v>1428324.3700000008</v>
      </c>
    </row>
    <row r="23" spans="2:3" x14ac:dyDescent="0.3">
      <c r="B23" s="5" t="s">
        <v>65</v>
      </c>
      <c r="C23" s="6">
        <v>237066.69000000047</v>
      </c>
    </row>
    <row r="24" spans="2:3" x14ac:dyDescent="0.3">
      <c r="B24" s="5" t="s">
        <v>66</v>
      </c>
      <c r="C24" s="6">
        <v>249277.04000000012</v>
      </c>
    </row>
    <row r="25" spans="2:3" x14ac:dyDescent="0.3">
      <c r="B25" s="5" t="s">
        <v>67</v>
      </c>
      <c r="C25" s="6">
        <v>134671.68000000011</v>
      </c>
    </row>
    <row r="26" spans="2:3" x14ac:dyDescent="0.3">
      <c r="B26" s="5" t="s">
        <v>68</v>
      </c>
      <c r="C26" s="6">
        <v>51457.04999999993</v>
      </c>
    </row>
    <row r="27" spans="2:3" x14ac:dyDescent="0.3">
      <c r="B27" s="5" t="s">
        <v>69</v>
      </c>
      <c r="C27" s="6">
        <v>95067.969999999972</v>
      </c>
    </row>
    <row r="28" spans="2:3" x14ac:dyDescent="0.3">
      <c r="B28" s="5" t="s">
        <v>70</v>
      </c>
      <c r="C28" s="6">
        <v>116597.19000000002</v>
      </c>
    </row>
    <row r="29" spans="2:3" x14ac:dyDescent="0.3">
      <c r="B29" s="5" t="s">
        <v>71</v>
      </c>
      <c r="C29" s="6">
        <v>84180.749999999971</v>
      </c>
    </row>
    <row r="30" spans="2:3" x14ac:dyDescent="0.3">
      <c r="B30" s="5" t="s">
        <v>72</v>
      </c>
      <c r="C30" s="6">
        <v>155085.78000000012</v>
      </c>
    </row>
    <row r="31" spans="2:3" x14ac:dyDescent="0.3">
      <c r="B31" s="5" t="s">
        <v>73</v>
      </c>
      <c r="C31" s="6">
        <v>88170.950000000099</v>
      </c>
    </row>
    <row r="32" spans="2:3" x14ac:dyDescent="0.3">
      <c r="B32" s="5" t="s">
        <v>74</v>
      </c>
      <c r="C32" s="6">
        <v>112420.11999999995</v>
      </c>
    </row>
    <row r="33" spans="2:3" x14ac:dyDescent="0.3">
      <c r="B33" s="5" t="s">
        <v>75</v>
      </c>
      <c r="C33" s="6">
        <v>57748.030000000013</v>
      </c>
    </row>
    <row r="34" spans="2:3" x14ac:dyDescent="0.3">
      <c r="B34" s="5" t="s">
        <v>76</v>
      </c>
      <c r="C34" s="6">
        <v>46581.120000000024</v>
      </c>
    </row>
    <row r="35" spans="2:3" x14ac:dyDescent="0.3">
      <c r="B35" s="4" t="s">
        <v>78</v>
      </c>
      <c r="C35" s="6">
        <v>1929994.5699999994</v>
      </c>
    </row>
    <row r="36" spans="2:3" x14ac:dyDescent="0.3">
      <c r="B36" s="5" t="s">
        <v>65</v>
      </c>
      <c r="C36" s="6">
        <v>74817.050000000017</v>
      </c>
    </row>
    <row r="37" spans="2:3" x14ac:dyDescent="0.3">
      <c r="B37" s="5" t="s">
        <v>66</v>
      </c>
      <c r="C37" s="6">
        <v>313783.94999999966</v>
      </c>
    </row>
    <row r="38" spans="2:3" x14ac:dyDescent="0.3">
      <c r="B38" s="5" t="s">
        <v>67</v>
      </c>
      <c r="C38" s="6">
        <v>331568.97000000026</v>
      </c>
    </row>
    <row r="39" spans="2:3" x14ac:dyDescent="0.3">
      <c r="B39" s="5" t="s">
        <v>68</v>
      </c>
      <c r="C39" s="6">
        <v>264403.00999999972</v>
      </c>
    </row>
    <row r="40" spans="2:3" x14ac:dyDescent="0.3">
      <c r="B40" s="5" t="s">
        <v>69</v>
      </c>
      <c r="C40" s="6">
        <v>247054.52999999977</v>
      </c>
    </row>
    <row r="41" spans="2:3" x14ac:dyDescent="0.3">
      <c r="B41" s="5" t="s">
        <v>70</v>
      </c>
      <c r="C41" s="6">
        <v>58628.039999999994</v>
      </c>
    </row>
    <row r="42" spans="2:3" x14ac:dyDescent="0.3">
      <c r="B42" s="5" t="s">
        <v>71</v>
      </c>
      <c r="C42" s="6">
        <v>60345.520000000019</v>
      </c>
    </row>
    <row r="43" spans="2:3" x14ac:dyDescent="0.3">
      <c r="B43" s="5" t="s">
        <v>72</v>
      </c>
      <c r="C43" s="6">
        <v>83589.100000000049</v>
      </c>
    </row>
    <row r="44" spans="2:3" x14ac:dyDescent="0.3">
      <c r="B44" s="5" t="s">
        <v>73</v>
      </c>
      <c r="C44" s="6">
        <v>138776.93999999997</v>
      </c>
    </row>
    <row r="45" spans="2:3" x14ac:dyDescent="0.3">
      <c r="B45" s="5" t="s">
        <v>74</v>
      </c>
      <c r="C45" s="6">
        <v>46489.909999999996</v>
      </c>
    </row>
    <row r="46" spans="2:3" x14ac:dyDescent="0.3">
      <c r="B46" s="5" t="s">
        <v>75</v>
      </c>
      <c r="C46" s="6">
        <v>114427.67999999995</v>
      </c>
    </row>
    <row r="47" spans="2:3" x14ac:dyDescent="0.3">
      <c r="B47" s="5" t="s">
        <v>76</v>
      </c>
      <c r="C47" s="6">
        <v>196109.86999999982</v>
      </c>
    </row>
    <row r="48" spans="2:3" x14ac:dyDescent="0.3">
      <c r="B48" s="4" t="s">
        <v>62</v>
      </c>
      <c r="C48" s="6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D9DF-475C-460A-90A3-52F716C0BCF7}">
  <dimension ref="B2:J32"/>
  <sheetViews>
    <sheetView zoomScale="80" zoomScaleNormal="80" workbookViewId="0">
      <selection activeCell="N20" sqref="N20"/>
    </sheetView>
  </sheetViews>
  <sheetFormatPr defaultRowHeight="15.05" x14ac:dyDescent="0.3"/>
  <cols>
    <col min="2" max="2" width="13.77734375" bestFit="1" customWidth="1"/>
    <col min="3" max="3" width="10" bestFit="1" customWidth="1"/>
    <col min="9" max="9" width="14.109375" customWidth="1"/>
    <col min="10" max="10" width="16.33203125" customWidth="1"/>
  </cols>
  <sheetData>
    <row r="2" spans="2:10" x14ac:dyDescent="0.3">
      <c r="B2" t="s">
        <v>86</v>
      </c>
    </row>
    <row r="6" spans="2:10" x14ac:dyDescent="0.3">
      <c r="B6" s="3" t="s">
        <v>3</v>
      </c>
      <c r="C6" t="s">
        <v>63</v>
      </c>
      <c r="F6" t="s">
        <v>2</v>
      </c>
      <c r="G6" t="s">
        <v>87</v>
      </c>
      <c r="H6" t="s">
        <v>88</v>
      </c>
      <c r="I6" s="7" t="s">
        <v>89</v>
      </c>
      <c r="J6" t="s">
        <v>90</v>
      </c>
    </row>
    <row r="7" spans="2:10" x14ac:dyDescent="0.3">
      <c r="F7" t="s">
        <v>50</v>
      </c>
      <c r="G7">
        <v>71</v>
      </c>
      <c r="H7">
        <v>65</v>
      </c>
      <c r="I7" s="7">
        <f>SUMIF(C:C,Таблица2[[#This Row],[Город]],D:D)</f>
        <v>1261648.629999999</v>
      </c>
      <c r="J7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Берлин
1,26 M</v>
      </c>
    </row>
    <row r="8" spans="2:10" x14ac:dyDescent="0.3">
      <c r="B8" s="3" t="s">
        <v>79</v>
      </c>
      <c r="C8" s="3" t="s">
        <v>2</v>
      </c>
      <c r="D8" t="s">
        <v>80</v>
      </c>
      <c r="F8" t="s">
        <v>48</v>
      </c>
      <c r="G8">
        <v>37</v>
      </c>
      <c r="H8">
        <v>72</v>
      </c>
      <c r="I8" s="7">
        <f>SUMIF(C:C,Таблица2[[#This Row],[Город]],D:D)</f>
        <v>227582.00000000012</v>
      </c>
      <c r="J8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Бремен
228 K</v>
      </c>
    </row>
    <row r="9" spans="2:10" x14ac:dyDescent="0.3">
      <c r="B9" t="s">
        <v>64</v>
      </c>
      <c r="C9" t="s">
        <v>50</v>
      </c>
      <c r="D9" s="6">
        <v>318621.26999999973</v>
      </c>
      <c r="F9" t="s">
        <v>10</v>
      </c>
      <c r="G9">
        <v>46</v>
      </c>
      <c r="H9">
        <v>78</v>
      </c>
      <c r="I9" s="7">
        <f>SUMIF(C:C,Таблица2[[#This Row],[Город]],D:D)</f>
        <v>794511.21</v>
      </c>
      <c r="J9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Гамбург
795 K</v>
      </c>
    </row>
    <row r="10" spans="2:10" x14ac:dyDescent="0.3">
      <c r="B10" t="s">
        <v>64</v>
      </c>
      <c r="C10" t="s">
        <v>48</v>
      </c>
      <c r="D10" s="6">
        <v>57422.090000000033</v>
      </c>
      <c r="F10" t="s">
        <v>34</v>
      </c>
      <c r="G10">
        <v>74</v>
      </c>
      <c r="H10">
        <v>47</v>
      </c>
      <c r="I10" s="7">
        <f>SUMIF(C:C,Таблица2[[#This Row],[Город]],D:D)</f>
        <v>308695.20999999996</v>
      </c>
      <c r="J10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Дрезден
309 K</v>
      </c>
    </row>
    <row r="11" spans="2:10" x14ac:dyDescent="0.3">
      <c r="B11" t="s">
        <v>64</v>
      </c>
      <c r="C11" t="s">
        <v>10</v>
      </c>
      <c r="D11" s="6">
        <v>206794.49000000014</v>
      </c>
      <c r="F11" t="s">
        <v>42</v>
      </c>
      <c r="G11">
        <v>47</v>
      </c>
      <c r="H11">
        <v>88</v>
      </c>
      <c r="I11" s="7">
        <f>SUMIF(C:C,Таблица2[[#This Row],[Город]],D:D)</f>
        <v>456853.24</v>
      </c>
      <c r="J11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Кёльн
457 K</v>
      </c>
    </row>
    <row r="12" spans="2:10" x14ac:dyDescent="0.3">
      <c r="B12" t="s">
        <v>64</v>
      </c>
      <c r="C12" t="s">
        <v>34</v>
      </c>
      <c r="D12" s="6">
        <v>44482.890000000014</v>
      </c>
      <c r="F12" t="s">
        <v>38</v>
      </c>
      <c r="G12">
        <v>58</v>
      </c>
      <c r="H12">
        <v>12</v>
      </c>
      <c r="I12" s="7">
        <f>SUMIF(C:C,Таблица2[[#This Row],[Город]],D:D)</f>
        <v>584384.46999999974</v>
      </c>
      <c r="J12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Мюнхен
584 K</v>
      </c>
    </row>
    <row r="13" spans="2:10" x14ac:dyDescent="0.3">
      <c r="B13" t="s">
        <v>64</v>
      </c>
      <c r="C13" t="s">
        <v>42</v>
      </c>
      <c r="D13" s="6">
        <v>114551.51999999999</v>
      </c>
      <c r="F13" t="s">
        <v>29</v>
      </c>
      <c r="G13">
        <v>36</v>
      </c>
      <c r="H13">
        <v>36</v>
      </c>
      <c r="I13" s="7">
        <f>SUMIF(C:C,Таблица2[[#This Row],[Город]],D:D)</f>
        <v>436578.88000000006</v>
      </c>
      <c r="J13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Франкфурт
437 K</v>
      </c>
    </row>
    <row r="14" spans="2:10" x14ac:dyDescent="0.3">
      <c r="B14" t="s">
        <v>64</v>
      </c>
      <c r="C14" t="s">
        <v>38</v>
      </c>
      <c r="D14" s="6">
        <v>151733.49999999994</v>
      </c>
      <c r="F14" t="s">
        <v>17</v>
      </c>
      <c r="G14">
        <v>40</v>
      </c>
      <c r="H14">
        <v>20</v>
      </c>
      <c r="I14" s="7">
        <f>SUMIF(C:C,Таблица2[[#This Row],[Город]],D:D)</f>
        <v>384939.51999999973</v>
      </c>
      <c r="J14" t="str">
        <f>Таблица2[[#This Row],[Город]]&amp;CHAR(10)&amp;IF(Таблица2[[#This Row],[Значение]]&gt;=1000000, TEXT(Таблица2[[#This Row],[Значение]], "# ##0,00  \ M"),IF(Таблица2[[#This Row],[Значение]]&gt;=1000,TEXT(Таблица2[[#This Row],[Значение]],"0 \ K"),TEXT(Таблица2[[#This Row],[Значение]],0)))</f>
        <v>Штутгарт
385 K</v>
      </c>
    </row>
    <row r="15" spans="2:10" x14ac:dyDescent="0.3">
      <c r="B15" t="s">
        <v>64</v>
      </c>
      <c r="C15" t="s">
        <v>29</v>
      </c>
      <c r="D15" s="6">
        <v>61180.490000000005</v>
      </c>
    </row>
    <row r="16" spans="2:10" x14ac:dyDescent="0.3">
      <c r="B16" t="s">
        <v>64</v>
      </c>
      <c r="C16" t="s">
        <v>17</v>
      </c>
      <c r="D16" s="6">
        <v>142087.96999999988</v>
      </c>
    </row>
    <row r="17" spans="2:4" x14ac:dyDescent="0.3">
      <c r="B17" t="s">
        <v>77</v>
      </c>
      <c r="C17" t="s">
        <v>50</v>
      </c>
      <c r="D17" s="6">
        <v>426189.62999999931</v>
      </c>
    </row>
    <row r="18" spans="2:4" x14ac:dyDescent="0.3">
      <c r="B18" t="s">
        <v>77</v>
      </c>
      <c r="C18" t="s">
        <v>48</v>
      </c>
      <c r="D18" s="6">
        <v>69538.839999999967</v>
      </c>
    </row>
    <row r="19" spans="2:4" x14ac:dyDescent="0.3">
      <c r="B19" t="s">
        <v>77</v>
      </c>
      <c r="C19" t="s">
        <v>10</v>
      </c>
      <c r="D19" s="6">
        <v>245020.60999999993</v>
      </c>
    </row>
    <row r="20" spans="2:4" x14ac:dyDescent="0.3">
      <c r="B20" t="s">
        <v>77</v>
      </c>
      <c r="C20" t="s">
        <v>34</v>
      </c>
      <c r="D20" s="6">
        <v>89546.630000000034</v>
      </c>
    </row>
    <row r="21" spans="2:4" x14ac:dyDescent="0.3">
      <c r="B21" t="s">
        <v>77</v>
      </c>
      <c r="C21" t="s">
        <v>42</v>
      </c>
      <c r="D21" s="6">
        <v>158308.97</v>
      </c>
    </row>
    <row r="22" spans="2:4" x14ac:dyDescent="0.3">
      <c r="B22" t="s">
        <v>77</v>
      </c>
      <c r="C22" t="s">
        <v>38</v>
      </c>
      <c r="D22" s="6">
        <v>175250.63999999998</v>
      </c>
    </row>
    <row r="23" spans="2:4" x14ac:dyDescent="0.3">
      <c r="B23" t="s">
        <v>77</v>
      </c>
      <c r="C23" t="s">
        <v>29</v>
      </c>
      <c r="D23" s="6">
        <v>131354.54000000007</v>
      </c>
    </row>
    <row r="24" spans="2:4" x14ac:dyDescent="0.3">
      <c r="B24" t="s">
        <v>77</v>
      </c>
      <c r="C24" t="s">
        <v>17</v>
      </c>
      <c r="D24" s="6">
        <v>133114.50999999995</v>
      </c>
    </row>
    <row r="25" spans="2:4" x14ac:dyDescent="0.3">
      <c r="B25" t="s">
        <v>78</v>
      </c>
      <c r="C25" t="s">
        <v>50</v>
      </c>
      <c r="D25" s="6">
        <v>516837.7300000001</v>
      </c>
    </row>
    <row r="26" spans="2:4" x14ac:dyDescent="0.3">
      <c r="B26" t="s">
        <v>78</v>
      </c>
      <c r="C26" t="s">
        <v>48</v>
      </c>
      <c r="D26" s="6">
        <v>100621.07000000014</v>
      </c>
    </row>
    <row r="27" spans="2:4" x14ac:dyDescent="0.3">
      <c r="B27" t="s">
        <v>78</v>
      </c>
      <c r="C27" t="s">
        <v>10</v>
      </c>
      <c r="D27" s="6">
        <v>342696.10999999981</v>
      </c>
    </row>
    <row r="28" spans="2:4" x14ac:dyDescent="0.3">
      <c r="B28" t="s">
        <v>78</v>
      </c>
      <c r="C28" t="s">
        <v>34</v>
      </c>
      <c r="D28" s="6">
        <v>174665.68999999989</v>
      </c>
    </row>
    <row r="29" spans="2:4" x14ac:dyDescent="0.3">
      <c r="B29" t="s">
        <v>78</v>
      </c>
      <c r="C29" t="s">
        <v>42</v>
      </c>
      <c r="D29" s="6">
        <v>183992.75000000003</v>
      </c>
    </row>
    <row r="30" spans="2:4" x14ac:dyDescent="0.3">
      <c r="B30" t="s">
        <v>78</v>
      </c>
      <c r="C30" t="s">
        <v>38</v>
      </c>
      <c r="D30" s="6">
        <v>257400.32999999978</v>
      </c>
    </row>
    <row r="31" spans="2:4" x14ac:dyDescent="0.3">
      <c r="B31" t="s">
        <v>78</v>
      </c>
      <c r="C31" t="s">
        <v>29</v>
      </c>
      <c r="D31" s="6">
        <v>244043.84999999998</v>
      </c>
    </row>
    <row r="32" spans="2:4" x14ac:dyDescent="0.3">
      <c r="B32" t="s">
        <v>78</v>
      </c>
      <c r="C32" t="s">
        <v>17</v>
      </c>
      <c r="D32" s="6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5531-98B2-41B3-B2B5-32D7EFB1EDC5}">
  <dimension ref="A1"/>
  <sheetViews>
    <sheetView showGridLines="0" tabSelected="1" zoomScale="60" zoomScaleNormal="60" workbookViewId="0">
      <selection activeCell="AI19" sqref="AI19"/>
    </sheetView>
  </sheetViews>
  <sheetFormatPr defaultRowHeight="15.05" x14ac:dyDescent="0.3"/>
  <cols>
    <col min="1" max="1" width="23.6640625" style="8" customWidth="1"/>
    <col min="2" max="16384" width="8.8867187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товаров</vt:lpstr>
      <vt:lpstr>Доли регионов</vt:lpstr>
      <vt:lpstr>По месяцам</vt:lpstr>
      <vt:lpstr>Карта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Marina</cp:lastModifiedBy>
  <dcterms:created xsi:type="dcterms:W3CDTF">2021-04-11T20:23:36Z</dcterms:created>
  <dcterms:modified xsi:type="dcterms:W3CDTF">2023-11-23T15:24:39Z</dcterms:modified>
</cp:coreProperties>
</file>