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A322D74E-1C3C-4889-99C4-B00AB895F58F}" xr6:coauthVersionLast="47" xr6:coauthVersionMax="47" xr10:uidLastSave="{00000000-0000-0000-0000-000000000000}"/>
  <bookViews>
    <workbookView xWindow="-118" yWindow="-118" windowWidth="25370" windowHeight="13759" activeTab="1" xr2:uid="{00000000-000D-0000-FFFF-FFFF00000000}"/>
  </bookViews>
  <sheets>
    <sheet name="Задача" sheetId="1" r:id="rId1"/>
    <sheet name="Программа расчета"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 i="2" l="1"/>
  <c r="G6" i="2" s="1"/>
  <c r="F7" i="2"/>
  <c r="G7" i="2" s="1"/>
  <c r="F8" i="2"/>
  <c r="G8" i="2" s="1"/>
  <c r="F9" i="2"/>
  <c r="G9" i="2" s="1"/>
  <c r="F10" i="2"/>
  <c r="G10" i="2" s="1"/>
  <c r="E4" i="2" l="1"/>
  <c r="E6" i="2" l="1"/>
  <c r="D6" i="2" s="1"/>
  <c r="E9" i="2"/>
  <c r="D9" i="2" s="1"/>
  <c r="E7" i="2"/>
  <c r="D7" i="2" s="1"/>
  <c r="E8" i="2"/>
  <c r="D8" i="2" s="1"/>
  <c r="E10" i="2"/>
  <c r="D10" i="2" s="1"/>
</calcChain>
</file>

<file path=xl/sharedStrings.xml><?xml version="1.0" encoding="utf-8"?>
<sst xmlns="http://schemas.openxmlformats.org/spreadsheetml/2006/main" count="34" uniqueCount="21">
  <si>
    <t>ТЗИ Стандарт</t>
  </si>
  <si>
    <t>ТЗИ Лайт</t>
  </si>
  <si>
    <t>ТЗИ Форте</t>
  </si>
  <si>
    <t>ТЗИ НГ</t>
  </si>
  <si>
    <t>ТЗИ Огнестойкий</t>
  </si>
  <si>
    <t>Описание задачи</t>
  </si>
  <si>
    <t>Наименование модификации</t>
  </si>
  <si>
    <t>Максимальная выработка 
за смену, шт.</t>
  </si>
  <si>
    <t>На вкладке "Решение" представьте программу расчёта. Чем понятнее и доступнее она будет, тем лучше.</t>
  </si>
  <si>
    <t>Данные</t>
  </si>
  <si>
    <t>Задание</t>
  </si>
  <si>
    <t>Должно быть:
1. место ввода данных для плана производства
2. динамические подсказки по количеству, сколько можно вписать в план по каждой модификации
3. вплывающие предупреждение, если превышено время смены</t>
  </si>
  <si>
    <t>К вам обратился сотрудник производства за помощью: нужно автоматизировать расчёт плана производства разных модификаций ТермоЗвукоизола (ТЗИ).
Рабоча смена на заводе длится 10 часов. Есть таблица максимальных объёмов производства (выработки) по каждой модификации в смену (когда одна модификация производится всю смену).
Для смены модификации каждый раз требуется переключение оборудования, это занимает 30 мин.
Сотрудник производства хочет видеть при заполнении плана производста на смену разными модификациями ТЗИ, сколько ещё он добавить в одну смену, не превышая нормативное время смены.
Так же готовятся к вводу новые модификации, по которым ещё не понятна выработка. Нужно заложить возможность добавлять модификации и выработку без корректировок у вас.</t>
  </si>
  <si>
    <t>План производства</t>
  </si>
  <si>
    <t>Остаток времени в смене, ч</t>
  </si>
  <si>
    <t>Время выработки планового кол-ва модификации, ч</t>
  </si>
  <si>
    <t>Заполнено часов, итого:</t>
  </si>
  <si>
    <t>Добавить в план по каждой модификации дополнительно на выбор, шт</t>
  </si>
  <si>
    <t>Скорость выработки модификации, шт/ч</t>
  </si>
  <si>
    <t>При возникновении новой модификации, пожалуйста, добавьте строку в таблицу ниже.</t>
  </si>
  <si>
    <t>При возникновении новой модификации, пожалуйста, добавьте строку в таблицу ниже. Ддобавление начните со столбца "План производства".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</si>
</sst>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sz val="9"/>
      <color theme="1"/>
      <name val="Calibri"/>
      <family val="2"/>
      <scheme val="minor"/>
    </font>
    <font>
      <sz val="9"/>
      <name val="Calibri"/>
      <family val="2"/>
      <scheme val="minor"/>
    </font>
    <font>
      <sz val="8"/>
      <name val="Calibri"/>
      <family val="2"/>
      <scheme val="minor"/>
    </font>
    <font>
      <i/>
      <sz val="11"/>
      <color theme="1"/>
      <name val="Calibri"/>
      <family val="2"/>
      <charset val="204"/>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7">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horizontal="center" wrapText="1"/>
    </xf>
    <xf numFmtId="2" fontId="0" fillId="2" borderId="0" xfId="0" applyNumberFormat="1" applyFill="1" applyAlignment="1">
      <alignment horizontal="center"/>
    </xf>
    <xf numFmtId="0" fontId="0" fillId="2" borderId="1" xfId="0" applyFill="1" applyBorder="1" applyAlignment="1">
      <alignment horizontal="center"/>
    </xf>
    <xf numFmtId="0" fontId="0" fillId="2" borderId="1" xfId="0" applyFill="1" applyBorder="1"/>
    <xf numFmtId="0" fontId="2" fillId="2" borderId="0" xfId="0" applyFont="1" applyFill="1"/>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0" fillId="2" borderId="0" xfId="0" applyFill="1" applyBorder="1" applyAlignment="1">
      <alignment horizontal="left" vertical="top" wrapText="1"/>
    </xf>
    <xf numFmtId="0" fontId="2" fillId="2" borderId="0" xfId="0" applyFont="1" applyFill="1" applyBorder="1" applyAlignment="1">
      <alignment horizontal="left" vertical="top" wrapText="1"/>
    </xf>
    <xf numFmtId="0" fontId="1" fillId="2" borderId="0" xfId="0" applyFont="1" applyFill="1"/>
    <xf numFmtId="0" fontId="4" fillId="3" borderId="7" xfId="0" applyFont="1" applyFill="1" applyBorder="1" applyAlignment="1" applyProtection="1">
      <alignment horizontal="center" vertical="center" wrapText="1"/>
      <protection locked="0"/>
    </xf>
    <xf numFmtId="0" fontId="0" fillId="2" borderId="4" xfId="0" applyFill="1" applyBorder="1" applyProtection="1">
      <protection locked="0"/>
    </xf>
    <xf numFmtId="0" fontId="0" fillId="2" borderId="1" xfId="0" applyFill="1" applyBorder="1" applyProtection="1">
      <protection locked="0"/>
    </xf>
    <xf numFmtId="0" fontId="0" fillId="2" borderId="9" xfId="0" applyFill="1" applyBorder="1" applyProtection="1">
      <protection locked="0"/>
    </xf>
    <xf numFmtId="0" fontId="4" fillId="3" borderId="8" xfId="0" applyFont="1" applyFill="1" applyBorder="1" applyAlignment="1" applyProtection="1">
      <alignment horizontal="center" vertical="center" wrapText="1"/>
      <protection locked="0"/>
    </xf>
    <xf numFmtId="0" fontId="0" fillId="2" borderId="2" xfId="0" applyFill="1" applyBorder="1" applyAlignment="1" applyProtection="1">
      <alignment horizontal="center"/>
      <protection locked="0"/>
    </xf>
    <xf numFmtId="0" fontId="0" fillId="2" borderId="10" xfId="0" applyFill="1" applyBorder="1" applyAlignment="1" applyProtection="1">
      <alignment horizontal="center"/>
      <protection locked="0"/>
    </xf>
    <xf numFmtId="0" fontId="0" fillId="0" borderId="0" xfId="0" applyProtection="1">
      <protection locked="0"/>
    </xf>
    <xf numFmtId="0" fontId="0" fillId="0" borderId="0" xfId="0" applyAlignment="1" applyProtection="1">
      <protection locked="0"/>
    </xf>
    <xf numFmtId="164" fontId="0" fillId="0" borderId="0" xfId="0" applyNumberFormat="1" applyProtection="1">
      <protection locked="0"/>
    </xf>
    <xf numFmtId="0" fontId="2" fillId="0" borderId="0" xfId="0" applyFont="1" applyAlignment="1" applyProtection="1">
      <alignment horizontal="right" indent="1"/>
      <protection locked="0"/>
    </xf>
    <xf numFmtId="0" fontId="0" fillId="2" borderId="10" xfId="0" applyFill="1" applyBorder="1" applyProtection="1">
      <protection locked="0"/>
    </xf>
    <xf numFmtId="164" fontId="0" fillId="0" borderId="2" xfId="0" applyNumberFormat="1" applyFill="1" applyBorder="1" applyProtection="1">
      <protection locked="0"/>
    </xf>
    <xf numFmtId="164" fontId="0" fillId="0" borderId="10" xfId="0" applyNumberFormat="1" applyFill="1" applyBorder="1" applyProtection="1">
      <protection locked="0"/>
    </xf>
    <xf numFmtId="0" fontId="4" fillId="3" borderId="6" xfId="0" applyFont="1" applyFill="1" applyBorder="1" applyAlignment="1" applyProtection="1">
      <alignment horizontal="center" wrapText="1"/>
      <protection locked="0"/>
    </xf>
    <xf numFmtId="0" fontId="4" fillId="3" borderId="8" xfId="0" applyFont="1" applyFill="1" applyBorder="1" applyAlignment="1" applyProtection="1">
      <alignment horizontal="center" wrapText="1"/>
      <protection locked="0"/>
    </xf>
    <xf numFmtId="0" fontId="0" fillId="0" borderId="1" xfId="0" applyFill="1" applyBorder="1" applyProtection="1">
      <protection locked="0"/>
    </xf>
    <xf numFmtId="0" fontId="0" fillId="0" borderId="5" xfId="0" applyFill="1" applyBorder="1" applyProtection="1">
      <protection locked="0"/>
    </xf>
    <xf numFmtId="0" fontId="4" fillId="3" borderId="6" xfId="0" applyFont="1" applyFill="1" applyBorder="1" applyAlignment="1" applyProtection="1">
      <alignment horizontal="center" wrapText="1"/>
    </xf>
    <xf numFmtId="164" fontId="0" fillId="0" borderId="1" xfId="0" applyNumberFormat="1" applyFill="1" applyBorder="1" applyProtection="1"/>
    <xf numFmtId="164" fontId="0" fillId="0" borderId="5" xfId="0" applyNumberFormat="1" applyFill="1" applyBorder="1" applyProtection="1"/>
    <xf numFmtId="0" fontId="4" fillId="3" borderId="7" xfId="0" applyFont="1" applyFill="1" applyBorder="1" applyAlignment="1" applyProtection="1">
      <alignment horizontal="center" wrapText="1"/>
    </xf>
    <xf numFmtId="1" fontId="0" fillId="2" borderId="4" xfId="0" applyNumberFormat="1" applyFill="1" applyBorder="1" applyProtection="1"/>
    <xf numFmtId="0" fontId="0" fillId="2" borderId="11" xfId="0" applyFill="1" applyBorder="1" applyProtection="1">
      <protection locked="0"/>
    </xf>
    <xf numFmtId="0" fontId="4" fillId="4" borderId="1" xfId="0" applyFont="1" applyFill="1" applyBorder="1" applyAlignment="1" applyProtection="1">
      <alignment horizontal="center" vertical="center" wrapText="1"/>
      <protection locked="0"/>
    </xf>
    <xf numFmtId="0" fontId="6" fillId="0" borderId="0" xfId="0" applyFont="1" applyProtection="1">
      <protection locked="0"/>
    </xf>
    <xf numFmtId="0" fontId="6" fillId="0" borderId="0" xfId="0" applyFont="1" applyAlignment="1" applyProtection="1">
      <alignment wrapText="1"/>
      <protection locked="0"/>
    </xf>
    <xf numFmtId="0" fontId="0" fillId="0" borderId="0" xfId="0" applyAlignment="1" applyProtection="1">
      <alignment wrapText="1"/>
      <protection locked="0"/>
    </xf>
    <xf numFmtId="2" fontId="2" fillId="0" borderId="0" xfId="0" applyNumberFormat="1" applyFont="1" applyProtection="1">
      <protection locked="0" hidden="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Alignment="1">
      <alignment horizontal="left" vertical="top" wrapText="1"/>
    </xf>
    <xf numFmtId="0" fontId="6" fillId="0" borderId="0" xfId="0" applyFont="1" applyAlignment="1" applyProtection="1">
      <alignment horizontal="left" vertical="top" wrapText="1"/>
      <protection locked="0"/>
    </xf>
  </cellXfs>
  <cellStyles count="1">
    <cellStyle name="Обычный" xfId="0" builtinId="0"/>
  </cellStyles>
  <dxfs count="18">
    <dxf>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protection locked="0" hidden="0"/>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protection locked="0" hidden="0"/>
    </dxf>
    <dxf>
      <border>
        <bottom style="thin">
          <color indexed="64"/>
        </bottom>
      </border>
    </dxf>
    <dxf>
      <font>
        <b val="0"/>
        <i val="0"/>
        <strike val="0"/>
        <condense val="0"/>
        <extend val="0"/>
        <outline val="0"/>
        <shadow val="0"/>
        <u val="none"/>
        <vertAlign val="baseline"/>
        <sz val="9"/>
        <color auto="1"/>
        <name val="Calibri"/>
        <family val="2"/>
        <scheme val="minor"/>
      </font>
      <fill>
        <patternFill patternType="solid">
          <fgColor indexed="64"/>
          <bgColor theme="4" tint="0.5999938962981048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protection locked="0" hidden="0"/>
    </dxf>
    <dxf>
      <numFmt numFmtId="164" formatCode="0.0"/>
      <fill>
        <patternFill patternType="none">
          <fgColor indexed="64"/>
          <bgColor auto="1"/>
        </patternFill>
      </fill>
      <border diagonalUp="0" diagonalDown="0">
        <left style="thin">
          <color indexed="64"/>
        </left>
        <right/>
        <top style="thin">
          <color indexed="64"/>
        </top>
        <bottom style="thin">
          <color indexed="64"/>
        </bottom>
      </border>
      <protection locked="0" hidden="0"/>
    </dxf>
    <dxf>
      <numFmt numFmtId="0" formatCode="General"/>
      <fill>
        <patternFill patternType="none">
          <fgColor indexed="64"/>
          <bgColor auto="1"/>
        </patternFill>
      </fill>
      <border diagonalUp="0" diagonalDown="0" outline="0">
        <left/>
        <right style="thin">
          <color indexed="64"/>
        </right>
        <top style="thin">
          <color indexed="64"/>
        </top>
        <bottom style="thin">
          <color indexed="64"/>
        </bottom>
      </border>
      <protection locked="0" hidden="0"/>
    </dxf>
    <dxf>
      <numFmt numFmtId="164" formatCode="0.0"/>
      <fill>
        <patternFill patternType="none">
          <fgColor indexed="64"/>
          <bgColor auto="1"/>
        </patternFill>
      </fill>
      <border diagonalUp="0" diagonalDown="0" outline="0">
        <left/>
        <right style="thin">
          <color indexed="64"/>
        </right>
        <top style="thin">
          <color indexed="64"/>
        </top>
        <bottom style="thin">
          <color indexed="64"/>
        </bottom>
      </border>
      <protection locked="1" hidden="0"/>
    </dxf>
    <dxf>
      <numFmt numFmtId="1" formatCode="0"/>
      <fill>
        <patternFill patternType="solid">
          <fgColor indexed="64"/>
          <bgColor theme="0"/>
        </patternFill>
      </fill>
      <border diagonalUp="0" diagonalDown="0">
        <left style="thin">
          <color indexed="64"/>
        </left>
        <right style="thin">
          <color indexed="64"/>
        </right>
        <top style="thin">
          <color indexed="64"/>
        </top>
        <bottom style="thin">
          <color indexed="64"/>
        </bottom>
      </border>
      <protection locked="1" hidden="0"/>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protection locked="0" hidden="0"/>
    </dxf>
    <dxf>
      <border>
        <bottom style="thin">
          <color indexed="64"/>
        </bottom>
      </border>
    </dxf>
    <dxf>
      <font>
        <b val="0"/>
        <i val="0"/>
        <strike val="0"/>
        <condense val="0"/>
        <extend val="0"/>
        <outline val="0"/>
        <shadow val="0"/>
        <u val="none"/>
        <vertAlign val="baseline"/>
        <sz val="9"/>
        <color auto="1"/>
        <name val="Calibri"/>
        <family val="2"/>
        <scheme val="minor"/>
      </font>
      <fill>
        <patternFill patternType="solid">
          <fgColor indexed="64"/>
          <bgColor theme="4" tint="0.59999389629810485"/>
        </patternFill>
      </fill>
      <alignment horizontal="center" vertical="bottom" textRotation="0" wrapText="1" indent="0" justifyLastLine="0" shrinkToFit="0" readingOrder="0"/>
      <border diagonalUp="0" diagonalDown="0">
        <left style="thin">
          <color indexed="64"/>
        </left>
        <right style="thin">
          <color indexed="64"/>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F80E53-8734-400B-841A-F5075D875C26}" name="Таблица4" displayName="Таблица4" ref="B5:G10" totalsRowShown="0" headerRowDxfId="17" dataDxfId="15" headerRowBorderDxfId="16" tableBorderDxfId="14" totalsRowBorderDxfId="13">
  <autoFilter ref="B5:G10" xr:uid="{6BF80E53-8734-400B-841A-F5075D875C26}"/>
  <tableColumns count="6">
    <tableColumn id="1" xr3:uid="{34DCCF3F-C573-4A95-AC5B-DACBAA0330F2}" name="Наименование модификации" dataDxfId="12"/>
    <tableColumn id="2" xr3:uid="{6F6C540D-839D-4480-AC30-1EA89A8134A0}" name="План производства" dataDxfId="11"/>
    <tableColumn id="6" xr3:uid="{969194F3-EA41-4721-B8F4-30B3C3B0797B}" name="Добавить в план по каждой модификации дополнительно на выбор, шт" dataDxfId="10">
      <calculatedColumnFormula>ROUNDDOWN(Таблица4[[#This Row],[Скорость выработки модификации, шт/ч]]*Таблица4[[#This Row],[Остаток времени в смене, ч]],0)</calculatedColumnFormula>
    </tableColumn>
    <tableColumn id="8" xr3:uid="{46732F2D-C18B-49C3-AF43-CA665F97DF90}" name="Остаток времени в смене, ч" dataDxfId="9">
      <calculatedColumnFormula>10-$E$4</calculatedColumnFormula>
    </tableColumn>
    <tableColumn id="4" xr3:uid="{33D0BF0D-618B-432A-8FE9-5EF8566753DA}" name="Скорость выработки модификации, шт/ч" dataDxfId="8">
      <calculatedColumnFormula>Таблица1[[#This Row],[Максимальная выработка 
за смену, шт.]]/10</calculatedColumnFormula>
    </tableColumn>
    <tableColumn id="5" xr3:uid="{DA9324BD-264A-4954-AB0E-9802523FBCA3}" name="Время выработки планового кол-ва модификации, ч" dataDxfId="7">
      <calculatedColumnFormula>Таблица4[[#This Row],[План производства]]/Таблица4[[#This Row],[Скорость выработки модификации, шт/ч]]</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C79BF7-12BE-4C8F-9380-89CEF6205237}" name="Таблица1" displayName="Таблица1" ref="J5:K15" totalsRowShown="0" headerRowDxfId="6" dataDxfId="4" headerRowBorderDxfId="5" tableBorderDxfId="3" totalsRowBorderDxfId="2">
  <autoFilter ref="J5:K15" xr:uid="{64C79BF7-12BE-4C8F-9380-89CEF6205237}"/>
  <tableColumns count="2">
    <tableColumn id="1" xr3:uid="{F342949D-33F1-4C24-934D-7D1DAD7DC42D}" name="Наименование модификации" dataDxfId="1"/>
    <tableColumn id="2" xr3:uid="{539E512F-AAAC-49AA-A3C8-053A5FF8F632}" name="Максимальная выработка _x000a_за смену, шт."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4"/>
  <sheetViews>
    <sheetView zoomScale="80" zoomScaleNormal="80" workbookViewId="0">
      <selection activeCell="G8" sqref="G8"/>
    </sheetView>
  </sheetViews>
  <sheetFormatPr defaultColWidth="9.109375" defaultRowHeight="15.05" x14ac:dyDescent="0.3"/>
  <cols>
    <col min="1" max="2" width="9.109375" style="1"/>
    <col min="3" max="3" width="16.5546875" style="1" customWidth="1"/>
    <col min="4" max="4" width="21.33203125" style="1" customWidth="1"/>
    <col min="5" max="6" width="11.33203125" style="2" customWidth="1"/>
    <col min="7" max="7" width="23.6640625" style="1" customWidth="1"/>
    <col min="8" max="8" width="13.109375" style="2" customWidth="1"/>
    <col min="9" max="9" width="14.33203125" style="2" customWidth="1"/>
    <col min="10" max="12" width="9.109375" style="1"/>
    <col min="13" max="13" width="6.6640625" style="1" customWidth="1"/>
    <col min="14" max="16384" width="9.109375" style="1"/>
  </cols>
  <sheetData>
    <row r="2" spans="2:13" x14ac:dyDescent="0.3">
      <c r="B2" s="7" t="s">
        <v>5</v>
      </c>
    </row>
    <row r="3" spans="2:13" ht="164.3" customHeight="1" x14ac:dyDescent="0.3">
      <c r="B3" s="42" t="s">
        <v>12</v>
      </c>
      <c r="C3" s="43"/>
      <c r="D3" s="43"/>
      <c r="E3" s="43"/>
      <c r="F3" s="43"/>
      <c r="G3" s="43"/>
      <c r="H3" s="43"/>
      <c r="I3" s="43"/>
      <c r="J3" s="43"/>
      <c r="K3" s="43"/>
      <c r="L3" s="43"/>
      <c r="M3" s="44"/>
    </row>
    <row r="4" spans="2:13" ht="18" customHeight="1" x14ac:dyDescent="0.3">
      <c r="B4" s="10"/>
      <c r="C4" s="10"/>
      <c r="D4" s="10"/>
      <c r="E4" s="10"/>
      <c r="F4" s="10"/>
      <c r="G4" s="10"/>
      <c r="H4" s="10"/>
      <c r="I4" s="10"/>
      <c r="J4" s="10"/>
      <c r="K4" s="10"/>
      <c r="L4" s="10"/>
      <c r="M4" s="10"/>
    </row>
    <row r="5" spans="2:13" ht="18" customHeight="1" x14ac:dyDescent="0.3">
      <c r="B5" s="11" t="s">
        <v>9</v>
      </c>
      <c r="C5" s="10"/>
      <c r="D5" s="10"/>
      <c r="E5" s="10"/>
      <c r="F5" s="10"/>
      <c r="G5" s="10"/>
      <c r="H5" s="10"/>
      <c r="I5" s="10"/>
      <c r="J5" s="10"/>
      <c r="K5" s="10"/>
      <c r="L5" s="10"/>
      <c r="M5" s="10"/>
    </row>
    <row r="6" spans="2:13" ht="29.3" customHeight="1" x14ac:dyDescent="0.3">
      <c r="C6" s="8" t="s">
        <v>6</v>
      </c>
      <c r="D6" s="9" t="s">
        <v>7</v>
      </c>
    </row>
    <row r="7" spans="2:13" ht="14.25" customHeight="1" x14ac:dyDescent="0.3">
      <c r="C7" s="6" t="s">
        <v>0</v>
      </c>
      <c r="D7" s="5">
        <v>100</v>
      </c>
      <c r="F7" s="3"/>
    </row>
    <row r="8" spans="2:13" x14ac:dyDescent="0.3">
      <c r="C8" s="6" t="s">
        <v>1</v>
      </c>
      <c r="D8" s="5">
        <v>120</v>
      </c>
    </row>
    <row r="9" spans="2:13" x14ac:dyDescent="0.3">
      <c r="C9" s="6" t="s">
        <v>2</v>
      </c>
      <c r="D9" s="5">
        <v>140</v>
      </c>
    </row>
    <row r="10" spans="2:13" x14ac:dyDescent="0.3">
      <c r="C10" s="6" t="s">
        <v>3</v>
      </c>
      <c r="D10" s="5">
        <v>140</v>
      </c>
    </row>
    <row r="11" spans="2:13" x14ac:dyDescent="0.3">
      <c r="C11" s="6" t="s">
        <v>4</v>
      </c>
      <c r="D11" s="5">
        <v>100</v>
      </c>
    </row>
    <row r="13" spans="2:13" x14ac:dyDescent="0.3">
      <c r="B13" s="7" t="s">
        <v>10</v>
      </c>
    </row>
    <row r="14" spans="2:13" x14ac:dyDescent="0.3">
      <c r="B14" s="12" t="s">
        <v>8</v>
      </c>
    </row>
    <row r="15" spans="2:13" ht="62.2" customHeight="1" x14ac:dyDescent="0.3">
      <c r="B15" s="45" t="s">
        <v>11</v>
      </c>
      <c r="C15" s="45"/>
      <c r="D15" s="45"/>
      <c r="E15" s="45"/>
      <c r="F15" s="45"/>
      <c r="G15" s="45"/>
    </row>
    <row r="24" spans="5:5" x14ac:dyDescent="0.3">
      <c r="E24" s="4"/>
    </row>
  </sheetData>
  <mergeCells count="2">
    <mergeCell ref="B3:M3"/>
    <mergeCell ref="B15:G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17"/>
  <sheetViews>
    <sheetView tabSelected="1" zoomScale="80" zoomScaleNormal="80" workbookViewId="0">
      <selection activeCell="D18" sqref="D18"/>
    </sheetView>
  </sheetViews>
  <sheetFormatPr defaultRowHeight="15.05" outlineLevelCol="1" x14ac:dyDescent="0.3"/>
  <cols>
    <col min="1" max="1" width="8.88671875" style="20"/>
    <col min="2" max="2" width="19.109375" style="20" customWidth="1"/>
    <col min="3" max="3" width="16.33203125" style="20" customWidth="1"/>
    <col min="4" max="4" width="25.88671875" style="20" customWidth="1"/>
    <col min="5" max="5" width="16.77734375" style="20" customWidth="1"/>
    <col min="6" max="7" width="22" style="20" hidden="1" customWidth="1" outlineLevel="1"/>
    <col min="8" max="8" width="8.88671875" style="20" collapsed="1"/>
    <col min="9" max="9" width="11.77734375" style="20" customWidth="1"/>
    <col min="10" max="10" width="19.44140625" style="20" customWidth="1"/>
    <col min="11" max="11" width="20.5546875" style="20" customWidth="1"/>
    <col min="12" max="16384" width="8.88671875" style="20"/>
  </cols>
  <sheetData>
    <row r="1" spans="2:11" ht="33.4" customHeight="1" x14ac:dyDescent="0.3">
      <c r="B1" s="46" t="s">
        <v>20</v>
      </c>
      <c r="C1" s="46"/>
      <c r="D1" s="46"/>
      <c r="E1" s="46"/>
      <c r="J1" s="46" t="s">
        <v>19</v>
      </c>
      <c r="K1" s="46"/>
    </row>
    <row r="2" spans="2:11" x14ac:dyDescent="0.3">
      <c r="B2" s="39"/>
      <c r="C2" s="40"/>
      <c r="D2" s="40"/>
      <c r="E2" s="40"/>
    </row>
    <row r="3" spans="2:11" x14ac:dyDescent="0.3">
      <c r="B3" s="38"/>
      <c r="J3" s="38"/>
    </row>
    <row r="4" spans="2:11" ht="20.95" customHeight="1" x14ac:dyDescent="0.3">
      <c r="D4" s="23" t="s">
        <v>16</v>
      </c>
      <c r="E4" s="41">
        <f>SUBTOTAL(9,G$6:G$1048576)+(SUBTOTAL(3,C$6:C$1048576)-1)*0.5</f>
        <v>9.6904761904761898</v>
      </c>
      <c r="H4" s="22"/>
    </row>
    <row r="5" spans="2:11" ht="38" x14ac:dyDescent="0.3">
      <c r="B5" s="37" t="s">
        <v>6</v>
      </c>
      <c r="C5" s="37" t="s">
        <v>13</v>
      </c>
      <c r="D5" s="34" t="s">
        <v>17</v>
      </c>
      <c r="E5" s="31" t="s">
        <v>14</v>
      </c>
      <c r="F5" s="27" t="s">
        <v>18</v>
      </c>
      <c r="G5" s="28" t="s">
        <v>15</v>
      </c>
      <c r="J5" s="13" t="s">
        <v>6</v>
      </c>
      <c r="K5" s="17" t="s">
        <v>7</v>
      </c>
    </row>
    <row r="6" spans="2:11" x14ac:dyDescent="0.3">
      <c r="B6" s="15" t="s">
        <v>0</v>
      </c>
      <c r="C6" s="15">
        <v>25</v>
      </c>
      <c r="D6" s="35">
        <f>ROUNDDOWN(Таблица4[[#This Row],[Скорость выработки модификации, шт/ч]]*Таблица4[[#This Row],[Остаток времени в смене, ч]],0)</f>
        <v>3</v>
      </c>
      <c r="E6" s="32">
        <f>10-$E$4</f>
        <v>0.3095238095238102</v>
      </c>
      <c r="F6" s="29">
        <f>Таблица1[[#This Row],[Максимальная выработка 
за смену, шт.]]/10</f>
        <v>10</v>
      </c>
      <c r="G6" s="25">
        <f>Таблица4[[#This Row],[План производства]]/Таблица4[[#This Row],[Скорость выработки модификации, шт/ч]]</f>
        <v>2.5</v>
      </c>
      <c r="J6" s="14" t="s">
        <v>0</v>
      </c>
      <c r="K6" s="18">
        <v>100</v>
      </c>
    </row>
    <row r="7" spans="2:11" x14ac:dyDescent="0.3">
      <c r="B7" s="15" t="s">
        <v>1</v>
      </c>
      <c r="C7" s="15">
        <v>16</v>
      </c>
      <c r="D7" s="35">
        <f>ROUNDDOWN(Таблица4[[#This Row],[Скорость выработки модификации, шт/ч]]*Таблица4[[#This Row],[Остаток времени в смене, ч]],0)</f>
        <v>3</v>
      </c>
      <c r="E7" s="32">
        <f>10-$E$4</f>
        <v>0.3095238095238102</v>
      </c>
      <c r="F7" s="29">
        <f>Таблица1[[#This Row],[Максимальная выработка 
за смену, шт.]]/10</f>
        <v>12</v>
      </c>
      <c r="G7" s="25">
        <f>Таблица4[[#This Row],[План производства]]/Таблица4[[#This Row],[Скорость выработки модификации, шт/ч]]</f>
        <v>1.3333333333333333</v>
      </c>
      <c r="J7" s="14" t="s">
        <v>1</v>
      </c>
      <c r="K7" s="18">
        <v>120</v>
      </c>
    </row>
    <row r="8" spans="2:11" x14ac:dyDescent="0.3">
      <c r="B8" s="15" t="s">
        <v>2</v>
      </c>
      <c r="C8" s="15">
        <v>6</v>
      </c>
      <c r="D8" s="35">
        <f>ROUNDDOWN(Таблица4[[#This Row],[Скорость выработки модификации, шт/ч]]*Таблица4[[#This Row],[Остаток времени в смене, ч]],0)</f>
        <v>4</v>
      </c>
      <c r="E8" s="32">
        <f>10-$E$4</f>
        <v>0.3095238095238102</v>
      </c>
      <c r="F8" s="29">
        <f>Таблица1[[#This Row],[Максимальная выработка 
за смену, шт.]]/10</f>
        <v>14</v>
      </c>
      <c r="G8" s="25">
        <f>Таблица4[[#This Row],[План производства]]/Таблица4[[#This Row],[Скорость выработки модификации, шт/ч]]</f>
        <v>0.42857142857142855</v>
      </c>
      <c r="J8" s="14" t="s">
        <v>2</v>
      </c>
      <c r="K8" s="18">
        <v>140</v>
      </c>
    </row>
    <row r="9" spans="2:11" x14ac:dyDescent="0.3">
      <c r="B9" s="15" t="s">
        <v>3</v>
      </c>
      <c r="C9" s="15">
        <v>20</v>
      </c>
      <c r="D9" s="35">
        <f>ROUNDDOWN(Таблица4[[#This Row],[Скорость выработки модификации, шт/ч]]*Таблица4[[#This Row],[Остаток времени в смене, ч]],0)</f>
        <v>4</v>
      </c>
      <c r="E9" s="32">
        <f>10-$E$4</f>
        <v>0.3095238095238102</v>
      </c>
      <c r="F9" s="29">
        <f>Таблица1[[#This Row],[Максимальная выработка 
за смену, шт.]]/10</f>
        <v>14</v>
      </c>
      <c r="G9" s="25">
        <f>Таблица4[[#This Row],[План производства]]/Таблица4[[#This Row],[Скорость выработки модификации, шт/ч]]</f>
        <v>1.4285714285714286</v>
      </c>
      <c r="J9" s="14" t="s">
        <v>3</v>
      </c>
      <c r="K9" s="18">
        <v>140</v>
      </c>
    </row>
    <row r="10" spans="2:11" ht="15.75" thickBot="1" x14ac:dyDescent="0.35">
      <c r="B10" s="36" t="s">
        <v>4</v>
      </c>
      <c r="C10" s="36">
        <v>20</v>
      </c>
      <c r="D10" s="35">
        <f>ROUNDDOWN(Таблица4[[#This Row],[Скорость выработки модификации, шт/ч]]*Таблица4[[#This Row],[Остаток времени в смене, ч]],0)</f>
        <v>3</v>
      </c>
      <c r="E10" s="33">
        <f>10-$E$4</f>
        <v>0.3095238095238102</v>
      </c>
      <c r="F10" s="30">
        <f>Таблица1[[#This Row],[Максимальная выработка 
за смену, шт.]]/10</f>
        <v>10</v>
      </c>
      <c r="G10" s="26">
        <f>Таблица4[[#This Row],[План производства]]/Таблица4[[#This Row],[Скорость выработки модификации, шт/ч]]</f>
        <v>2</v>
      </c>
      <c r="J10" s="16" t="s">
        <v>4</v>
      </c>
      <c r="K10" s="19">
        <v>100</v>
      </c>
    </row>
    <row r="11" spans="2:11" x14ac:dyDescent="0.3">
      <c r="J11" s="16"/>
      <c r="K11" s="24"/>
    </row>
    <row r="12" spans="2:11" x14ac:dyDescent="0.3">
      <c r="J12" s="16"/>
      <c r="K12" s="24"/>
    </row>
    <row r="13" spans="2:11" x14ac:dyDescent="0.3">
      <c r="J13" s="16"/>
      <c r="K13" s="24"/>
    </row>
    <row r="14" spans="2:11" x14ac:dyDescent="0.3">
      <c r="J14" s="16"/>
      <c r="K14" s="24"/>
    </row>
    <row r="15" spans="2:11" x14ac:dyDescent="0.3">
      <c r="J15" s="16"/>
      <c r="K15" s="24"/>
    </row>
    <row r="17" spans="10:10" x14ac:dyDescent="0.3">
      <c r="J17" s="21"/>
    </row>
  </sheetData>
  <sheetProtection sheet="1" formatCells="0" formatColumns="0" formatRows="0" insertColumns="0" insertRows="0" insertHyperlinks="0" sort="0" autoFilter="0" pivotTables="0"/>
  <mergeCells count="2">
    <mergeCell ref="B1:E1"/>
    <mergeCell ref="J1:K1"/>
  </mergeCells>
  <phoneticPr fontId="5" type="noConversion"/>
  <dataValidations count="3">
    <dataValidation type="list" allowBlank="1" showInputMessage="1" showErrorMessage="1" sqref="B6:B10" xr:uid="{5850CE26-3D19-4B33-BE5A-D9C32DA31252}">
      <formula1>INDIRECT("Таблица1[Наименование модификации]")</formula1>
    </dataValidation>
    <dataValidation type="whole" operator="greaterThan" allowBlank="1" showInputMessage="1" showErrorMessage="1" error="ghjdhm" sqref="H4" xr:uid="{8FAB40FB-2AE1-475F-886E-98CDCBD82665}">
      <formula1>10</formula1>
    </dataValidation>
    <dataValidation type="custom" errorStyle="warning" allowBlank="1" showInputMessage="1" showErrorMessage="1" error="Превышено количество часов в смене." sqref="C6:C10" xr:uid="{A501A819-03A1-413A-A9CA-7C82464D96A7}">
      <formula1>SUBTOTAL(9,G$6:G$1048576)+(SUBTOTAL(3,C$6:C$1048576)-1)*0.5 &lt;=10</formula1>
    </dataValidation>
  </dataValidations>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C6EE28-15EC-4A6A-9FCE-1EFA8DC252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Задача</vt:lpstr>
      <vt:lpstr>Программа расчета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2023-11-23T15:34:51Z</dcterms:modified>
</cp:coreProperties>
</file>