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codeName="ThisWorkbook" hidePivotFieldList="1"/>
  <mc:AlternateContent xmlns:mc="http://schemas.openxmlformats.org/markup-compatibility/2006">
    <mc:Choice Requires="x15">
      <x15ac:absPath xmlns:x15ac="http://schemas.microsoft.com/office/spreadsheetml/2010/11/ac" url="C:\Users\mersh\OneDrive\Desktop\EXCEL PROJECTS\"/>
    </mc:Choice>
  </mc:AlternateContent>
  <xr:revisionPtr revIDLastSave="0" documentId="13_ncr:1_{1CFD6DA0-2143-425C-A0B3-BF9D02CA142B}" xr6:coauthVersionLast="47" xr6:coauthVersionMax="47" xr10:uidLastSave="{00000000-0000-0000-0000-000000000000}"/>
  <bookViews>
    <workbookView xWindow="-108" yWindow="-108" windowWidth="23256" windowHeight="12456" tabRatio="741" xr2:uid="{26D4546B-D2A1-4444-8EAF-A6228F96F0C1}"/>
  </bookViews>
  <sheets>
    <sheet name="customer" sheetId="6" r:id="rId1"/>
    <sheet name="pivots" sheetId="7" r:id="rId2"/>
    <sheet name="Data" sheetId="2" r:id="rId3"/>
    <sheet name="Assets" sheetId="4" r:id="rId4"/>
    <sheet name="Sheet1" sheetId="5" r:id="rId5"/>
  </sheets>
  <definedNames>
    <definedName name="_xlnm._FilterDatabase" localSheetId="2"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 i="6" l="1"/>
  <c r="H81" i="7"/>
  <c r="H84" i="7" s="1"/>
  <c r="O28" i="6" s="1"/>
  <c r="H80" i="7"/>
  <c r="H83" i="7" s="1"/>
  <c r="O27" i="6" s="1"/>
  <c r="H79" i="7"/>
  <c r="O26" i="6" s="1"/>
  <c r="Q17" i="6" a="1"/>
  <c r="Q17" i="6" s="1"/>
  <c r="P18" i="6" a="1"/>
  <c r="P18" i="6" s="1"/>
  <c r="D95" i="7" a="1"/>
  <c r="D95" i="7" s="1"/>
  <c r="I65" i="7"/>
  <c r="E68" i="7" a="1"/>
  <c r="E68"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c r="K78" i="2" a="1"/>
  <c r="K78" i="2" s="1"/>
  <c r="K79" i="2" a="1"/>
  <c r="K79" i="2" s="1"/>
  <c r="K80" i="2" a="1"/>
  <c r="K80" i="2" s="1"/>
  <c r="K81" i="2" a="1"/>
  <c r="K81" i="2" s="1"/>
  <c r="K82" i="2" a="1"/>
  <c r="K82" i="2" s="1"/>
  <c r="K83" i="2" a="1"/>
  <c r="K83" i="2" s="1"/>
  <c r="K84" i="2" a="1"/>
  <c r="K84" i="2" s="1"/>
  <c r="K85" i="2" a="1"/>
  <c r="K85" i="2"/>
  <c r="K86" i="2" a="1"/>
  <c r="K86" i="2" s="1"/>
  <c r="K87" i="2" a="1"/>
  <c r="K87" i="2" s="1"/>
  <c r="K88" i="2" a="1"/>
  <c r="K88" i="2" s="1"/>
  <c r="K89" i="2" a="1"/>
  <c r="K89" i="2" s="1"/>
  <c r="K90" i="2" a="1"/>
  <c r="K90" i="2" s="1"/>
  <c r="K91" i="2" a="1"/>
  <c r="K91" i="2" s="1"/>
  <c r="K92" i="2" a="1"/>
  <c r="K92" i="2" s="1"/>
  <c r="K93" i="2" a="1"/>
  <c r="K93" i="2" s="1"/>
  <c r="K94" i="2" a="1"/>
  <c r="K94" i="2" s="1"/>
  <c r="K95" i="2" a="1"/>
  <c r="K95" i="2"/>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c r="K547" i="2" a="1"/>
  <c r="K547" i="2" s="1"/>
  <c r="K548" i="2" a="1"/>
  <c r="K548" i="2" s="1"/>
  <c r="K549" i="2" a="1"/>
  <c r="K549" i="2" s="1"/>
  <c r="K550" i="2" a="1"/>
  <c r="K550" i="2" s="1"/>
  <c r="K551" i="2" a="1"/>
  <c r="K551" i="2" s="1"/>
  <c r="K552" i="2" a="1"/>
  <c r="K552" i="2" s="1"/>
  <c r="K553" i="2" a="1"/>
  <c r="K553" i="2" s="1"/>
  <c r="K554" i="2" a="1"/>
  <c r="K554" i="2" s="1"/>
  <c r="K555" i="2" a="1"/>
  <c r="K555" i="2"/>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s="1"/>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69" i="7" l="1"/>
  <c r="H69" i="7"/>
  <c r="H72" i="7"/>
  <c r="H71" i="7"/>
  <c r="H70" i="7"/>
  <c r="I72" i="7"/>
  <c r="I71" i="7"/>
  <c r="I68" i="7"/>
  <c r="I70" i="7"/>
  <c r="H6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D2AD54-772E-4DF7-8BDC-DEE6E0F4E6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39631D-7A52-4677-B78C-B88AF223BB63}"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C941CC2C-AE1A-47A0-9ACC-58433A9E180C}"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<sst xmlns="http://schemas.openxmlformats.org/spreadsheetml/2006/main" count="3175" uniqueCount="1092">
  <si>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</si>
  <si>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</si>
  <si>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</si>
  <si>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</si>
  <si>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</si>
  <si>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</si>
  <si>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</si>
  <si>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</si>
  <si>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</si>
  <si>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</si>
  <si>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</si>
  <si>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</si>
  <si>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</si>
  <si>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</si>
  <si>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</si>
  <si>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</si>
  <si>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</si>
  <si>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</si>
  <si>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</si>
  <si>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</si>
  <si>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</si>
  <si>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</si>
  <si>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</si>
  <si>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</si>
  <si>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</si>
  <si>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</si>
  <si>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</si>
  <si>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</si>
  <si>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</si>
  <si>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</si>
  <si>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</si>
  <si>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</si>
  <si>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</si>
  <si>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</si>
  <si>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</si>
  <si>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</si>
  <si>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</si>
  <si>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</si>
  <si>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</si>
  <si>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</si>
  <si>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</si>
  <si>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</si>
  <si>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</si>
  <si>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</si>
  <si>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</si>
  <si>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</si>
  <si>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</si>
  <si>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</si>
  <si>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</si>
  <si>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</si>
  <si>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</si>
  <si>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</si>
  <si>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</si>
  <si>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</si>
  <si>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</si>
  <si>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</si>
  <si>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</si>
  <si>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</si>
  <si>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</si>
  <si>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</si>
  <si>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</si>
  <si>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</si>
  <si>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</si>
  <si>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</si>
  <si>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</si>
  <si>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</si>
  <si>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</si>
  <si>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</si>
  <si>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</si>
  <si>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</si>
  <si>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</si>
  <si>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</si>
  <si>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</si>
  <si>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</si>
  <si>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</si>
  <si>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</si>
  <si>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</si>
  <si>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</si>
  <si>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</si>
  <si>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</si>
  <si>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</si>
  <si>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</si>
  <si>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</si>
  <si>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</si>
  <si>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</si>
  <si>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</si>
  <si>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</si>
  <si>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</si>
  <si>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</si>
  <si>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</si>
  <si>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</si>
  <si>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</si>
  <si>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</si>
  <si>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</si>
  <si>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</si>
  <si>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</si>
  <si>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</si>
  <si>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</si>
  <si>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</si>
  <si>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</si>
  <si>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</si>
  <si>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</si>
  <si>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</si>
  <si>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</si>
  <si>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</si>
  <si>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</si>
  <si>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</si>
  <si>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</si>
  <si>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</si>
  <si>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</si>
  <si>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</si>
  <si>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</si>
  <si>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</si>
  <si>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</si>
  <si>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</si>
  <si>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</si>
  <si>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</si>
  <si>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</si>
  <si>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</si>
  <si>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</si>
  <si>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</si>
  <si>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</si>
  <si>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</si>
  <si>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</si>
  <si>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</si>
  <si>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</si>
  <si>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</si>
  <si>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</si>
  <si>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</si>
  <si>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</si>
  <si>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</si>
  <si>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</si>
  <si>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</si>
  <si>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</si>
  <si>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</si>
  <si>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</si>
  <si>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</si>
  <si>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</si>
  <si>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</si>
  <si>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</si>
  <si>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</si>
  <si>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</si>
  <si>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</si>
  <si>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</si>
  <si>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</si>
  <si>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</si>
  <si>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</si>
  <si>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</si>
  <si>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</si>
  <si>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</si>
  <si>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</si>
  <si>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</si>
  <si>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</si>
  <si>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</si>
  <si>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</si>
  <si>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</si>
  <si>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</si>
  <si>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</si>
  <si>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</si>
  <si>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</si>
  <si>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</si>
  <si>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</si>
  <si>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</si>
  <si>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</si>
  <si>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</si>
  <si>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</si>
  <si>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</si>
  <si>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</si>
  <si>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</si>
  <si>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</si>
  <si>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</si>
  <si>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</si>
  <si>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</si>
  <si>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</si>
  <si>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</si>
  <si>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</si>
  <si>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</si>
  <si>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</si>
  <si>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</si>
  <si>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</si>
  <si>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</si>
  <si>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</si>
  <si>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</si>
  <si>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</si>
  <si>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</si>
  <si>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</si>
  <si>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</si>
  <si>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</si>
  <si>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</si>
  <si>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</si>
  <si>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</si>
  <si>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</si>
  <si>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</si>
  <si>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</si>
  <si>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</si>
  <si>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</si>
  <si>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</si>
  <si>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</si>
  <si>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</si>
  <si>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</si>
  <si>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</si>
  <si>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</si>
  <si>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</si>
  <si>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</si>
  <si>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</si>
  <si>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</si>
  <si>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</si>
  <si>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</si>
  <si>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</si>
  <si>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</si>
  <si>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</si>
  <si>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</si>
  <si>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</si>
  <si>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</si>
  <si>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</si>
  <si>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</si>
  <si>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</si>
  <si>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</si>
  <si>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</si>
  <si>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</si>
  <si>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</si>
  <si>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</si>
  <si>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</si>
  <si>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</si>
  <si>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</si>
  <si>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</si>
  <si>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</si>
  <si>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</si>
  <si>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</si>
  <si>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</si>
  <si>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</si>
  <si>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</si>
  <si>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</si>
  <si>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</si>
  <si>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</si>
  <si>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</si>
  <si>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</si>
  <si>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</si>
  <si>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</si>
  <si>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</si>
  <si>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</si>
  <si>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</si>
  <si>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</si>
  <si>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</si>
  <si>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</si>
  <si>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</si>
  <si>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</si>
  <si>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</si>
  <si>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</si>
  <si>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</si>
  <si>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</si>
  <si>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</si>
  <si>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</si>
  <si>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</si>
  <si>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</si>
  <si>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</si>
  <si>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</si>
  <si>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</si>
  <si>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</si>
  <si>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</si>
  <si>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</si>
  <si>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</si>
  <si>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</si>
  <si>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</si>
  <si>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</si>
  <si>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</si>
  <si>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</si>
  <si>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</si>
  <si>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</si>
  <si>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</si>
  <si>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</si>
  <si>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</si>
  <si>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</si>
  <si>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</si>
  <si>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</si>
  <si>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</si>
  <si>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</si>
  <si>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</si>
  <si>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</si>
  <si>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</si>
  <si>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</si>
  <si>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</si>
  <si>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</si>
  <si>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</si>
  <si>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</si>
  <si>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</si>
  <si>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</si>
  <si>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</si>
  <si>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</si>
  <si>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</si>
  <si>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</si>
  <si>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</si>
  <si>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</si>
  <si>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</si>
  <si>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</si>
  <si>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</si>
  <si>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</si>
  <si>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</si>
  <si>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</si>
  <si>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</si>
  <si>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</si>
  <si>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</si>
  <si>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</si>
  <si>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</si>
  <si>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</si>
  <si>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</si>
  <si>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</si>
  <si>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</si>
  <si>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</si>
  <si>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</si>
  <si>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</si>
  <si>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</si>
  <si>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</si>
  <si>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</si>
  <si>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</si>
  <si>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</si>
  <si>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</si>
  <si>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</si>
  <si>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</si>
  <si>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</si>
  <si>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</si>
  <si>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</si>
  <si>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</si>
  <si>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</si>
  <si>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</si>
  <si>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</si>
  <si>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</si>
  <si>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</si>
  <si>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</si>
  <si>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</si>
  <si>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</si>
  <si>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</si>
  <si>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</si>
  <si>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</si>
  <si>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</si>
  <si>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</si>
  <si>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</si>
  <si>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</si>
  <si>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</si>
  <si>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</si>
  <si>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</si>
  <si>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</si>
  <si>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</si>
  <si>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</si>
  <si>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</si>
  <si>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</si>
  <si>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</si>
  <si>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</si>
  <si>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</si>
  <si>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</si>
  <si>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</si>
  <si>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</si>
  <si>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</si>
  <si>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</si>
  <si>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</si>
  <si>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</si>
  <si>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</si>
  <si>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</si>
  <si>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</si>
  <si>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</si>
  <si>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</si>
  <si>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</si>
  <si>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</si>
  <si>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</si>
  <si>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</si>
  <si>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</si>
  <si>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</si>
  <si>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</si>
  <si>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</si>
  <si>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</si>
  <si>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</si>
  <si>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</si>
  <si>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</si>
  <si>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</si>
  <si>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</si>
  <si>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</si>
  <si>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</si>
  <si>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</si>
  <si>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</si>
  <si>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</si>
  <si>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</si>
  <si>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</si>
  <si>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</si>
  <si>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</si>
  <si>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</si>
  <si>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</si>
  <si>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</si>
  <si>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</si>
  <si>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</si>
  <si>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</si>
  <si>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</si>
  <si>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</si>
  <si>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</si>
  <si>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</si>
  <si>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</si>
  <si>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</si>
  <si>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</si>
  <si>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</si>
  <si>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</si>
  <si>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</si>
  <si>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</si>
  <si>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</si>
  <si>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</si>
  <si>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</si>
  <si>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</si>
  <si>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</si>
  <si>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</si>
  <si>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</si>
  <si>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</si>
  <si>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</si>
  <si>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</si>
  <si>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</si>
  <si>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</si>
  <si>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</si>
  <si>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</si>
  <si>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</si>
  <si>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</si>
  <si>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</si>
  <si>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</si>
  <si>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</si>
  <si>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</si>
  <si>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</si>
  <si>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</si>
  <si>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</si>
  <si>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</si>
  <si>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</si>
  <si>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</si>
  <si>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</si>
  <si>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</si>
  <si>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</si>
  <si>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</si>
  <si>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</si>
  <si>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</si>
  <si>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</si>
  <si>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</si>
  <si>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</si>
  <si>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</si>
  <si>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</si>
  <si>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</si>
  <si>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</si>
  <si>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</si>
  <si>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</si>
  <si>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</si>
  <si>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</si>
  <si>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</si>
  <si>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</si>
  <si>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</si>
  <si>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</si>
  <si>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</si>
  <si>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</si>
  <si>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</si>
  <si>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</si>
  <si>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</si>
  <si>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</si>
  <si>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</si>
  <si>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</si>
  <si>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</si>
  <si>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</si>
  <si>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</si>
  <si>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</si>
  <si>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</si>
  <si>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</si>
  <si>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</si>
  <si>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</si>
  <si>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</si>
  <si>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</si>
  <si>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</si>
  <si>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</si>
  <si>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</si>
  <si>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</si>
  <si>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</si>
  <si>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</si>
  <si>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</si>
  <si>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</si>
  <si>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</si>
  <si>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</si>
  <si>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</si>
  <si>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</si>
  <si>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</si>
  <si>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</si>
  <si>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</si>
  <si>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</si>
  <si>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</si>
  <si>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</si>
  <si>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</si>
  <si>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</si>
  <si>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</si>
  <si>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</si>
  <si>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</si>
  <si>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</si>
  <si>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</si>
  <si>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</si>
  <si>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</si>
  <si>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</si>
  <si>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</si>
  <si>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</si>
  <si>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</si>
  <si>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</si>
  <si>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</si>
  <si>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</si>
  <si>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</si>
  <si>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</si>
  <si>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</si>
  <si>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</si>
  <si>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</si>
  <si>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</si>
  <si>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</si>
  <si>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</si>
  <si>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</si>
  <si>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</si>
  <si>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</si>
  <si>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</si>
  <si>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</si>
  <si>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</si>
  <si>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</si>
  <si>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</si>
  <si>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</si>
  <si>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</si>
  <si>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</si>
  <si>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</si>
  <si>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</si>
  <si>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</si>
  <si>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</si>
  <si>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</si>
  <si>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</si>
  <si>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</si>
  <si>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</si>
  <si>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</si>
  <si>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</si>
  <si>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</si>
  <si>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</si>
  <si>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</si>
  <si>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</si>
  <si>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</si>
  <si>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</si>
  <si>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</si>
  <si>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</si>
  <si>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</si>
  <si>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</si>
  <si>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</si>
  <si>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</si>
  <si>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</si>
  <si>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</si>
  <si>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</si>
  <si>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</si>
  <si>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</si>
  <si>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</si>
  <si>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</si>
  <si>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</si>
  <si>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</si>
  <si>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</si>
  <si>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</si>
  <si>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</si>
  <si>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</si>
  <si>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</si>
  <si>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</si>
  <si>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</si>
  <si>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</si>
  <si>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</si>
  <si>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</si>
  <si>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</si>
  <si>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</si>
  <si>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</si>
  <si>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</si>
  <si>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</si>
  <si>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</si>
  <si>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</si>
  <si>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</si>
  <si>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</si>
  <si>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</si>
  <si>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</si>
  <si>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</si>
  <si>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</si>
  <si>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</si>
  <si>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</si>
  <si>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</si>
  <si>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</si>
  <si>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</si>
  <si>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</si>
  <si>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</si>
  <si>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</si>
  <si>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</si>
  <si>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</si>
  <si>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</si>
  <si>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</si>
  <si>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</si>
  <si>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</si>
  <si>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</si>
  <si>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</si>
  <si>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</si>
  <si>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</si>
  <si>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</si>
  <si>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</si>
  <si>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</si>
  <si>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</si>
  <si>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</si>
  <si>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</si>
  <si>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</si>
  <si>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</si>
  <si>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</si>
  <si>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</si>
  <si>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</si>
  <si>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</si>
  <si>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</si>
  <si>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</si>
  <si>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</si>
  <si>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</si>
  <si>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</si>
  <si>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</si>
  <si>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</si>
  <si>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</si>
  <si>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</si>
  <si>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</si>
  <si>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</si>
  <si>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</si>
  <si>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</si>
  <si>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</si>
  <si>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</si>
  <si>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</si>
  <si>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</si>
  <si>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</si>
  <si>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</si>
  <si>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</si>
  <si>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</si>
  <si>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</si>
  <si>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</si>
  <si>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</si>
  <si>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</si>
  <si>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</si>
  <si>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</si>
  <si>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</si>
  <si>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</si>
  <si>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</si>
  <si>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</si>
  <si>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</si>
  <si>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</si>
  <si>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</si>
  <si>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</si>
  <si>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</si>
  <si>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</si>
  <si>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</si>
  <si>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</si>
  <si>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</si>
  <si>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</si>
  <si>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</si>
  <si>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</si>
  <si>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</si>
  <si>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</si>
  <si>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</si>
  <si>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</si>
  <si>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</si>
  <si>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</si>
  <si>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</si>
  <si>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</si>
  <si>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</si>
  <si>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</si>
  <si>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</si>
  <si>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</si>
  <si>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</si>
  <si>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</si>
  <si>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</si>
  <si>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</si>
  <si>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</si>
  <si>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</si>
  <si>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</si>
  <si>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</si>
  <si>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</si>
  <si>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</si>
  <si>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</si>
  <si>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</si>
  <si>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</si>
  <si>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</si>
  <si>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</si>
  <si>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</si>
  <si>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</si>
  <si>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</si>
  <si>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</si>
  <si>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</si>
  <si>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</si>
  <si>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</si>
  <si>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</si>
  <si>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</si>
  <si>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</si>
  <si>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</si>
  <si>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</si>
  <si>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</si>
  <si>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</si>
  <si>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</si>
  <si>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</si>
  <si>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</si>
  <si>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</si>
  <si>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</si>
  <si>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</si>
  <si>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</si>
  <si>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</si>
  <si>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</si>
  <si>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</si>
  <si>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</si>
  <si>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</si>
  <si>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</si>
  <si>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</si>
  <si>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</si>
  <si>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</si>
  <si>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</si>
  <si>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</si>
  <si>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</si>
  <si>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</si>
  <si>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</si>
  <si>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</si>
  <si>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</si>
  <si>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</si>
  <si>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</si>
  <si>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</si>
  <si>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</si>
  <si>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</si>
  <si>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</si>
  <si>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</si>
  <si>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</si>
  <si>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</si>
  <si>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</si>
  <si>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</si>
  <si>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</si>
  <si>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</si>
  <si>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</si>
  <si>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</si>
  <si>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</si>
  <si>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</si>
  <si>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</si>
  <si>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</si>
  <si>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</si>
  <si>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</si>
  <si>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</si>
  <si>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</si>
  <si>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</si>
  <si>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</si>
  <si>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</si>
  <si>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</si>
  <si>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</si>
  <si>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</si>
  <si>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</si>
  <si>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</si>
  <si>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</si>
  <si>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</si>
  <si>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</si>
  <si>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</si>
  <si>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</si>
  <si>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</si>
  <si>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</si>
  <si>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</si>
  <si>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</si>
  <si>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</si>
  <si>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</si>
  <si>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</si>
  <si>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</si>
  <si>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</si>
  <si>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</si>
  <si>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</si>
  <si>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</si>
  <si>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</si>
  <si>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</si>
  <si>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</si>
  <si>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</si>
  <si>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</si>
  <si>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</si>
  <si>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</si>
  <si>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</si>
  <si>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</si>
  <si>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</si>
  <si>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</si>
  <si>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</si>
  <si>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</si>
  <si>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</si>
  <si>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</si>
  <si>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</si>
  <si>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</si>
  <si>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</si>
  <si>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</si>
  <si>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</si>
  <si>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</si>
  <si>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</si>
  <si>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</si>
  <si>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</si>
  <si>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</si>
  <si>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</si>
  <si>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</si>
  <si>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</si>
  <si>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</si>
  <si>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</si>
  <si>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</si>
  <si>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</si>
  <si>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</si>
  <si>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</si>
  <si>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</si>
  <si>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</si>
  <si>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</si>
  <si>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</si>
  <si>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</si>
  <si>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</si>
  <si>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</si>
  <si>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</si>
  <si>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</si>
  <si>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</si>
  <si>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</si>
  <si>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</si>
  <si>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</si>
  <si>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</si>
  <si>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</si>
  <si>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</si>
  <si>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</si>
  <si>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</si>
  <si>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</si>
  <si>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</si>
  <si>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</si>
  <si>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</si>
  <si>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</si>
  <si>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</si>
  <si>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</si>
  <si>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</si>
  <si>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</si>
  <si>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</si>
  <si>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</si>
  <si>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</si>
  <si>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</si>
  <si>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</si>
  <si>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</si>
  <si>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</si>
  <si>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</si>
  <si>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</si>
  <si>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</si>
  <si>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</si>
  <si>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</si>
  <si>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</si>
  <si>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</si>
  <si>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</si>
  <si>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</si>
  <si>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</si>
  <si>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</si>
  <si>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</si>
  <si>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</si>
  <si>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</si>
  <si>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</si>
  <si>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</si>
  <si>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</si>
  <si>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</si>
  <si>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</si>
  <si>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</si>
  <si>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</si>
  <si>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</si>
  <si>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</si>
  <si>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</si>
  <si>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</si>
  <si>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</si>
  <si>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</si>
  <si>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</si>
  <si>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</si>
  <si>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</si>
  <si>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</si>
  <si>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</si>
  <si>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</si>
  <si>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</si>
  <si>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</si>
  <si>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</si>
  <si>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</si>
  <si>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</si>
  <si>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</si>
  <si>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</si>
  <si>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</si>
  <si>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</si>
  <si>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</si>
  <si>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</si>
  <si>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</si>
  <si>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</si>
  <si>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</si>
  <si>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</si>
  <si>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</si>
  <si>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</si>
  <si>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</si>
  <si>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</si>
  <si>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</si>
  <si>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</si>
  <si>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</si>
  <si>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</si>
  <si>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</si>
  <si>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</si>
  <si>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</si>
  <si>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</si>
  <si>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</si>
  <si>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</si>
  <si>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</si>
  <si>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</si>
  <si>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</si>
  <si>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</si>
  <si>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</si>
  <si>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</si>
  <si>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</si>
  <si>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</si>
  <si>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</si>
  <si>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</si>
  <si>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</si>
  <si>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</si>
  <si>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</si>
  <si>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</si>
  <si>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</si>
  <si>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</si>
  <si>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</si>
  <si>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</si>
  <si>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</si>
  <si>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</si>
  <si>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</si>
  <si>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</si>
  <si>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</si>
  <si>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</si>
  <si>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</si>
  <si>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</si>
  <si>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</si>
  <si>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</si>
  <si>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</si>
  <si>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</si>
  <si>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</si>
  <si>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</si>
  <si>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</si>
  <si>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</si>
  <si>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</si>
  <si>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</si>
  <si>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</si>
  <si>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</si>
  <si>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</si>
  <si>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</si>
  <si>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</si>
  <si>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</si>
  <si>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</si>
  <si>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</si>
  <si>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</si>
  <si>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</si>
  <si>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</si>
  <si>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</si>
  <si>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</si>
  <si>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</si>
  <si>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</si>
  <si>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</si>
  <si>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</si>
  <si>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</si>
  <si>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</si>
  <si>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</si>
  <si>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</si>
  <si>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</si>
  <si>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</si>
  <si>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</si>
  <si>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</si>
  <si>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</si>
  <si>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</si>
  <si>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</si>
  <si>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</si>
  <si>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</si>
  <si>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</si>
  <si>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</si>
  <si>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</si>
  <si>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</si>
  <si>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</si>
  <si>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</si>
  <si>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</si>
  <si>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</si>
  <si>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</si>
  <si>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</si>
  <si>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</si>
  <si>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</si>
  <si>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</si>
  <si>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</si>
  <si>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</si>
  <si>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</si>
  <si>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</si>
  <si>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</si>
  <si>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</si>
  <si>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</si>
  <si>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</si>
  <si>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</si>
  <si>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</si>
  <si>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</si>
  <si>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</si>
  <si>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</si>
  <si>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</si>
  <si>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</si>
  <si>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</si>
  <si>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</si>
  <si>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</si>
  <si>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</si>
  <si>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</si>
  <si>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</si>
  <si>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</si>
  <si>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</si>
  <si>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</si>
  <si>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</si>
  <si>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</si>
  <si>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</si>
  <si>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</si>
  <si>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</si>
  <si>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</si>
  <si>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</si>
  <si>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</si>
  <si>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</si>
  <si>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</si>
  <si>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</si>
  <si>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</si>
  <si>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</si>
  <si>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</si>
  <si>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</si>
  <si>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</si>
  <si>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</si>
  <si>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</si>
  <si>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</si>
  <si>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</si>
  <si>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</si>
  <si>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</si>
  <si>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</si>
  <si>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</si>
  <si>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</si>
  <si>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</si>
  <si>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</si>
  <si>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</si>
  <si>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</si>
  <si>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</si>
  <si>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</si>
  <si>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</si>
  <si>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</si>
  <si>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</si>
  <si>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</si>
  <si>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</si>
  <si>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</si>
  <si>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</si>
  <si>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</si>
  <si>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</si>
  <si>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</si>
  <si>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</si>
  <si>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</si>
  <si>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</si>
  <si>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</si>
  <si>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</si>
  <si>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</si>
  <si>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</si>
  <si>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</si>
  <si>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</si>
  <si>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</si>
  <si>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</si>
  <si>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</si>
  <si>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</si>
  <si>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</si>
  <si>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5*calls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</si>
  <si>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</si>
  <si>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</si>
  <si>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</si>
  <si>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</si>
  <si>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</si>
  <si>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</si>
  <si>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</si>
  <si>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</si>
  <si>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</si>
  <si>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</si>
  <si>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</si>
  <si>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</si>
  <si>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</si>
  <si>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</si>
  <si>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</si>
  <si>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</si>
  <si>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</si>
  <si>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</si>
  <si>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</si>
  <si>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</si>
  <si>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</si>
  <si>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</si>
  <si>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</si>
  <si>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</si>
  <si>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</si>
  <si>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</si>
  <si>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Sel.calls</t>
  </si>
  <si>
    <t>sel.Amount</t>
  </si>
  <si>
    <t>selected Rep</t>
  </si>
  <si>
    <t>male counts</t>
  </si>
  <si>
    <t>Female  Count</t>
  </si>
  <si>
    <t>Sum of Rating rounded</t>
  </si>
  <si>
    <t>Column Labels</t>
  </si>
  <si>
    <t>Sum of Purchase Amount</t>
  </si>
  <si>
    <t>TOTAL</t>
  </si>
  <si>
    <t>Rep Summary</t>
  </si>
  <si>
    <t>Percentage of calls</t>
  </si>
  <si>
    <t>call    count</t>
  </si>
  <si>
    <t>amount</t>
  </si>
  <si>
    <t>Call Rank</t>
  </si>
  <si>
    <t>Amount Rank</t>
  </si>
  <si>
    <t xml:space="preserve">REP </t>
  </si>
  <si>
    <t xml:space="preserve">Call % </t>
  </si>
  <si>
    <t>AmountRank</t>
  </si>
  <si>
    <t xml:space="preserve">          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</si>
</sst>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7"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b/>
      <sz val="11"/>
      <color rgb="FF000000"/>
      <name val="Calibri"/>
      <family val="2"/>
      <scheme val="minor"/>
    </font>
    <font>
      <b/>
      <sz val="22"/>
      <color rgb="FF000000"/>
      <name val="Algerian"/>
      <family val="5"/>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C189F7"/>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s>
  <cellStyleXfs count="2">
    <xf numFmtId="0" fontId="0" fillId="0" borderId="0"/>
    <xf numFmtId="9" fontId="4" fillId="0" borderId="0" applyFont="0" applyFill="0" applyBorder="0" applyAlignment="0" applyProtection="0"/>
  </cellStyleXfs>
  <cellXfs count="5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4" borderId="0" xfId="0" applyFill="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5" borderId="0" xfId="0" applyFill="1" applyAlignment="1">
      <alignment horizontal="left"/>
    </xf>
    <xf numFmtId="0" fontId="0" fillId="0" borderId="0" xfId="0" applyAlignment="1">
      <alignment horizontal="left" indent="1"/>
    </xf>
    <xf numFmtId="168" fontId="0" fillId="0" borderId="0" xfId="0" applyNumberFormat="1"/>
    <xf numFmtId="0" fontId="0" fillId="4" borderId="0" xfId="0" applyFill="1" applyAlignment="1">
      <alignment horizontal="left" indent="3"/>
    </xf>
    <xf numFmtId="0" fontId="0" fillId="6" borderId="9" xfId="0" applyFill="1" applyBorder="1"/>
    <xf numFmtId="0" fontId="0" fillId="6" borderId="0" xfId="0" applyFill="1"/>
    <xf numFmtId="0" fontId="0" fillId="6" borderId="12" xfId="0" applyFill="1" applyBorder="1"/>
    <xf numFmtId="0" fontId="0" fillId="6" borderId="11" xfId="0" applyFill="1" applyBorder="1" applyAlignment="1">
      <alignment horizontal="left" indent="2"/>
    </xf>
    <xf numFmtId="168" fontId="0" fillId="6" borderId="0" xfId="0" applyNumberFormat="1" applyFill="1"/>
    <xf numFmtId="0" fontId="0" fillId="6" borderId="6" xfId="0" applyFill="1" applyBorder="1" applyAlignment="1">
      <alignment horizontal="left" indent="2"/>
    </xf>
    <xf numFmtId="168" fontId="0" fillId="6" borderId="13" xfId="0" applyNumberFormat="1" applyFill="1" applyBorder="1"/>
    <xf numFmtId="0" fontId="0" fillId="6" borderId="4" xfId="0" applyFill="1" applyBorder="1"/>
    <xf numFmtId="0" fontId="1" fillId="4" borderId="0" xfId="0" applyFont="1" applyFill="1"/>
    <xf numFmtId="0" fontId="1" fillId="6" borderId="10" xfId="0" applyFont="1" applyFill="1" applyBorder="1" applyAlignment="1">
      <alignment horizontal="left" indent="3"/>
    </xf>
    <xf numFmtId="0" fontId="1" fillId="6" borderId="7" xfId="0" applyFont="1" applyFill="1" applyBorder="1" applyAlignment="1">
      <alignment horizontal="left" indent="3"/>
    </xf>
    <xf numFmtId="0" fontId="1" fillId="6" borderId="11" xfId="0" applyFont="1" applyFill="1" applyBorder="1"/>
    <xf numFmtId="9" fontId="0" fillId="0" borderId="0" xfId="1" applyFont="1"/>
    <xf numFmtId="0" fontId="5" fillId="3" borderId="0" xfId="0" applyFont="1" applyFill="1"/>
    <xf numFmtId="0" fontId="1" fillId="3" borderId="0" xfId="0" applyFont="1" applyFill="1"/>
    <xf numFmtId="9" fontId="1" fillId="4" borderId="0" xfId="0" applyNumberFormat="1" applyFont="1" applyFill="1"/>
    <xf numFmtId="0" fontId="6" fillId="4" borderId="0" xfId="0" applyFont="1" applyFill="1" applyAlignment="1">
      <alignment horizontal="center"/>
    </xf>
    <xf numFmtId="0" fontId="0" fillId="4" borderId="0" xfId="0" applyFill="1" applyAlignment="1">
      <alignment horizontal="center"/>
    </xf>
  </cellXfs>
  <cellStyles count="2">
    <cellStyle name="Normal" xfId="0" builtinId="0"/>
    <cellStyle name="Percent" xfId="1" builtinId="5"/>
  </cellStyles>
  <dxfs count="35">
    <dxf>
      <fill>
        <patternFill>
          <bgColor theme="5" tint="0.39994506668294322"/>
        </patternFill>
      </fill>
    </dxf>
    <dxf>
      <fill>
        <patternFill>
          <bgColor rgb="FF9900CC"/>
        </patternFill>
      </fill>
    </dxf>
    <dxf>
      <fill>
        <patternFill>
          <bgColor rgb="FFCC99FF"/>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rgb="FFC189F7"/>
        </patternFill>
      </fill>
    </dxf>
    <dxf>
      <fill>
        <patternFill patternType="solid">
          <bgColor rgb="FF975CCB"/>
        </patternFill>
      </fill>
    </dxf>
    <dxf>
      <numFmt numFmtId="168" formatCode="&quot;$&quot;#,##0"/>
    </dxf>
    <dxf>
      <numFmt numFmtId="168" formatCode="&quot;$&quot;#,##0"/>
    </dxf>
    <dxf>
      <numFmt numFmtId="168" formatCode="&quot;$&quot;#,##0"/>
    </dxf>
    <dxf>
      <numFmt numFmtId="168" formatCode="&quot;$&quot;#,##0"/>
    </dxf>
    <dxf>
      <numFmt numFmtId="168" formatCode="&quot;$&quot;#,##0"/>
    </dxf>
    <dxf>
      <fill>
        <patternFill>
          <bgColor theme="5"/>
        </patternFill>
      </fill>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b/>
        <color theme="1"/>
      </font>
      <fill>
        <patternFill>
          <bgColor theme="0"/>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fill>
        <patternFill>
          <bgColor rgb="FF7030A0"/>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rgb="FF3F0065"/>
      </font>
      <border>
        <left style="thin">
          <color rgb="FF3F0065"/>
        </left>
        <right style="thin">
          <color rgb="FF3F0065"/>
        </right>
        <top style="thin">
          <color rgb="FF3F0065"/>
        </top>
        <bottom style="thin">
          <color rgb="FF3F006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34"/>
    </tableStyle>
    <tableStyle name="SlicerStyleDark3 2" pivot="0" table="0" count="10" xr9:uid="{A62D132D-5605-4B33-82F9-6B7361C68139}">
      <tableStyleElement type="wholeTable" dxfId="33"/>
      <tableStyleElement type="headerRow" dxfId="32"/>
    </tableStyle>
    <tableStyle name="SlicerStyleDark3 3" pivot="0" table="0" count="10" xr9:uid="{7A713F10-38B2-4288-96D8-A39D573AE339}">
      <tableStyleElement type="wholeTable" dxfId="31"/>
      <tableStyleElement type="headerRow" dxfId="30"/>
    </tableStyle>
    <tableStyle name="SlicerStyleDark3 4" pivot="0" table="0" count="10" xr9:uid="{EC4BEF39-9D3D-4FA6-B535-EAF74EDF805F}">
      <tableStyleElement type="wholeTable" dxfId="29"/>
      <tableStyleElement type="headerRow" dxfId="28"/>
    </tableStyle>
    <tableStyle name="SlicerStyleLight3 2" pivot="0" table="0" count="9" xr9:uid="{520A1017-D3AC-4551-8379-589E4B4B556F}">
      <tableStyleElement type="headerRow" dxfId="27"/>
    </tableStyle>
    <tableStyle name="SlicerStyleLight3 3" pivot="0" table="0" count="10" xr9:uid="{015BF1F0-EDF0-444E-8995-C6AEDF8FE402}">
      <tableStyleElement type="wholeTable" dxfId="26"/>
      <tableStyleElement type="headerRow" dxfId="25"/>
    </tableStyle>
  </tableStyles>
  <colors>
    <mruColors>
      <color rgb="FF000000"/>
      <color rgb="FFCC99FF"/>
      <color rgb="FF9157E7"/>
      <color rgb="FF3F0065"/>
      <color rgb="FF9900CC"/>
      <color rgb="FF7D3FAE"/>
      <color rgb="FF975CCB"/>
      <color rgb="FF48599F"/>
      <color rgb="FF909EE6"/>
      <color rgb="FF9900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5999633777886288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2"/>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rgb="FF7030A0"/>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3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Structure" Target="richData/rdrichvaluestructur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17/06/relationships/rdRichValue" Target="richData/rdrichvalue.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Report.xlsx]pivots!weekly Pivot</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0">
                <a:solidFill>
                  <a:srgbClr val="3F0065"/>
                </a:solidFill>
                <a:latin typeface="+mn-lt"/>
              </a:rPr>
              <a:t>Call</a:t>
            </a:r>
            <a:r>
              <a:rPr lang="en-US" i="0" baseline="0">
                <a:solidFill>
                  <a:srgbClr val="3F0065"/>
                </a:solidFill>
                <a:latin typeface="+mn-lt"/>
              </a:rPr>
              <a:t> Trend</a:t>
            </a:r>
            <a:endParaRPr lang="en-US" i="0">
              <a:solidFill>
                <a:srgbClr val="3F0065"/>
              </a:solidFill>
              <a:latin typeface="+mn-lt"/>
            </a:endParaRPr>
          </a:p>
        </c:rich>
      </c:tx>
      <c:layout>
        <c:manualLayout>
          <c:xMode val="edge"/>
          <c:yMode val="edge"/>
          <c:x val="3.137416966883675E-2"/>
          <c:y val="4.02298850574712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975CCB"/>
              </a:gs>
              <a:gs pos="100000">
                <a:srgbClr val="3F0065"/>
              </a:gs>
            </a:gsLst>
            <a:lin ang="162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3F0065"/>
            </a:solidFill>
            <a:round/>
          </a:ln>
          <a:effectLst>
            <a:outerShdw blurRad="57150" dist="19050" dir="5400000" algn="ctr" rotWithShape="0">
              <a:srgbClr val="000000">
                <a:alpha val="63000"/>
              </a:srgbClr>
            </a:outerShdw>
          </a:effectLst>
        </c:spPr>
        <c:marker>
          <c:symbol val="circle"/>
          <c:size val="6"/>
          <c:spPr>
            <a:solidFill>
              <a:schemeClr val="bg1"/>
            </a:solidFill>
            <a:ln w="9525">
              <a:solidFill>
                <a:srgbClr val="975CCB"/>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pivots!$C$28</c:f>
              <c:strCache>
                <c:ptCount val="1"/>
                <c:pt idx="0">
                  <c:v>call count2</c:v>
                </c:pt>
              </c:strCache>
            </c:strRef>
          </c:tx>
          <c:spPr>
            <a:gradFill flip="none" rotWithShape="1">
              <a:gsLst>
                <a:gs pos="0">
                  <a:srgbClr val="975CCB"/>
                </a:gs>
                <a:gs pos="100000">
                  <a:srgbClr val="3F0065"/>
                </a:gs>
              </a:gsLst>
              <a:lin ang="16200000" scaled="1"/>
              <a:tileRect/>
            </a:gradFill>
            <a:ln>
              <a:noFill/>
            </a:ln>
            <a:effectLst>
              <a:outerShdw blurRad="57150" dist="19050" dir="5400000" algn="ctr" rotWithShape="0">
                <a:srgbClr val="000000">
                  <a:alpha val="63000"/>
                </a:srgbClr>
              </a:outerShdw>
            </a:effectLst>
          </c:spPr>
          <c:cat>
            <c:strRef>
              <c:f>pivots!$A$29:$A$41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pivots!$C$29:$C$41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D1B0-424A-AD3E-EBE8D21C7BDD}"/>
            </c:ext>
          </c:extLst>
        </c:ser>
        <c:dLbls>
          <c:showLegendKey val="0"/>
          <c:showVal val="0"/>
          <c:showCatName val="0"/>
          <c:showSerName val="0"/>
          <c:showPercent val="0"/>
          <c:showBubbleSize val="0"/>
        </c:dLbls>
        <c:axId val="1464424896"/>
        <c:axId val="1464421536"/>
      </c:areaChart>
      <c:lineChart>
        <c:grouping val="stacked"/>
        <c:varyColors val="0"/>
        <c:ser>
          <c:idx val="0"/>
          <c:order val="0"/>
          <c:tx>
            <c:strRef>
              <c:f>pivots!$B$28</c:f>
              <c:strCache>
                <c:ptCount val="1"/>
                <c:pt idx="0">
                  <c:v>call count</c:v>
                </c:pt>
              </c:strCache>
            </c:strRef>
          </c:tx>
          <c:spPr>
            <a:ln w="34925" cap="rnd">
              <a:solidFill>
                <a:srgbClr val="3F0065"/>
              </a:solidFill>
              <a:round/>
            </a:ln>
            <a:effectLst>
              <a:outerShdw blurRad="57150" dist="19050" dir="5400000" algn="ctr" rotWithShape="0">
                <a:srgbClr val="000000">
                  <a:alpha val="63000"/>
                </a:srgbClr>
              </a:outerShdw>
            </a:effectLst>
          </c:spPr>
          <c:marker>
            <c:symbol val="circle"/>
            <c:size val="6"/>
            <c:spPr>
              <a:solidFill>
                <a:schemeClr val="bg1"/>
              </a:solidFill>
              <a:ln w="9525">
                <a:solidFill>
                  <a:srgbClr val="975CCB"/>
                </a:solidFill>
                <a:round/>
              </a:ln>
              <a:effectLst>
                <a:outerShdw blurRad="57150" dist="19050" dir="5400000" algn="ctr" rotWithShape="0">
                  <a:srgbClr val="000000">
                    <a:alpha val="63000"/>
                  </a:srgbClr>
                </a:outerShdw>
              </a:effectLst>
            </c:spPr>
          </c:marker>
          <c:cat>
            <c:strRef>
              <c:f>pivots!$A$29:$A$41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pivots!$B$29:$B$41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D1B0-424A-AD3E-EBE8D21C7BDD}"/>
            </c:ext>
          </c:extLst>
        </c:ser>
        <c:dLbls>
          <c:showLegendKey val="0"/>
          <c:showVal val="0"/>
          <c:showCatName val="0"/>
          <c:showSerName val="0"/>
          <c:showPercent val="0"/>
          <c:showBubbleSize val="0"/>
        </c:dLbls>
        <c:marker val="1"/>
        <c:smooth val="0"/>
        <c:axId val="1464424896"/>
        <c:axId val="1464421536"/>
      </c:lineChart>
      <c:catAx>
        <c:axId val="1464424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421536"/>
        <c:crosses val="autoZero"/>
        <c:auto val="1"/>
        <c:lblAlgn val="ctr"/>
        <c:lblOffset val="100"/>
        <c:noMultiLvlLbl val="0"/>
      </c:catAx>
      <c:valAx>
        <c:axId val="146442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4248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Report.xlsx]pivots!PivotTable2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75CC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pivots!$C$51</c:f>
              <c:strCache>
                <c:ptCount val="1"/>
                <c:pt idx="0">
                  <c:v>Total</c:v>
                </c:pt>
              </c:strCache>
            </c:strRef>
          </c:tx>
          <c:spPr>
            <a:solidFill>
              <a:srgbClr val="975CC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pivots!$B$52:$B$59</c:f>
              <c:strCache>
                <c:ptCount val="7"/>
                <c:pt idx="0">
                  <c:v>Sunday</c:v>
                </c:pt>
                <c:pt idx="1">
                  <c:v>Monday</c:v>
                </c:pt>
                <c:pt idx="2">
                  <c:v>Tuesday</c:v>
                </c:pt>
                <c:pt idx="3">
                  <c:v>Wednesday</c:v>
                </c:pt>
                <c:pt idx="4">
                  <c:v>Thursday</c:v>
                </c:pt>
                <c:pt idx="5">
                  <c:v>Friday</c:v>
                </c:pt>
                <c:pt idx="6">
                  <c:v>Saturday</c:v>
                </c:pt>
              </c:strCache>
            </c:strRef>
          </c:cat>
          <c:val>
            <c:numRef>
              <c:f>pivots!$C$52:$C$59</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856B-427A-BC2D-4863CC61BB10}"/>
            </c:ext>
          </c:extLst>
        </c:ser>
        <c:dLbls>
          <c:showLegendKey val="0"/>
          <c:showVal val="0"/>
          <c:showCatName val="0"/>
          <c:showSerName val="0"/>
          <c:showPercent val="0"/>
          <c:showBubbleSize val="0"/>
        </c:dLbls>
        <c:gapWidth val="75"/>
        <c:axId val="1469197344"/>
        <c:axId val="1469200224"/>
      </c:barChart>
      <c:catAx>
        <c:axId val="14691973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200224"/>
        <c:crosses val="autoZero"/>
        <c:auto val="1"/>
        <c:lblAlgn val="ctr"/>
        <c:lblOffset val="100"/>
        <c:noMultiLvlLbl val="0"/>
      </c:catAx>
      <c:valAx>
        <c:axId val="1469200224"/>
        <c:scaling>
          <c:orientation val="minMax"/>
        </c:scaling>
        <c:delete val="1"/>
        <c:axPos val="b"/>
        <c:numFmt formatCode="#,##0" sourceLinked="1"/>
        <c:majorTickMark val="out"/>
        <c:minorTickMark val="none"/>
        <c:tickLblPos val="nextTo"/>
        <c:crossAx val="146919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3F0065"/>
                </a:solidFill>
              </a:rPr>
              <a:t>Amount</a:t>
            </a:r>
          </a:p>
        </c:rich>
      </c:tx>
      <c:layout>
        <c:manualLayout>
          <c:xMode val="edge"/>
          <c:yMode val="edge"/>
          <c:x val="6.2502138719615949E-2"/>
          <c:y val="3.73664346111912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pivots!$E$68:$E$72</c:f>
              <c:strCache>
                <c:ptCount val="5"/>
                <c:pt idx="0">
                  <c:v>R01</c:v>
                </c:pt>
                <c:pt idx="1">
                  <c:v>R02</c:v>
                </c:pt>
                <c:pt idx="2">
                  <c:v>R03</c:v>
                </c:pt>
                <c:pt idx="3">
                  <c:v>R04</c:v>
                </c:pt>
                <c:pt idx="4">
                  <c:v>R05</c:v>
                </c:pt>
              </c:strCache>
            </c:strRef>
          </c:cat>
          <c:val>
            <c:numRef>
              <c:f>pivots!$G$68:$G$72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FC7-4941-AC15-C47A1C1C4965}"/>
            </c:ext>
          </c:extLst>
        </c:ser>
        <c:ser>
          <c:idx val="1"/>
          <c:order val="1"/>
          <c:tx>
            <c:strRef>
              <c:f>pivots!$I$67</c:f>
              <c:strCache>
                <c:ptCount val="1"/>
                <c:pt idx="0">
                  <c:v>sel.Amount</c:v>
                </c:pt>
              </c:strCache>
            </c:strRef>
          </c:tx>
          <c:spPr>
            <a:solidFill>
              <a:srgbClr val="3F0065"/>
            </a:solidFill>
            <a:ln>
              <a:noFill/>
            </a:ln>
            <a:effectLst/>
          </c:spPr>
          <c:invertIfNegative val="0"/>
          <c:dPt>
            <c:idx val="2"/>
            <c:invertIfNegative val="0"/>
            <c:bubble3D val="0"/>
            <c:spPr>
              <a:gradFill flip="none" rotWithShape="1">
                <a:gsLst>
                  <a:gs pos="0">
                    <a:srgbClr val="CC99FF"/>
                  </a:gs>
                  <a:gs pos="100000">
                    <a:srgbClr val="3F0065"/>
                  </a:gs>
                </a:gsLst>
                <a:lin ang="0" scaled="1"/>
                <a:tileRect/>
              </a:gradFill>
              <a:ln>
                <a:noFill/>
              </a:ln>
              <a:effectLst/>
            </c:spPr>
            <c:extLst>
              <c:ext xmlns:c16="http://schemas.microsoft.com/office/drawing/2014/chart" uri="{C3380CC4-5D6E-409C-BE32-E72D297353CC}">
                <c16:uniqueId val="{00000002-3D5D-4FEB-AF01-0D039175F6BE}"/>
              </c:ext>
            </c:extLst>
          </c:dPt>
          <c:dPt>
            <c:idx val="3"/>
            <c:invertIfNegative val="0"/>
            <c:bubble3D val="0"/>
            <c:spPr>
              <a:gradFill flip="none" rotWithShape="1">
                <a:gsLst>
                  <a:gs pos="0">
                    <a:srgbClr val="975CCB"/>
                  </a:gs>
                  <a:gs pos="100000">
                    <a:srgbClr val="3F0065"/>
                  </a:gs>
                </a:gsLst>
                <a:lin ang="8100000" scaled="1"/>
                <a:tileRect/>
              </a:gradFill>
              <a:ln>
                <a:noFill/>
              </a:ln>
              <a:effectLst/>
            </c:spPr>
            <c:extLst>
              <c:ext xmlns:c16="http://schemas.microsoft.com/office/drawing/2014/chart" uri="{C3380CC4-5D6E-409C-BE32-E72D297353CC}">
                <c16:uniqueId val="{00000002-7FC7-4941-AC15-C47A1C1C49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pivots!$I$68:$I$72</c:f>
              <c:numCache>
                <c:formatCode>"$"#,###.0,"k"</c:formatCode>
                <c:ptCount val="5"/>
                <c:pt idx="0">
                  <c:v>18415</c:v>
                </c:pt>
                <c:pt idx="1">
                  <c:v>0</c:v>
                </c:pt>
                <c:pt idx="2">
                  <c:v>0</c:v>
                </c:pt>
                <c:pt idx="3">
                  <c:v>0</c:v>
                </c:pt>
                <c:pt idx="4">
                  <c:v>0</c:v>
                </c:pt>
              </c:numCache>
            </c:numRef>
          </c:val>
          <c:extLst>
            <c:ext xmlns:c16="http://schemas.microsoft.com/office/drawing/2014/chart" uri="{C3380CC4-5D6E-409C-BE32-E72D297353CC}">
              <c16:uniqueId val="{00000003-7FC7-4941-AC15-C47A1C1C4965}"/>
            </c:ext>
          </c:extLst>
        </c:ser>
        <c:dLbls>
          <c:dLblPos val="outEnd"/>
          <c:showLegendKey val="0"/>
          <c:showVal val="1"/>
          <c:showCatName val="0"/>
          <c:showSerName val="0"/>
          <c:showPercent val="0"/>
          <c:showBubbleSize val="0"/>
        </c:dLbls>
        <c:gapWidth val="25"/>
        <c:overlap val="100"/>
        <c:axId val="1565065984"/>
        <c:axId val="1565065024"/>
      </c:barChart>
      <c:catAx>
        <c:axId val="156506598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65024"/>
        <c:crosses val="autoZero"/>
        <c:auto val="1"/>
        <c:lblAlgn val="ctr"/>
        <c:lblOffset val="100"/>
        <c:noMultiLvlLbl val="0"/>
      </c:catAx>
      <c:valAx>
        <c:axId val="1565065024"/>
        <c:scaling>
          <c:orientation val="minMax"/>
        </c:scaling>
        <c:delete val="1"/>
        <c:axPos val="t"/>
        <c:numFmt formatCode="&quot;$&quot;#,###.0,&quot;k&quot;" sourceLinked="1"/>
        <c:majorTickMark val="none"/>
        <c:minorTickMark val="none"/>
        <c:tickLblPos val="nextTo"/>
        <c:crossAx val="156506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3F0065"/>
                </a:solidFill>
              </a:rPr>
              <a:t>Calls</a:t>
            </a:r>
          </a:p>
        </c:rich>
      </c:tx>
      <c:layout>
        <c:manualLayout>
          <c:xMode val="edge"/>
          <c:yMode val="edge"/>
          <c:x val="4.5603079855516523E-2"/>
          <c:y val="3.32718110475511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pivots!$E$68:$E$72</c:f>
              <c:strCache>
                <c:ptCount val="5"/>
                <c:pt idx="0">
                  <c:v>R01</c:v>
                </c:pt>
                <c:pt idx="1">
                  <c:v>R02</c:v>
                </c:pt>
                <c:pt idx="2">
                  <c:v>R03</c:v>
                </c:pt>
                <c:pt idx="3">
                  <c:v>R04</c:v>
                </c:pt>
                <c:pt idx="4">
                  <c:v>R05</c:v>
                </c:pt>
              </c:strCache>
            </c:strRef>
          </c:cat>
          <c:val>
            <c:numRef>
              <c:f>pivots!$F$68:$F$72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ED0-4BB6-9254-D3C7A799944F}"/>
            </c:ext>
          </c:extLst>
        </c:ser>
        <c:ser>
          <c:idx val="1"/>
          <c:order val="1"/>
          <c:tx>
            <c:strRef>
              <c:f>pivots!$H$67</c:f>
              <c:strCache>
                <c:ptCount val="1"/>
                <c:pt idx="0">
                  <c:v>Sel.calls</c:v>
                </c:pt>
              </c:strCache>
            </c:strRef>
          </c:tx>
          <c:spPr>
            <a:gradFill flip="none" rotWithShape="1">
              <a:gsLst>
                <a:gs pos="0">
                  <a:srgbClr val="975CCB"/>
                </a:gs>
                <a:gs pos="100000">
                  <a:srgbClr val="3F0065"/>
                </a:gs>
                <a:gs pos="100000">
                  <a:schemeClr val="accent1">
                    <a:lumMod val="45000"/>
                    <a:lumOff val="55000"/>
                  </a:schemeClr>
                </a:gs>
                <a:gs pos="100000">
                  <a:srgbClr val="ABC0E4"/>
                </a:gs>
                <a:gs pos="100000">
                  <a:srgbClr val="975CCB"/>
                </a:gs>
              </a:gsLst>
              <a:lin ang="0" scaled="1"/>
              <a:tileRect/>
            </a:gradFill>
            <a:ln>
              <a:solidFill>
                <a:srgbClr val="3F0065"/>
              </a:solidFill>
            </a:ln>
            <a:effectLst/>
          </c:spPr>
          <c:invertIfNegative val="0"/>
          <c:dPt>
            <c:idx val="3"/>
            <c:invertIfNegative val="0"/>
            <c:bubble3D val="0"/>
            <c:spPr>
              <a:gradFill flip="none" rotWithShape="1">
                <a:gsLst>
                  <a:gs pos="0">
                    <a:srgbClr val="3F0065"/>
                  </a:gs>
                  <a:gs pos="100000">
                    <a:srgbClr val="975CCB"/>
                  </a:gs>
                </a:gsLst>
                <a:path path="circle">
                  <a:fillToRect t="100000" r="100000"/>
                </a:path>
                <a:tileRect l="-100000" b="-100000"/>
              </a:gradFill>
              <a:ln>
                <a:solidFill>
                  <a:srgbClr val="3F0065"/>
                </a:solidFill>
              </a:ln>
              <a:effectLst/>
            </c:spPr>
            <c:extLst>
              <c:ext xmlns:c16="http://schemas.microsoft.com/office/drawing/2014/chart" uri="{C3380CC4-5D6E-409C-BE32-E72D297353CC}">
                <c16:uniqueId val="{00000002-CED0-4BB6-9254-D3C7A799944F}"/>
              </c:ext>
            </c:extLst>
          </c:dPt>
          <c:val>
            <c:numRef>
              <c:f>pivots!$H$68:$H$72</c:f>
              <c:numCache>
                <c:formatCode>General</c:formatCode>
                <c:ptCount val="5"/>
                <c:pt idx="0">
                  <c:v>189</c:v>
                </c:pt>
                <c:pt idx="1">
                  <c:v>0</c:v>
                </c:pt>
                <c:pt idx="2">
                  <c:v>0</c:v>
                </c:pt>
                <c:pt idx="3">
                  <c:v>0</c:v>
                </c:pt>
                <c:pt idx="4">
                  <c:v>0</c:v>
                </c:pt>
              </c:numCache>
            </c:numRef>
          </c:val>
          <c:extLst>
            <c:ext xmlns:c16="http://schemas.microsoft.com/office/drawing/2014/chart" uri="{C3380CC4-5D6E-409C-BE32-E72D297353CC}">
              <c16:uniqueId val="{00000003-CED0-4BB6-9254-D3C7A799944F}"/>
            </c:ext>
          </c:extLst>
        </c:ser>
        <c:dLbls>
          <c:showLegendKey val="0"/>
          <c:showVal val="0"/>
          <c:showCatName val="0"/>
          <c:showSerName val="0"/>
          <c:showPercent val="0"/>
          <c:showBubbleSize val="0"/>
        </c:dLbls>
        <c:gapWidth val="26"/>
        <c:overlap val="100"/>
        <c:axId val="1673983167"/>
        <c:axId val="1673976447"/>
      </c:barChart>
      <c:catAx>
        <c:axId val="167398316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976447"/>
        <c:crosses val="autoZero"/>
        <c:auto val="1"/>
        <c:lblAlgn val="ctr"/>
        <c:lblOffset val="100"/>
        <c:noMultiLvlLbl val="0"/>
      </c:catAx>
      <c:valAx>
        <c:axId val="1673976447"/>
        <c:scaling>
          <c:orientation val="minMax"/>
          <c:min val="0"/>
        </c:scaling>
        <c:delete val="1"/>
        <c:axPos val="t"/>
        <c:numFmt formatCode="General" sourceLinked="1"/>
        <c:majorTickMark val="out"/>
        <c:minorTickMark val="none"/>
        <c:tickLblPos val="nextTo"/>
        <c:crossAx val="167398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3F0065"/>
                </a:solidFill>
              </a:rPr>
              <a:t>Female</a:t>
            </a:r>
            <a:r>
              <a:rPr lang="en-US" b="1" baseline="0">
                <a:solidFill>
                  <a:srgbClr val="3F0065"/>
                </a:solidFill>
              </a:rPr>
              <a:t> VS </a:t>
            </a:r>
            <a:r>
              <a:rPr lang="en-US" b="1" baseline="0">
                <a:solidFill>
                  <a:schemeClr val="bg1">
                    <a:lumMod val="65000"/>
                  </a:schemeClr>
                </a:solidFill>
              </a:rPr>
              <a:t>Male</a:t>
            </a:r>
            <a:r>
              <a:rPr lang="en-US" b="1" baseline="0">
                <a:solidFill>
                  <a:schemeClr val="bg2"/>
                </a:solidFill>
              </a:rPr>
              <a:t> </a:t>
            </a:r>
            <a:r>
              <a:rPr lang="en-US" b="1" baseline="0">
                <a:solidFill>
                  <a:srgbClr val="3F0065"/>
                </a:solidFill>
              </a:rPr>
              <a:t>Callers</a:t>
            </a:r>
            <a:endParaRPr lang="en-US" b="1">
              <a:solidFill>
                <a:srgbClr val="3F0065"/>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pivots!$E$93:$E$94</c:f>
              <c:strCache>
                <c:ptCount val="2"/>
                <c:pt idx="1">
                  <c:v>Male</c:v>
                </c:pt>
              </c:strCache>
            </c:strRef>
          </c:tx>
          <c:spPr>
            <a:solidFill>
              <a:schemeClr val="bg1">
                <a:lumMod val="85000"/>
              </a:schemeClr>
            </a:solidFill>
            <a:ln>
              <a:noFill/>
            </a:ln>
            <a:effectLst/>
          </c:spPr>
          <c:invertIfNegative val="0"/>
          <c:dLbls>
            <c:spPr>
              <a:solidFill>
                <a:srgbClr val="7D3FAE"/>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alpha val="64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pivots!$C$95:$D$97</c:f>
              <c:strCache>
                <c:ptCount val="3"/>
                <c:pt idx="0">
                  <c:v>Cincinnati</c:v>
                </c:pt>
                <c:pt idx="1">
                  <c:v>Cleveland</c:v>
                </c:pt>
                <c:pt idx="2">
                  <c:v>Columbus</c:v>
                </c:pt>
              </c:strCache>
            </c:strRef>
          </c:cat>
          <c:val>
            <c:numRef>
              <c:f>pivots!$E$95:$E$97</c:f>
              <c:numCache>
                <c:formatCode>General</c:formatCode>
                <c:ptCount val="3"/>
                <c:pt idx="0">
                  <c:v>132</c:v>
                </c:pt>
                <c:pt idx="1">
                  <c:v>63</c:v>
                </c:pt>
                <c:pt idx="2">
                  <c:v>206</c:v>
                </c:pt>
              </c:numCache>
            </c:numRef>
          </c:val>
          <c:extLst>
            <c:ext xmlns:c16="http://schemas.microsoft.com/office/drawing/2014/chart" uri="{C3380CC4-5D6E-409C-BE32-E72D297353CC}">
              <c16:uniqueId val="{00000000-BFC3-4701-958D-E62D2EB55AB1}"/>
            </c:ext>
          </c:extLst>
        </c:ser>
        <c:ser>
          <c:idx val="1"/>
          <c:order val="1"/>
          <c:tx>
            <c:strRef>
              <c:f>pivots!$F$93:$F$94</c:f>
              <c:strCache>
                <c:ptCount val="2"/>
                <c:pt idx="1">
                  <c:v>Female</c:v>
                </c:pt>
              </c:strCache>
            </c:strRef>
          </c:tx>
          <c:spPr>
            <a:solidFill>
              <a:srgbClr val="3F0065"/>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7D3FAE">
                        <a:alpha val="54000"/>
                      </a:srgb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pivots!$C$95:$D$97</c:f>
              <c:strCache>
                <c:ptCount val="3"/>
                <c:pt idx="0">
                  <c:v>Cincinnati</c:v>
                </c:pt>
                <c:pt idx="1">
                  <c:v>Cleveland</c:v>
                </c:pt>
                <c:pt idx="2">
                  <c:v>Columbus</c:v>
                </c:pt>
              </c:strCache>
            </c:strRef>
          </c:cat>
          <c:val>
            <c:numRef>
              <c:f>pivots!$F$95:$F$97</c:f>
              <c:numCache>
                <c:formatCode>General</c:formatCode>
                <c:ptCount val="3"/>
                <c:pt idx="0">
                  <c:v>144</c:v>
                </c:pt>
                <c:pt idx="1">
                  <c:v>326</c:v>
                </c:pt>
                <c:pt idx="2">
                  <c:v>129</c:v>
                </c:pt>
              </c:numCache>
            </c:numRef>
          </c:val>
          <c:extLst>
            <c:ext xmlns:c16="http://schemas.microsoft.com/office/drawing/2014/chart" uri="{C3380CC4-5D6E-409C-BE32-E72D297353CC}">
              <c16:uniqueId val="{00000001-BFC3-4701-958D-E62D2EB55AB1}"/>
            </c:ext>
          </c:extLst>
        </c:ser>
        <c:dLbls>
          <c:showLegendKey val="0"/>
          <c:showVal val="0"/>
          <c:showCatName val="0"/>
          <c:showSerName val="0"/>
          <c:showPercent val="0"/>
          <c:showBubbleSize val="0"/>
        </c:dLbls>
        <c:gapWidth val="25"/>
        <c:overlap val="100"/>
        <c:axId val="1460736608"/>
        <c:axId val="1473708128"/>
      </c:barChart>
      <c:catAx>
        <c:axId val="146073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08128"/>
        <c:crosses val="autoZero"/>
        <c:auto val="1"/>
        <c:lblAlgn val="ctr"/>
        <c:lblOffset val="100"/>
        <c:noMultiLvlLbl val="0"/>
      </c:catAx>
      <c:valAx>
        <c:axId val="1473708128"/>
        <c:scaling>
          <c:orientation val="minMax"/>
        </c:scaling>
        <c:delete val="1"/>
        <c:axPos val="l"/>
        <c:numFmt formatCode="0%" sourceLinked="1"/>
        <c:majorTickMark val="out"/>
        <c:minorTickMark val="none"/>
        <c:tickLblPos val="nextTo"/>
        <c:crossAx val="146073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Report.xlsx]pivots!PivotTable6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3F0065"/>
                </a:solidFill>
              </a:rPr>
              <a:t>Rating</a:t>
            </a:r>
          </a:p>
        </c:rich>
      </c:tx>
      <c:layout>
        <c:manualLayout>
          <c:xMode val="edge"/>
          <c:yMode val="edge"/>
          <c:x val="6.3000160831670829E-2"/>
          <c:y val="2.7588164460216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F0065"/>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3F0065"/>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3F0065"/>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923543361245"/>
          <c:y val="0.17513886404827717"/>
          <c:w val="0.82821124384476663"/>
          <c:h val="0.72279289253577228"/>
        </c:manualLayout>
      </c:layout>
      <c:barChart>
        <c:barDir val="col"/>
        <c:grouping val="clustered"/>
        <c:varyColors val="0"/>
        <c:ser>
          <c:idx val="0"/>
          <c:order val="0"/>
          <c:tx>
            <c:strRef>
              <c:f>pivots!$B$103:$B$104</c:f>
              <c:strCache>
                <c:ptCount val="1"/>
                <c:pt idx="0">
                  <c:v>R01</c:v>
                </c:pt>
              </c:strCache>
            </c:strRef>
          </c:tx>
          <c:spPr>
            <a:solidFill>
              <a:srgbClr val="3F006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pivots!$A$105:$A$109</c:f>
              <c:strCache>
                <c:ptCount val="5"/>
                <c:pt idx="0">
                  <c:v>1</c:v>
                </c:pt>
                <c:pt idx="1">
                  <c:v>2</c:v>
                </c:pt>
                <c:pt idx="2">
                  <c:v>3</c:v>
                </c:pt>
                <c:pt idx="3">
                  <c:v>4</c:v>
                </c:pt>
                <c:pt idx="4">
                  <c:v>5</c:v>
                </c:pt>
              </c:strCache>
            </c:strRef>
          </c:cat>
          <c:val>
            <c:numRef>
              <c:f>pivots!$B$105:$B$109</c:f>
              <c:numCache>
                <c:formatCode>General</c:formatCode>
                <c:ptCount val="5"/>
                <c:pt idx="0">
                  <c:v>1</c:v>
                </c:pt>
                <c:pt idx="1">
                  <c:v>18</c:v>
                </c:pt>
                <c:pt idx="2">
                  <c:v>93</c:v>
                </c:pt>
                <c:pt idx="3">
                  <c:v>352</c:v>
                </c:pt>
                <c:pt idx="4">
                  <c:v>300</c:v>
                </c:pt>
              </c:numCache>
            </c:numRef>
          </c:val>
          <c:extLst>
            <c:ext xmlns:c16="http://schemas.microsoft.com/office/drawing/2014/chart" uri="{C3380CC4-5D6E-409C-BE32-E72D297353CC}">
              <c16:uniqueId val="{00000000-3E00-4D38-B322-5F69B56E461E}"/>
            </c:ext>
          </c:extLst>
        </c:ser>
        <c:dLbls>
          <c:showLegendKey val="0"/>
          <c:showVal val="0"/>
          <c:showCatName val="0"/>
          <c:showSerName val="0"/>
          <c:showPercent val="0"/>
          <c:showBubbleSize val="0"/>
        </c:dLbls>
        <c:gapWidth val="32"/>
        <c:axId val="1570403856"/>
        <c:axId val="1570406256"/>
      </c:barChart>
      <c:catAx>
        <c:axId val="1570403856"/>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406256"/>
        <c:crosses val="autoZero"/>
        <c:auto val="1"/>
        <c:lblAlgn val="ctr"/>
        <c:lblOffset val="100"/>
        <c:tickLblSkip val="1"/>
        <c:noMultiLvlLbl val="0"/>
      </c:catAx>
      <c:valAx>
        <c:axId val="1570406256"/>
        <c:scaling>
          <c:orientation val="minMax"/>
          <c:max val="4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403856"/>
        <c:crosses val="autoZero"/>
        <c:crossBetween val="between"/>
        <c:majorUnit val="50"/>
      </c:valAx>
      <c:spPr>
        <a:noFill/>
        <a:ln w="0" cmpd="sng">
          <a:solidFill>
            <a:srgbClr val="002060"/>
          </a:solidFill>
          <a:beve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xml"/><Relationship Id="rId18"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1.xml"/><Relationship Id="rId17" Type="http://schemas.openxmlformats.org/officeDocument/2006/relationships/chart" Target="../charts/chart6.xml"/><Relationship Id="rId2" Type="http://schemas.openxmlformats.org/officeDocument/2006/relationships/image" Target="../media/image2.sv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4.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2" Type="http://schemas.openxmlformats.org/officeDocument/2006/relationships/image" Target="../media/image14.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2</xdr:col>
      <xdr:colOff>350520</xdr:colOff>
      <xdr:row>3</xdr:row>
      <xdr:rowOff>7620</xdr:rowOff>
    </xdr:from>
    <xdr:to>
      <xdr:col>4</xdr:col>
      <xdr:colOff>457200</xdr:colOff>
      <xdr:row>8</xdr:row>
      <xdr:rowOff>99060</xdr:rowOff>
    </xdr:to>
    <xdr:sp macro="" textlink="pivots!A4">
      <xdr:nvSpPr>
        <xdr:cNvPr id="2" name="Rectangle 1">
          <a:extLst>
            <a:ext uri="{FF2B5EF4-FFF2-40B4-BE49-F238E27FC236}">
              <a16:creationId xmlns:a16="http://schemas.microsoft.com/office/drawing/2014/main" id="{64C393C8-A546-F8EF-B5AC-756C88F00B1D}"/>
            </a:ext>
          </a:extLst>
        </xdr:cNvPr>
        <xdr:cNvSpPr/>
      </xdr:nvSpPr>
      <xdr:spPr>
        <a:xfrm>
          <a:off x="579120" y="556260"/>
          <a:ext cx="1325880" cy="1005840"/>
        </a:xfrm>
        <a:prstGeom prst="rect">
          <a:avLst/>
        </a:prstGeom>
        <a:solidFill>
          <a:srgbClr val="3F0065"/>
        </a:solidFill>
        <a:ln>
          <a:noFill/>
        </a:ln>
        <a:effectLst>
          <a:outerShdw blurRad="254000" dist="127000" dir="5400000" algn="t" rotWithShape="0">
            <a:prstClr val="black">
              <a:alpha val="5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2B7764-7DA1-42C5-BBA8-CFF2204BF67A}" type="TxLink">
            <a:rPr lang="en-US" sz="1600" b="1" i="0" u="none" strike="noStrike">
              <a:solidFill>
                <a:schemeClr val="bg1"/>
              </a:solidFill>
              <a:latin typeface="Algerian" panose="04020705040A02060702" pitchFamily="82" charset="0"/>
              <a:ea typeface="Calibri"/>
              <a:cs typeface="Calibri"/>
            </a:rPr>
            <a:pPr algn="ctr"/>
            <a:t>1,000</a:t>
          </a:fld>
          <a:endParaRPr lang="en-US" sz="1600" b="1">
            <a:solidFill>
              <a:schemeClr val="bg1"/>
            </a:solidFill>
            <a:latin typeface="Algerian" panose="04020705040A02060702" pitchFamily="82" charset="0"/>
          </a:endParaRPr>
        </a:p>
      </xdr:txBody>
    </xdr:sp>
    <xdr:clientData/>
  </xdr:twoCellAnchor>
  <xdr:twoCellAnchor>
    <xdr:from>
      <xdr:col>2</xdr:col>
      <xdr:colOff>556260</xdr:colOff>
      <xdr:row>3</xdr:row>
      <xdr:rowOff>53340</xdr:rowOff>
    </xdr:from>
    <xdr:to>
      <xdr:col>4</xdr:col>
      <xdr:colOff>137160</xdr:colOff>
      <xdr:row>4</xdr:row>
      <xdr:rowOff>60960</xdr:rowOff>
    </xdr:to>
    <xdr:sp macro="" textlink="">
      <xdr:nvSpPr>
        <xdr:cNvPr id="3" name="TextBox 2">
          <a:extLst>
            <a:ext uri="{FF2B5EF4-FFF2-40B4-BE49-F238E27FC236}">
              <a16:creationId xmlns:a16="http://schemas.microsoft.com/office/drawing/2014/main" id="{B4496214-14E3-F6B8-9632-7AAB9E8F7E2D}"/>
            </a:ext>
          </a:extLst>
        </xdr:cNvPr>
        <xdr:cNvSpPr txBox="1"/>
      </xdr:nvSpPr>
      <xdr:spPr>
        <a:xfrm>
          <a:off x="784860" y="601980"/>
          <a:ext cx="800100" cy="190500"/>
        </a:xfrm>
        <a:prstGeom prst="rect">
          <a:avLst/>
        </a:prstGeom>
        <a:solidFill>
          <a:srgbClr val="3F006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      CALLS</a:t>
          </a:r>
        </a:p>
      </xdr:txBody>
    </xdr:sp>
    <xdr:clientData/>
  </xdr:twoCellAnchor>
  <xdr:twoCellAnchor editAs="oneCell">
    <xdr:from>
      <xdr:col>2</xdr:col>
      <xdr:colOff>457200</xdr:colOff>
      <xdr:row>3</xdr:row>
      <xdr:rowOff>76200</xdr:rowOff>
    </xdr:from>
    <xdr:to>
      <xdr:col>3</xdr:col>
      <xdr:colOff>42143</xdr:colOff>
      <xdr:row>4</xdr:row>
      <xdr:rowOff>83655</xdr:rowOff>
    </xdr:to>
    <xdr:pic>
      <xdr:nvPicPr>
        <xdr:cNvPr id="4" name="Graphic 3" descr="Receiver with solid fill">
          <a:extLst>
            <a:ext uri="{FF2B5EF4-FFF2-40B4-BE49-F238E27FC236}">
              <a16:creationId xmlns:a16="http://schemas.microsoft.com/office/drawing/2014/main" id="{7F9F4D39-9533-4043-9FF7-913C681FD44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624840"/>
          <a:ext cx="194543" cy="190335"/>
        </a:xfrm>
        <a:prstGeom prst="rect">
          <a:avLst/>
        </a:prstGeom>
      </xdr:spPr>
    </xdr:pic>
    <xdr:clientData/>
  </xdr:twoCellAnchor>
  <xdr:twoCellAnchor>
    <xdr:from>
      <xdr:col>3</xdr:col>
      <xdr:colOff>38100</xdr:colOff>
      <xdr:row>6</xdr:row>
      <xdr:rowOff>160020</xdr:rowOff>
    </xdr:from>
    <xdr:to>
      <xdr:col>4</xdr:col>
      <xdr:colOff>198120</xdr:colOff>
      <xdr:row>8</xdr:row>
      <xdr:rowOff>7620</xdr:rowOff>
    </xdr:to>
    <xdr:sp macro="" textlink="pivots!A9">
      <xdr:nvSpPr>
        <xdr:cNvPr id="5" name="TextBox 4">
          <a:extLst>
            <a:ext uri="{FF2B5EF4-FFF2-40B4-BE49-F238E27FC236}">
              <a16:creationId xmlns:a16="http://schemas.microsoft.com/office/drawing/2014/main" id="{F290D333-AAB7-CD61-2BA0-E40C968D3DC2}"/>
            </a:ext>
          </a:extLst>
        </xdr:cNvPr>
        <xdr:cNvSpPr txBox="1"/>
      </xdr:nvSpPr>
      <xdr:spPr>
        <a:xfrm>
          <a:off x="876300" y="1257300"/>
          <a:ext cx="769620" cy="213360"/>
        </a:xfrm>
        <a:prstGeom prst="rect">
          <a:avLst/>
        </a:prstGeom>
        <a:solidFill>
          <a:srgbClr val="975CC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9B795FF-1980-45A0-B02D-3B7E788EC717}" type="TxLink">
            <a:rPr lang="en-US" sz="1100" b="1" i="0" u="none" strike="noStrike">
              <a:solidFill>
                <a:schemeClr val="bg1"/>
              </a:solidFill>
              <a:latin typeface="Calibri"/>
              <a:ea typeface="Calibri"/>
              <a:cs typeface="Calibri"/>
            </a:rPr>
            <a:pPr algn="ctr"/>
            <a:t>189</a:t>
          </a:fld>
          <a:endParaRPr lang="en-US" sz="1100" b="1">
            <a:solidFill>
              <a:schemeClr val="bg1"/>
            </a:solidFill>
          </a:endParaRPr>
        </a:p>
      </xdr:txBody>
    </xdr:sp>
    <xdr:clientData/>
  </xdr:twoCellAnchor>
  <xdr:twoCellAnchor>
    <xdr:from>
      <xdr:col>2</xdr:col>
      <xdr:colOff>350520</xdr:colOff>
      <xdr:row>9</xdr:row>
      <xdr:rowOff>121920</xdr:rowOff>
    </xdr:from>
    <xdr:to>
      <xdr:col>4</xdr:col>
      <xdr:colOff>472440</xdr:colOff>
      <xdr:row>14</xdr:row>
      <xdr:rowOff>160020</xdr:rowOff>
    </xdr:to>
    <xdr:sp macro="" textlink="pivots!B4">
      <xdr:nvSpPr>
        <xdr:cNvPr id="19" name="Rectangle 18">
          <a:extLst>
            <a:ext uri="{FF2B5EF4-FFF2-40B4-BE49-F238E27FC236}">
              <a16:creationId xmlns:a16="http://schemas.microsoft.com/office/drawing/2014/main" id="{DBA6D89A-AB0A-4148-BFBC-C39DA9537500}"/>
            </a:ext>
          </a:extLst>
        </xdr:cNvPr>
        <xdr:cNvSpPr/>
      </xdr:nvSpPr>
      <xdr:spPr>
        <a:xfrm>
          <a:off x="579120" y="1767840"/>
          <a:ext cx="1341120" cy="952500"/>
        </a:xfrm>
        <a:prstGeom prst="rect">
          <a:avLst/>
        </a:prstGeom>
        <a:solidFill>
          <a:srgbClr val="3F0065"/>
        </a:solidFill>
        <a:ln>
          <a:noFill/>
        </a:ln>
        <a:effectLst>
          <a:outerShdw blurRad="254000" dist="127000" dir="5400000" algn="t" rotWithShape="0">
            <a:prstClr val="black">
              <a:alpha val="5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181B43-E56F-4096-8366-9CE2DCE42C2B}" type="TxLink">
            <a:rPr lang="en-US" sz="1600" b="1" i="0" u="none" strike="noStrike">
              <a:solidFill>
                <a:schemeClr val="bg1"/>
              </a:solidFill>
              <a:latin typeface="Algerian" panose="04020705040A02060702" pitchFamily="82" charset="0"/>
              <a:ea typeface="Calibri"/>
              <a:cs typeface="Calibri"/>
            </a:rPr>
            <a:pPr algn="ctr"/>
            <a:t>$96,623</a:t>
          </a:fld>
          <a:endParaRPr lang="en-US" sz="1600" b="1">
            <a:solidFill>
              <a:schemeClr val="bg1"/>
            </a:solidFill>
            <a:latin typeface="Algerian" panose="04020705040A02060702" pitchFamily="82" charset="0"/>
          </a:endParaRPr>
        </a:p>
      </xdr:txBody>
    </xdr:sp>
    <xdr:clientData/>
  </xdr:twoCellAnchor>
  <xdr:twoCellAnchor>
    <xdr:from>
      <xdr:col>2</xdr:col>
      <xdr:colOff>541020</xdr:colOff>
      <xdr:row>9</xdr:row>
      <xdr:rowOff>167640</xdr:rowOff>
    </xdr:from>
    <xdr:to>
      <xdr:col>4</xdr:col>
      <xdr:colOff>342900</xdr:colOff>
      <xdr:row>11</xdr:row>
      <xdr:rowOff>91440</xdr:rowOff>
    </xdr:to>
    <xdr:sp macro="" textlink="">
      <xdr:nvSpPr>
        <xdr:cNvPr id="20" name="TextBox 19">
          <a:extLst>
            <a:ext uri="{FF2B5EF4-FFF2-40B4-BE49-F238E27FC236}">
              <a16:creationId xmlns:a16="http://schemas.microsoft.com/office/drawing/2014/main" id="{BDA594D7-2CEF-47DD-9F1F-A6E36A20A1C4}"/>
            </a:ext>
          </a:extLst>
        </xdr:cNvPr>
        <xdr:cNvSpPr txBox="1"/>
      </xdr:nvSpPr>
      <xdr:spPr>
        <a:xfrm>
          <a:off x="769620" y="1813560"/>
          <a:ext cx="1021080" cy="289560"/>
        </a:xfrm>
        <a:prstGeom prst="rect">
          <a:avLst/>
        </a:prstGeom>
        <a:solidFill>
          <a:srgbClr val="3F006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 </a:t>
          </a:r>
          <a:r>
            <a:rPr lang="en-US" sz="900" b="1" baseline="0">
              <a:solidFill>
                <a:schemeClr val="bg1"/>
              </a:solidFill>
            </a:rPr>
            <a:t>AMOUNT</a:t>
          </a:r>
          <a:endParaRPr lang="en-US" sz="900" b="1">
            <a:solidFill>
              <a:schemeClr val="bg1"/>
            </a:solidFill>
          </a:endParaRPr>
        </a:p>
      </xdr:txBody>
    </xdr:sp>
    <xdr:clientData/>
  </xdr:twoCellAnchor>
  <xdr:twoCellAnchor editAs="oneCell">
    <xdr:from>
      <xdr:col>7</xdr:col>
      <xdr:colOff>0</xdr:colOff>
      <xdr:row>10</xdr:row>
      <xdr:rowOff>106680</xdr:rowOff>
    </xdr:from>
    <xdr:to>
      <xdr:col>7</xdr:col>
      <xdr:colOff>194543</xdr:colOff>
      <xdr:row>11</xdr:row>
      <xdr:rowOff>114135</xdr:rowOff>
    </xdr:to>
    <xdr:pic>
      <xdr:nvPicPr>
        <xdr:cNvPr id="21" name="Graphic 20" descr="Receiver with solid fill">
          <a:extLst>
            <a:ext uri="{FF2B5EF4-FFF2-40B4-BE49-F238E27FC236}">
              <a16:creationId xmlns:a16="http://schemas.microsoft.com/office/drawing/2014/main" id="{1CDCBEB2-2383-421F-BF93-DAE6A6BF76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a:off x="3276600" y="1935480"/>
          <a:ext cx="194543" cy="190335"/>
        </a:xfrm>
        <a:prstGeom prst="rect">
          <a:avLst/>
        </a:prstGeom>
      </xdr:spPr>
    </xdr:pic>
    <xdr:clientData/>
  </xdr:twoCellAnchor>
  <xdr:twoCellAnchor>
    <xdr:from>
      <xdr:col>3</xdr:col>
      <xdr:colOff>38100</xdr:colOff>
      <xdr:row>13</xdr:row>
      <xdr:rowOff>91440</xdr:rowOff>
    </xdr:from>
    <xdr:to>
      <xdr:col>4</xdr:col>
      <xdr:colOff>198120</xdr:colOff>
      <xdr:row>14</xdr:row>
      <xdr:rowOff>121920</xdr:rowOff>
    </xdr:to>
    <xdr:sp macro="" textlink="pivots!B9">
      <xdr:nvSpPr>
        <xdr:cNvPr id="22" name="TextBox 21">
          <a:extLst>
            <a:ext uri="{FF2B5EF4-FFF2-40B4-BE49-F238E27FC236}">
              <a16:creationId xmlns:a16="http://schemas.microsoft.com/office/drawing/2014/main" id="{28E4FBCB-0A74-47AF-9DEE-35083F1744A1}"/>
            </a:ext>
          </a:extLst>
        </xdr:cNvPr>
        <xdr:cNvSpPr txBox="1"/>
      </xdr:nvSpPr>
      <xdr:spPr>
        <a:xfrm>
          <a:off x="876300" y="2468880"/>
          <a:ext cx="769620" cy="213360"/>
        </a:xfrm>
        <a:prstGeom prst="rect">
          <a:avLst/>
        </a:prstGeom>
        <a:solidFill>
          <a:srgbClr val="975CC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0BD7A3-855A-4B86-BB00-6228B5518E93}" type="TxLink">
            <a:rPr lang="en-US" sz="1100" b="1" i="0" u="none" strike="noStrike">
              <a:solidFill>
                <a:schemeClr val="bg1"/>
              </a:solidFill>
              <a:latin typeface="Calibri"/>
              <a:ea typeface="Calibri"/>
              <a:cs typeface="Calibri"/>
            </a:rPr>
            <a:pPr algn="ctr"/>
            <a:t>$18,415</a:t>
          </a:fld>
          <a:endParaRPr lang="en-US" sz="1100" b="1">
            <a:solidFill>
              <a:schemeClr val="bg1"/>
            </a:solidFill>
          </a:endParaRPr>
        </a:p>
      </xdr:txBody>
    </xdr:sp>
    <xdr:clientData/>
  </xdr:twoCellAnchor>
  <xdr:twoCellAnchor>
    <xdr:from>
      <xdr:col>2</xdr:col>
      <xdr:colOff>350520</xdr:colOff>
      <xdr:row>15</xdr:row>
      <xdr:rowOff>137160</xdr:rowOff>
    </xdr:from>
    <xdr:to>
      <xdr:col>4</xdr:col>
      <xdr:colOff>464820</xdr:colOff>
      <xdr:row>20</xdr:row>
      <xdr:rowOff>137160</xdr:rowOff>
    </xdr:to>
    <xdr:sp macro="" textlink="pivots!C4">
      <xdr:nvSpPr>
        <xdr:cNvPr id="23" name="Rectangle 22">
          <a:extLst>
            <a:ext uri="{FF2B5EF4-FFF2-40B4-BE49-F238E27FC236}">
              <a16:creationId xmlns:a16="http://schemas.microsoft.com/office/drawing/2014/main" id="{0F0EF089-0251-4055-968A-66DA0BC9F51A}"/>
            </a:ext>
          </a:extLst>
        </xdr:cNvPr>
        <xdr:cNvSpPr/>
      </xdr:nvSpPr>
      <xdr:spPr>
        <a:xfrm>
          <a:off x="579120" y="2880360"/>
          <a:ext cx="1333500" cy="914400"/>
        </a:xfrm>
        <a:prstGeom prst="rect">
          <a:avLst/>
        </a:prstGeom>
        <a:solidFill>
          <a:srgbClr val="3F0065"/>
        </a:solidFill>
        <a:ln>
          <a:noFill/>
        </a:ln>
        <a:effectLst>
          <a:outerShdw blurRad="254000" dist="127000" dir="5400000" algn="t" rotWithShape="0">
            <a:prstClr val="black">
              <a:alpha val="5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8AFF78-D49F-4590-859C-BDF27AC2EB47}" type="TxLink">
            <a:rPr lang="en-US" sz="1600" b="1" i="0" u="none" strike="noStrike">
              <a:solidFill>
                <a:schemeClr val="bg1"/>
              </a:solidFill>
              <a:latin typeface="Algerian" panose="04020705040A02060702" pitchFamily="82" charset="0"/>
              <a:ea typeface="Calibri"/>
              <a:cs typeface="Calibri"/>
            </a:rPr>
            <a:pPr algn="ctr"/>
            <a:t>89,850</a:t>
          </a:fld>
          <a:endParaRPr lang="en-US" sz="1600" b="1">
            <a:solidFill>
              <a:schemeClr val="bg1"/>
            </a:solidFill>
            <a:latin typeface="Algerian" panose="04020705040A02060702" pitchFamily="82" charset="0"/>
          </a:endParaRPr>
        </a:p>
      </xdr:txBody>
    </xdr:sp>
    <xdr:clientData/>
  </xdr:twoCellAnchor>
  <xdr:twoCellAnchor>
    <xdr:from>
      <xdr:col>2</xdr:col>
      <xdr:colOff>563880</xdr:colOff>
      <xdr:row>16</xdr:row>
      <xdr:rowOff>15240</xdr:rowOff>
    </xdr:from>
    <xdr:to>
      <xdr:col>4</xdr:col>
      <xdr:colOff>213360</xdr:colOff>
      <xdr:row>17</xdr:row>
      <xdr:rowOff>137160</xdr:rowOff>
    </xdr:to>
    <xdr:sp macro="" textlink="">
      <xdr:nvSpPr>
        <xdr:cNvPr id="24" name="TextBox 23">
          <a:extLst>
            <a:ext uri="{FF2B5EF4-FFF2-40B4-BE49-F238E27FC236}">
              <a16:creationId xmlns:a16="http://schemas.microsoft.com/office/drawing/2014/main" id="{7CA947E7-C808-4CF2-8E56-D685A2B4D94D}"/>
            </a:ext>
          </a:extLst>
        </xdr:cNvPr>
        <xdr:cNvSpPr txBox="1"/>
      </xdr:nvSpPr>
      <xdr:spPr>
        <a:xfrm>
          <a:off x="792480" y="2941320"/>
          <a:ext cx="868680" cy="304800"/>
        </a:xfrm>
        <a:prstGeom prst="rect">
          <a:avLst/>
        </a:prstGeom>
        <a:solidFill>
          <a:srgbClr val="3F006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effectLst/>
              <a:latin typeface="+mn-lt"/>
              <a:ea typeface="+mn-ea"/>
              <a:cs typeface="+mn-cs"/>
            </a:rPr>
            <a:t>DURATION</a:t>
          </a:r>
          <a:r>
            <a:rPr lang="en-US" sz="900" b="1">
              <a:solidFill>
                <a:schemeClr val="bg1"/>
              </a:solidFill>
            </a:rPr>
            <a:t>      </a:t>
          </a:r>
        </a:p>
      </xdr:txBody>
    </xdr:sp>
    <xdr:clientData/>
  </xdr:twoCellAnchor>
  <xdr:twoCellAnchor editAs="oneCell">
    <xdr:from>
      <xdr:col>7</xdr:col>
      <xdr:colOff>137160</xdr:colOff>
      <xdr:row>15</xdr:row>
      <xdr:rowOff>167640</xdr:rowOff>
    </xdr:from>
    <xdr:to>
      <xdr:col>7</xdr:col>
      <xdr:colOff>331703</xdr:colOff>
      <xdr:row>16</xdr:row>
      <xdr:rowOff>175095</xdr:rowOff>
    </xdr:to>
    <xdr:pic>
      <xdr:nvPicPr>
        <xdr:cNvPr id="25" name="Graphic 24" descr="Receiver with solid fill">
          <a:extLst>
            <a:ext uri="{FF2B5EF4-FFF2-40B4-BE49-F238E27FC236}">
              <a16:creationId xmlns:a16="http://schemas.microsoft.com/office/drawing/2014/main" id="{D71198A5-C9D1-4338-BF6A-F33DA0DA9A4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a:off x="3413760" y="2910840"/>
          <a:ext cx="194543" cy="190335"/>
        </a:xfrm>
        <a:prstGeom prst="rect">
          <a:avLst/>
        </a:prstGeom>
      </xdr:spPr>
    </xdr:pic>
    <xdr:clientData/>
  </xdr:twoCellAnchor>
  <xdr:twoCellAnchor>
    <xdr:from>
      <xdr:col>3</xdr:col>
      <xdr:colOff>53340</xdr:colOff>
      <xdr:row>19</xdr:row>
      <xdr:rowOff>83820</xdr:rowOff>
    </xdr:from>
    <xdr:to>
      <xdr:col>4</xdr:col>
      <xdr:colOff>213360</xdr:colOff>
      <xdr:row>20</xdr:row>
      <xdr:rowOff>114300</xdr:rowOff>
    </xdr:to>
    <xdr:sp macro="" textlink="pivots!C9">
      <xdr:nvSpPr>
        <xdr:cNvPr id="26" name="TextBox 25">
          <a:extLst>
            <a:ext uri="{FF2B5EF4-FFF2-40B4-BE49-F238E27FC236}">
              <a16:creationId xmlns:a16="http://schemas.microsoft.com/office/drawing/2014/main" id="{EAE70BCD-8D5F-4B84-84EE-96826802FC90}"/>
            </a:ext>
          </a:extLst>
        </xdr:cNvPr>
        <xdr:cNvSpPr txBox="1"/>
      </xdr:nvSpPr>
      <xdr:spPr>
        <a:xfrm>
          <a:off x="891540" y="3558540"/>
          <a:ext cx="769620" cy="213360"/>
        </a:xfrm>
        <a:prstGeom prst="rect">
          <a:avLst/>
        </a:prstGeom>
        <a:solidFill>
          <a:srgbClr val="975CC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83F065-36F1-471A-915B-F126B69DBC3D}" type="TxLink">
            <a:rPr lang="en-US" sz="1100" b="1" i="0" u="none" strike="noStrike">
              <a:solidFill>
                <a:schemeClr val="bg1"/>
              </a:solidFill>
              <a:latin typeface="Calibri"/>
              <a:ea typeface="Calibri"/>
              <a:cs typeface="Calibri"/>
            </a:rPr>
            <a:pPr algn="ctr"/>
            <a:t>16,834</a:t>
          </a:fld>
          <a:endParaRPr lang="en-US" sz="1100" b="1">
            <a:solidFill>
              <a:schemeClr val="bg1"/>
            </a:solidFill>
          </a:endParaRPr>
        </a:p>
      </xdr:txBody>
    </xdr:sp>
    <xdr:clientData/>
  </xdr:twoCellAnchor>
  <xdr:twoCellAnchor>
    <xdr:from>
      <xdr:col>2</xdr:col>
      <xdr:colOff>358140</xdr:colOff>
      <xdr:row>21</xdr:row>
      <xdr:rowOff>167640</xdr:rowOff>
    </xdr:from>
    <xdr:to>
      <xdr:col>4</xdr:col>
      <xdr:colOff>472440</xdr:colOff>
      <xdr:row>26</xdr:row>
      <xdr:rowOff>144780</xdr:rowOff>
    </xdr:to>
    <xdr:sp macro="" textlink="pivots!D4">
      <xdr:nvSpPr>
        <xdr:cNvPr id="27" name="Rectangle 26">
          <a:extLst>
            <a:ext uri="{FF2B5EF4-FFF2-40B4-BE49-F238E27FC236}">
              <a16:creationId xmlns:a16="http://schemas.microsoft.com/office/drawing/2014/main" id="{6E865B60-CB51-4E3A-9D11-960CD2C868A0}"/>
            </a:ext>
          </a:extLst>
        </xdr:cNvPr>
        <xdr:cNvSpPr/>
      </xdr:nvSpPr>
      <xdr:spPr>
        <a:xfrm>
          <a:off x="586740" y="4008120"/>
          <a:ext cx="1333500" cy="891540"/>
        </a:xfrm>
        <a:prstGeom prst="rect">
          <a:avLst/>
        </a:prstGeom>
        <a:solidFill>
          <a:srgbClr val="3F0065"/>
        </a:solidFill>
        <a:ln>
          <a:noFill/>
        </a:ln>
        <a:effectLst>
          <a:outerShdw blurRad="254000" dist="127000" dir="5400000" algn="t" rotWithShape="0">
            <a:prstClr val="black">
              <a:alpha val="5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3C761E-E7B2-4B13-B719-B0D98CE58BF7}" type="TxLink">
            <a:rPr lang="en-US" sz="1600" b="1" i="0" u="none" strike="noStrike">
              <a:solidFill>
                <a:schemeClr val="bg1"/>
              </a:solidFill>
              <a:latin typeface="Algerian" panose="04020705040A02060702" pitchFamily="82" charset="0"/>
              <a:ea typeface="Calibri"/>
              <a:cs typeface="Calibri"/>
            </a:rPr>
            <a:pPr algn="ctr"/>
            <a:t>3.9</a:t>
          </a:fld>
          <a:endParaRPr lang="en-US" sz="1600" b="1">
            <a:solidFill>
              <a:schemeClr val="bg1"/>
            </a:solidFill>
            <a:latin typeface="Algerian" panose="04020705040A02060702" pitchFamily="82" charset="0"/>
          </a:endParaRPr>
        </a:p>
      </xdr:txBody>
    </xdr:sp>
    <xdr:clientData/>
  </xdr:twoCellAnchor>
  <xdr:twoCellAnchor>
    <xdr:from>
      <xdr:col>2</xdr:col>
      <xdr:colOff>449580</xdr:colOff>
      <xdr:row>22</xdr:row>
      <xdr:rowOff>68580</xdr:rowOff>
    </xdr:from>
    <xdr:to>
      <xdr:col>4</xdr:col>
      <xdr:colOff>312420</xdr:colOff>
      <xdr:row>23</xdr:row>
      <xdr:rowOff>129540</xdr:rowOff>
    </xdr:to>
    <xdr:sp macro="" textlink="">
      <xdr:nvSpPr>
        <xdr:cNvPr id="28" name="TextBox 27">
          <a:extLst>
            <a:ext uri="{FF2B5EF4-FFF2-40B4-BE49-F238E27FC236}">
              <a16:creationId xmlns:a16="http://schemas.microsoft.com/office/drawing/2014/main" id="{72E5ED90-9B51-48ED-8DCD-4AF934D3BAB1}"/>
            </a:ext>
          </a:extLst>
        </xdr:cNvPr>
        <xdr:cNvSpPr txBox="1"/>
      </xdr:nvSpPr>
      <xdr:spPr>
        <a:xfrm>
          <a:off x="678180" y="4091940"/>
          <a:ext cx="1082040" cy="243840"/>
        </a:xfrm>
        <a:prstGeom prst="rect">
          <a:avLst/>
        </a:prstGeom>
        <a:solidFill>
          <a:srgbClr val="3F006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      AVG</a:t>
          </a:r>
          <a:r>
            <a:rPr lang="en-US" sz="900" b="1" baseline="0">
              <a:solidFill>
                <a:schemeClr val="bg1"/>
              </a:solidFill>
            </a:rPr>
            <a:t> RATING</a:t>
          </a:r>
          <a:endParaRPr lang="en-US" sz="900" b="1">
            <a:solidFill>
              <a:schemeClr val="bg1"/>
            </a:solidFill>
          </a:endParaRPr>
        </a:p>
      </xdr:txBody>
    </xdr:sp>
    <xdr:clientData/>
  </xdr:twoCellAnchor>
  <xdr:twoCellAnchor editAs="oneCell">
    <xdr:from>
      <xdr:col>8</xdr:col>
      <xdr:colOff>312420</xdr:colOff>
      <xdr:row>25</xdr:row>
      <xdr:rowOff>114300</xdr:rowOff>
    </xdr:from>
    <xdr:to>
      <xdr:col>8</xdr:col>
      <xdr:colOff>506963</xdr:colOff>
      <xdr:row>26</xdr:row>
      <xdr:rowOff>121755</xdr:rowOff>
    </xdr:to>
    <xdr:pic>
      <xdr:nvPicPr>
        <xdr:cNvPr id="29" name="Graphic 28" descr="Receiver with solid fill">
          <a:extLst>
            <a:ext uri="{FF2B5EF4-FFF2-40B4-BE49-F238E27FC236}">
              <a16:creationId xmlns:a16="http://schemas.microsoft.com/office/drawing/2014/main" id="{F3D5EC13-AE0C-4E5E-9D93-32F9D13F71B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a:off x="4198620" y="4686300"/>
          <a:ext cx="194543" cy="190335"/>
        </a:xfrm>
        <a:prstGeom prst="rect">
          <a:avLst/>
        </a:prstGeom>
      </xdr:spPr>
    </xdr:pic>
    <xdr:clientData/>
  </xdr:twoCellAnchor>
  <xdr:twoCellAnchor>
    <xdr:from>
      <xdr:col>3</xdr:col>
      <xdr:colOff>68580</xdr:colOff>
      <xdr:row>25</xdr:row>
      <xdr:rowOff>83820</xdr:rowOff>
    </xdr:from>
    <xdr:to>
      <xdr:col>4</xdr:col>
      <xdr:colOff>228600</xdr:colOff>
      <xdr:row>26</xdr:row>
      <xdr:rowOff>114300</xdr:rowOff>
    </xdr:to>
    <xdr:sp macro="" textlink="pivots!D9">
      <xdr:nvSpPr>
        <xdr:cNvPr id="30" name="TextBox 29">
          <a:extLst>
            <a:ext uri="{FF2B5EF4-FFF2-40B4-BE49-F238E27FC236}">
              <a16:creationId xmlns:a16="http://schemas.microsoft.com/office/drawing/2014/main" id="{C26ECF23-44D3-4381-B5AB-87BADEE2CC7A}"/>
            </a:ext>
          </a:extLst>
        </xdr:cNvPr>
        <xdr:cNvSpPr txBox="1"/>
      </xdr:nvSpPr>
      <xdr:spPr>
        <a:xfrm>
          <a:off x="906780" y="4655820"/>
          <a:ext cx="769620" cy="213360"/>
        </a:xfrm>
        <a:prstGeom prst="rect">
          <a:avLst/>
        </a:prstGeom>
        <a:solidFill>
          <a:srgbClr val="975CC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5AFA72-70BD-404B-B2E9-18390690B5CA}" type="TxLink">
            <a:rPr lang="en-US" sz="1200" b="1" i="0" u="none" strike="noStrike">
              <a:solidFill>
                <a:schemeClr val="bg1"/>
              </a:solidFill>
              <a:latin typeface="Calibri"/>
              <a:ea typeface="Calibri"/>
              <a:cs typeface="Calibri"/>
            </a:rPr>
            <a:pPr algn="ctr"/>
            <a:t>3.9</a:t>
          </a:fld>
          <a:endParaRPr lang="en-US" sz="1200" b="1">
            <a:solidFill>
              <a:schemeClr val="bg1"/>
            </a:solidFill>
          </a:endParaRPr>
        </a:p>
      </xdr:txBody>
    </xdr:sp>
    <xdr:clientData/>
  </xdr:twoCellAnchor>
  <xdr:twoCellAnchor>
    <xdr:from>
      <xdr:col>2</xdr:col>
      <xdr:colOff>358140</xdr:colOff>
      <xdr:row>28</xdr:row>
      <xdr:rowOff>0</xdr:rowOff>
    </xdr:from>
    <xdr:to>
      <xdr:col>4</xdr:col>
      <xdr:colOff>457200</xdr:colOff>
      <xdr:row>32</xdr:row>
      <xdr:rowOff>121920</xdr:rowOff>
    </xdr:to>
    <xdr:sp macro="" textlink="pivots!E4">
      <xdr:nvSpPr>
        <xdr:cNvPr id="31" name="Rectangle 30">
          <a:extLst>
            <a:ext uri="{FF2B5EF4-FFF2-40B4-BE49-F238E27FC236}">
              <a16:creationId xmlns:a16="http://schemas.microsoft.com/office/drawing/2014/main" id="{1E7699A9-3872-41BC-B462-3E9BD0DEC78D}"/>
            </a:ext>
          </a:extLst>
        </xdr:cNvPr>
        <xdr:cNvSpPr/>
      </xdr:nvSpPr>
      <xdr:spPr>
        <a:xfrm>
          <a:off x="586740" y="5120640"/>
          <a:ext cx="1318260" cy="853440"/>
        </a:xfrm>
        <a:prstGeom prst="rect">
          <a:avLst/>
        </a:prstGeom>
        <a:solidFill>
          <a:srgbClr val="3F0065"/>
        </a:solidFill>
        <a:ln>
          <a:noFill/>
        </a:ln>
        <a:effectLst>
          <a:outerShdw blurRad="254000" dist="127000" dir="5400000" algn="t" rotWithShape="0">
            <a:prstClr val="black">
              <a:alpha val="50000"/>
            </a:prstClr>
          </a:outerShd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BF2185C-7880-48DF-A98E-256E55025857}" type="TxLink">
            <a:rPr lang="en-US" sz="1600" b="1" i="0" u="none" strike="noStrike">
              <a:solidFill>
                <a:schemeClr val="bg1"/>
              </a:solidFill>
              <a:latin typeface="Algerian" panose="04020705040A02060702" pitchFamily="82" charset="0"/>
              <a:ea typeface="Calibri"/>
              <a:cs typeface="Calibri"/>
            </a:rPr>
            <a:pPr algn="ctr"/>
            <a:t>307</a:t>
          </a:fld>
          <a:endParaRPr lang="en-US" sz="1600" b="1">
            <a:solidFill>
              <a:schemeClr val="bg1"/>
            </a:solidFill>
            <a:latin typeface="Algerian" panose="04020705040A02060702" pitchFamily="82" charset="0"/>
          </a:endParaRPr>
        </a:p>
      </xdr:txBody>
    </xdr:sp>
    <xdr:clientData/>
  </xdr:twoCellAnchor>
  <xdr:twoCellAnchor>
    <xdr:from>
      <xdr:col>2</xdr:col>
      <xdr:colOff>419100</xdr:colOff>
      <xdr:row>28</xdr:row>
      <xdr:rowOff>45720</xdr:rowOff>
    </xdr:from>
    <xdr:to>
      <xdr:col>4</xdr:col>
      <xdr:colOff>388620</xdr:colOff>
      <xdr:row>29</xdr:row>
      <xdr:rowOff>99060</xdr:rowOff>
    </xdr:to>
    <xdr:sp macro="" textlink="">
      <xdr:nvSpPr>
        <xdr:cNvPr id="32" name="TextBox 31">
          <a:extLst>
            <a:ext uri="{FF2B5EF4-FFF2-40B4-BE49-F238E27FC236}">
              <a16:creationId xmlns:a16="http://schemas.microsoft.com/office/drawing/2014/main" id="{58C186FA-B2AC-4A4E-8E2D-EBB63F140D2A}"/>
            </a:ext>
          </a:extLst>
        </xdr:cNvPr>
        <xdr:cNvSpPr txBox="1"/>
      </xdr:nvSpPr>
      <xdr:spPr>
        <a:xfrm>
          <a:off x="647700" y="5166360"/>
          <a:ext cx="1188720" cy="236220"/>
        </a:xfrm>
        <a:prstGeom prst="rect">
          <a:avLst/>
        </a:prstGeom>
        <a:solidFill>
          <a:srgbClr val="3F006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      5*</a:t>
          </a:r>
          <a:r>
            <a:rPr lang="en-US" sz="900" b="1" baseline="0">
              <a:solidFill>
                <a:schemeClr val="bg1"/>
              </a:solidFill>
            </a:rPr>
            <a:t> RATING</a:t>
          </a:r>
          <a:endParaRPr lang="en-US" sz="900" b="1">
            <a:solidFill>
              <a:schemeClr val="bg1"/>
            </a:solidFill>
          </a:endParaRPr>
        </a:p>
      </xdr:txBody>
    </xdr:sp>
    <xdr:clientData/>
  </xdr:twoCellAnchor>
  <xdr:twoCellAnchor editAs="oneCell">
    <xdr:from>
      <xdr:col>10</xdr:col>
      <xdr:colOff>266700</xdr:colOff>
      <xdr:row>19</xdr:row>
      <xdr:rowOff>30480</xdr:rowOff>
    </xdr:from>
    <xdr:to>
      <xdr:col>10</xdr:col>
      <xdr:colOff>461243</xdr:colOff>
      <xdr:row>20</xdr:row>
      <xdr:rowOff>37935</xdr:rowOff>
    </xdr:to>
    <xdr:pic>
      <xdr:nvPicPr>
        <xdr:cNvPr id="33" name="Graphic 32" descr="Receiver with solid fill">
          <a:extLst>
            <a:ext uri="{FF2B5EF4-FFF2-40B4-BE49-F238E27FC236}">
              <a16:creationId xmlns:a16="http://schemas.microsoft.com/office/drawing/2014/main" id="{7470D796-B1ED-4797-B55C-66BEE9F26BA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3"/>
            </a:ext>
          </a:extLst>
        </a:blip>
        <a:stretch>
          <a:fillRect/>
        </a:stretch>
      </xdr:blipFill>
      <xdr:spPr>
        <a:xfrm>
          <a:off x="5372100" y="3505200"/>
          <a:ext cx="194543" cy="190335"/>
        </a:xfrm>
        <a:prstGeom prst="rect">
          <a:avLst/>
        </a:prstGeom>
      </xdr:spPr>
    </xdr:pic>
    <xdr:clientData/>
  </xdr:twoCellAnchor>
  <xdr:twoCellAnchor>
    <xdr:from>
      <xdr:col>3</xdr:col>
      <xdr:colOff>60960</xdr:colOff>
      <xdr:row>31</xdr:row>
      <xdr:rowOff>45720</xdr:rowOff>
    </xdr:from>
    <xdr:to>
      <xdr:col>4</xdr:col>
      <xdr:colOff>220980</xdr:colOff>
      <xdr:row>32</xdr:row>
      <xdr:rowOff>76200</xdr:rowOff>
    </xdr:to>
    <xdr:sp macro="" textlink="pivots!E9">
      <xdr:nvSpPr>
        <xdr:cNvPr id="34" name="TextBox 33">
          <a:extLst>
            <a:ext uri="{FF2B5EF4-FFF2-40B4-BE49-F238E27FC236}">
              <a16:creationId xmlns:a16="http://schemas.microsoft.com/office/drawing/2014/main" id="{51F4E3FA-DC14-42B9-8C49-EBD06C8B742F}"/>
            </a:ext>
          </a:extLst>
        </xdr:cNvPr>
        <xdr:cNvSpPr txBox="1"/>
      </xdr:nvSpPr>
      <xdr:spPr>
        <a:xfrm>
          <a:off x="899160" y="5715000"/>
          <a:ext cx="769620" cy="213360"/>
        </a:xfrm>
        <a:prstGeom prst="rect">
          <a:avLst/>
        </a:prstGeom>
        <a:solidFill>
          <a:srgbClr val="975CC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102EF38-78C0-4263-A2DE-31D759CA136A}" type="TxLink">
            <a:rPr lang="en-US" sz="1200" b="1" i="0" u="none" strike="noStrike">
              <a:solidFill>
                <a:schemeClr val="bg1"/>
              </a:solidFill>
              <a:latin typeface="Calibri"/>
              <a:ea typeface="Calibri"/>
              <a:cs typeface="Calibri"/>
            </a:rPr>
            <a:pPr algn="ctr"/>
            <a:t>60</a:t>
          </a:fld>
          <a:endParaRPr lang="en-US" sz="1200" b="1">
            <a:solidFill>
              <a:schemeClr val="bg1"/>
            </a:solidFill>
          </a:endParaRPr>
        </a:p>
      </xdr:txBody>
    </xdr:sp>
    <xdr:clientData/>
  </xdr:twoCellAnchor>
  <xdr:twoCellAnchor editAs="oneCell">
    <xdr:from>
      <xdr:col>2</xdr:col>
      <xdr:colOff>403860</xdr:colOff>
      <xdr:row>16</xdr:row>
      <xdr:rowOff>30480</xdr:rowOff>
    </xdr:from>
    <xdr:to>
      <xdr:col>2</xdr:col>
      <xdr:colOff>601980</xdr:colOff>
      <xdr:row>17</xdr:row>
      <xdr:rowOff>43577</xdr:rowOff>
    </xdr:to>
    <xdr:pic>
      <xdr:nvPicPr>
        <xdr:cNvPr id="6" name="Graphic 5" descr="Hourglass Finished with solid fill">
          <a:extLst>
            <a:ext uri="{FF2B5EF4-FFF2-40B4-BE49-F238E27FC236}">
              <a16:creationId xmlns:a16="http://schemas.microsoft.com/office/drawing/2014/main" id="{228D86AC-00C3-4B3D-84DA-DF6897E6C2D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32460" y="2956560"/>
          <a:ext cx="198120" cy="195977"/>
        </a:xfrm>
        <a:prstGeom prst="rect">
          <a:avLst/>
        </a:prstGeom>
      </xdr:spPr>
    </xdr:pic>
    <xdr:clientData/>
  </xdr:twoCellAnchor>
  <xdr:twoCellAnchor editAs="oneCell">
    <xdr:from>
      <xdr:col>2</xdr:col>
      <xdr:colOff>419100</xdr:colOff>
      <xdr:row>22</xdr:row>
      <xdr:rowOff>30480</xdr:rowOff>
    </xdr:from>
    <xdr:to>
      <xdr:col>3</xdr:col>
      <xdr:colOff>60960</xdr:colOff>
      <xdr:row>23</xdr:row>
      <xdr:rowOff>93646</xdr:rowOff>
    </xdr:to>
    <xdr:pic>
      <xdr:nvPicPr>
        <xdr:cNvPr id="7" name="Graphic 6" descr="Rating Star with solid fill">
          <a:extLst>
            <a:ext uri="{FF2B5EF4-FFF2-40B4-BE49-F238E27FC236}">
              <a16:creationId xmlns:a16="http://schemas.microsoft.com/office/drawing/2014/main" id="{D956F442-6592-4F69-B533-91B5A299E25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647700" y="4053840"/>
          <a:ext cx="251460" cy="246046"/>
        </a:xfrm>
        <a:prstGeom prst="rect">
          <a:avLst/>
        </a:prstGeom>
      </xdr:spPr>
    </xdr:pic>
    <xdr:clientData/>
  </xdr:twoCellAnchor>
  <xdr:twoCellAnchor editAs="oneCell">
    <xdr:from>
      <xdr:col>2</xdr:col>
      <xdr:colOff>396240</xdr:colOff>
      <xdr:row>28</xdr:row>
      <xdr:rowOff>45721</xdr:rowOff>
    </xdr:from>
    <xdr:to>
      <xdr:col>3</xdr:col>
      <xdr:colOff>51448</xdr:colOff>
      <xdr:row>29</xdr:row>
      <xdr:rowOff>121921</xdr:rowOff>
    </xdr:to>
    <xdr:pic>
      <xdr:nvPicPr>
        <xdr:cNvPr id="8" name="Graphic 7" descr="Star-struck face outline with solid fill">
          <a:extLst>
            <a:ext uri="{FF2B5EF4-FFF2-40B4-BE49-F238E27FC236}">
              <a16:creationId xmlns:a16="http://schemas.microsoft.com/office/drawing/2014/main" id="{D4399A82-A05D-4621-BBC8-A006C1C345C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4840" y="5166361"/>
          <a:ext cx="264808" cy="259080"/>
        </a:xfrm>
        <a:prstGeom prst="rect">
          <a:avLst/>
        </a:prstGeom>
      </xdr:spPr>
    </xdr:pic>
    <xdr:clientData/>
  </xdr:twoCellAnchor>
  <xdr:twoCellAnchor editAs="oneCell">
    <xdr:from>
      <xdr:col>22</xdr:col>
      <xdr:colOff>106680</xdr:colOff>
      <xdr:row>20</xdr:row>
      <xdr:rowOff>0</xdr:rowOff>
    </xdr:from>
    <xdr:to>
      <xdr:col>24</xdr:col>
      <xdr:colOff>106680</xdr:colOff>
      <xdr:row>29</xdr:row>
      <xdr:rowOff>0</xdr:rowOff>
    </xdr:to>
    <mc:AlternateContent xmlns:mc="http://schemas.openxmlformats.org/markup-compatibility/2006" xmlns:a14="http://schemas.microsoft.com/office/drawing/2010/main">
      <mc:Choice Requires="a14">
        <xdr:graphicFrame macro="">
          <xdr:nvGraphicFramePr>
            <xdr:cNvPr id="10" name="Representative">
              <a:extLst>
                <a:ext uri="{FF2B5EF4-FFF2-40B4-BE49-F238E27FC236}">
                  <a16:creationId xmlns:a16="http://schemas.microsoft.com/office/drawing/2014/main" id="{2CA145E0-54DF-4C13-8BFB-481113655DE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2275820" y="3825240"/>
              <a:ext cx="12192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405649</xdr:colOff>
      <xdr:row>9</xdr:row>
      <xdr:rowOff>175261</xdr:rowOff>
    </xdr:from>
    <xdr:to>
      <xdr:col>3</xdr:col>
      <xdr:colOff>8688</xdr:colOff>
      <xdr:row>11</xdr:row>
      <xdr:rowOff>15241</xdr:rowOff>
    </xdr:to>
    <xdr:pic>
      <xdr:nvPicPr>
        <xdr:cNvPr id="9" name="Graphic 8" descr="Shopping cart with solid fill">
          <a:extLst>
            <a:ext uri="{FF2B5EF4-FFF2-40B4-BE49-F238E27FC236}">
              <a16:creationId xmlns:a16="http://schemas.microsoft.com/office/drawing/2014/main" id="{28E121B1-9C52-4D72-ADCB-C61E823DB90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34249" y="1821181"/>
          <a:ext cx="212639" cy="205740"/>
        </a:xfrm>
        <a:prstGeom prst="rect">
          <a:avLst/>
        </a:prstGeom>
      </xdr:spPr>
    </xdr:pic>
    <xdr:clientData/>
  </xdr:twoCellAnchor>
  <xdr:twoCellAnchor>
    <xdr:from>
      <xdr:col>5</xdr:col>
      <xdr:colOff>31422</xdr:colOff>
      <xdr:row>3</xdr:row>
      <xdr:rowOff>0</xdr:rowOff>
    </xdr:from>
    <xdr:to>
      <xdr:col>10</xdr:col>
      <xdr:colOff>306370</xdr:colOff>
      <xdr:row>15</xdr:row>
      <xdr:rowOff>54990</xdr:rowOff>
    </xdr:to>
    <xdr:graphicFrame macro="">
      <xdr:nvGraphicFramePr>
        <xdr:cNvPr id="11" name="Chart 10">
          <a:extLst>
            <a:ext uri="{FF2B5EF4-FFF2-40B4-BE49-F238E27FC236}">
              <a16:creationId xmlns:a16="http://schemas.microsoft.com/office/drawing/2014/main" id="{E5ACC083-5B34-401B-8CE4-02A0087C0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298515</xdr:colOff>
      <xdr:row>3</xdr:row>
      <xdr:rowOff>1</xdr:rowOff>
    </xdr:from>
    <xdr:to>
      <xdr:col>14</xdr:col>
      <xdr:colOff>235669</xdr:colOff>
      <xdr:row>15</xdr:row>
      <xdr:rowOff>70701</xdr:rowOff>
    </xdr:to>
    <xdr:graphicFrame macro="">
      <xdr:nvGraphicFramePr>
        <xdr:cNvPr id="12" name="Chart 11">
          <a:extLst>
            <a:ext uri="{FF2B5EF4-FFF2-40B4-BE49-F238E27FC236}">
              <a16:creationId xmlns:a16="http://schemas.microsoft.com/office/drawing/2014/main" id="{89E5E779-818E-4940-B369-118BB915F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565609</xdr:colOff>
      <xdr:row>15</xdr:row>
      <xdr:rowOff>86413</xdr:rowOff>
    </xdr:from>
    <xdr:to>
      <xdr:col>13</xdr:col>
      <xdr:colOff>15711</xdr:colOff>
      <xdr:row>32</xdr:row>
      <xdr:rowOff>164970</xdr:rowOff>
    </xdr:to>
    <xdr:sp macro="" textlink="">
      <xdr:nvSpPr>
        <xdr:cNvPr id="15" name="Rectangle 14">
          <a:extLst>
            <a:ext uri="{FF2B5EF4-FFF2-40B4-BE49-F238E27FC236}">
              <a16:creationId xmlns:a16="http://schemas.microsoft.com/office/drawing/2014/main" id="{E9C6C070-43EF-822D-4625-41817B97BF87}"/>
            </a:ext>
          </a:extLst>
        </xdr:cNvPr>
        <xdr:cNvSpPr/>
      </xdr:nvSpPr>
      <xdr:spPr>
        <a:xfrm>
          <a:off x="2026764" y="2796619"/>
          <a:ext cx="4964782" cy="3150124"/>
        </a:xfrm>
        <a:prstGeom prst="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480060</xdr:colOff>
      <xdr:row>15</xdr:row>
      <xdr:rowOff>137160</xdr:rowOff>
    </xdr:from>
    <xdr:to>
      <xdr:col>12</xdr:col>
      <xdr:colOff>571500</xdr:colOff>
      <xdr:row>32</xdr:row>
      <xdr:rowOff>124488</xdr:rowOff>
    </xdr:to>
    <xdr:graphicFrame macro="">
      <xdr:nvGraphicFramePr>
        <xdr:cNvPr id="13" name="Chart 12">
          <a:extLst>
            <a:ext uri="{FF2B5EF4-FFF2-40B4-BE49-F238E27FC236}">
              <a16:creationId xmlns:a16="http://schemas.microsoft.com/office/drawing/2014/main" id="{A05199C1-8A8F-4A16-84D9-E7DC09EDD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15711</xdr:colOff>
      <xdr:row>15</xdr:row>
      <xdr:rowOff>137160</xdr:rowOff>
    </xdr:from>
    <xdr:to>
      <xdr:col>8</xdr:col>
      <xdr:colOff>541491</xdr:colOff>
      <xdr:row>32</xdr:row>
      <xdr:rowOff>119229</xdr:rowOff>
    </xdr:to>
    <xdr:graphicFrame macro="">
      <xdr:nvGraphicFramePr>
        <xdr:cNvPr id="14" name="Chart 13">
          <a:extLst>
            <a:ext uri="{FF2B5EF4-FFF2-40B4-BE49-F238E27FC236}">
              <a16:creationId xmlns:a16="http://schemas.microsoft.com/office/drawing/2014/main" id="{7CA4EB6F-AB17-4906-AC3D-4B3565BB1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227815</xdr:colOff>
      <xdr:row>2</xdr:row>
      <xdr:rowOff>172823</xdr:rowOff>
    </xdr:from>
    <xdr:to>
      <xdr:col>19</xdr:col>
      <xdr:colOff>597031</xdr:colOff>
      <xdr:row>15</xdr:row>
      <xdr:rowOff>78557</xdr:rowOff>
    </xdr:to>
    <xdr:graphicFrame macro="">
      <xdr:nvGraphicFramePr>
        <xdr:cNvPr id="16" name="Chart 15">
          <a:extLst>
            <a:ext uri="{FF2B5EF4-FFF2-40B4-BE49-F238E27FC236}">
              <a16:creationId xmlns:a16="http://schemas.microsoft.com/office/drawing/2014/main" id="{281D96DF-DCAC-4AC5-AD3C-AE82CA0FD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597031</xdr:colOff>
      <xdr:row>2</xdr:row>
      <xdr:rowOff>172824</xdr:rowOff>
    </xdr:from>
    <xdr:to>
      <xdr:col>24</xdr:col>
      <xdr:colOff>251209</xdr:colOff>
      <xdr:row>15</xdr:row>
      <xdr:rowOff>94268</xdr:rowOff>
    </xdr:to>
    <xdr:graphicFrame macro="">
      <xdr:nvGraphicFramePr>
        <xdr:cNvPr id="17" name="Chart 16">
          <a:extLst>
            <a:ext uri="{FF2B5EF4-FFF2-40B4-BE49-F238E27FC236}">
              <a16:creationId xmlns:a16="http://schemas.microsoft.com/office/drawing/2014/main" id="{4E44E9FD-AA59-480A-9D26-0F103C2DC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170562</xdr:colOff>
      <xdr:row>18</xdr:row>
      <xdr:rowOff>38100</xdr:rowOff>
    </xdr:from>
    <xdr:to>
      <xdr:col>14</xdr:col>
      <xdr:colOff>243840</xdr:colOff>
      <xdr:row>22</xdr:row>
      <xdr:rowOff>91837</xdr:rowOff>
    </xdr:to>
    <xdr:pic>
      <xdr:nvPicPr>
        <xdr:cNvPr id="18" name="Picture 17" descr="Businesswoman in a call">
          <a:extLst>
            <a:ext uri="{FF2B5EF4-FFF2-40B4-BE49-F238E27FC236}">
              <a16:creationId xmlns:a16="http://schemas.microsoft.com/office/drawing/2014/main" id="{85DB990F-2AE4-4FDC-A8C1-F27B5EA10178}"/>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7104762" y="3329940"/>
          <a:ext cx="858138" cy="785257"/>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6</xdr:col>
      <xdr:colOff>491333</xdr:colOff>
      <xdr:row>2</xdr:row>
      <xdr:rowOff>70883</xdr:rowOff>
    </xdr:from>
    <xdr:to>
      <xdr:col>8</xdr:col>
      <xdr:colOff>575931</xdr:colOff>
      <xdr:row>6</xdr:row>
      <xdr:rowOff>221861</xdr:rowOff>
    </xdr:to>
    <xdr:pic>
      <xdr:nvPicPr>
        <xdr:cNvPr id="9" name="Picture 8">
          <a:extLst>
            <a:ext uri="{FF2B5EF4-FFF2-40B4-BE49-F238E27FC236}">
              <a16:creationId xmlns:a16="http://schemas.microsoft.com/office/drawing/2014/main" id="{326DFB24-AA1E-53AC-A147-DA156CA519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70938" y="443023"/>
          <a:ext cx="1431388" cy="1426885"/>
        </a:xfrm>
        <a:prstGeom prst="rect">
          <a:avLst/>
        </a:prstGeom>
      </xdr:spPr>
    </xdr:pic>
    <xdr:clientData/>
  </xdr:twoCellAnchor>
  <xdr:twoCellAnchor>
    <xdr:from>
      <xdr:col>16</xdr:col>
      <xdr:colOff>203791</xdr:colOff>
      <xdr:row>3</xdr:row>
      <xdr:rowOff>17722</xdr:rowOff>
    </xdr:from>
    <xdr:to>
      <xdr:col>18</xdr:col>
      <xdr:colOff>336698</xdr:colOff>
      <xdr:row>8</xdr:row>
      <xdr:rowOff>35443</xdr:rowOff>
    </xdr:to>
    <xdr:pic>
      <xdr:nvPicPr>
        <xdr:cNvPr id="11" name="Picture 10">
          <a:extLst>
            <a:ext uri="{FF2B5EF4-FFF2-40B4-BE49-F238E27FC236}">
              <a16:creationId xmlns:a16="http://schemas.microsoft.com/office/drawing/2014/main" id="{C3A341E8-A45C-AA20-718F-F2F6FF4359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004698" y="708838"/>
          <a:ext cx="1479698" cy="147969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2.177335532404" backgroundQuery="1" createdVersion="8" refreshedVersion="8" minRefreshableVersion="3" recordCount="0" supportSubquery="1" supportAdvancedDrill="1" xr:uid="{791634AF-39E7-4F35-AAB0-2636CCCF8674}">
  <cacheSource type="external" connectionId="1"/>
  <cacheFields count="3">
    <cacheField name="[customers].[City].[City]" caption="City" numFmtId="0" hierarchy="15" level="1">
      <sharedItems count="3">
        <s v="Cincinnati"/>
        <s v="Cleveland"/>
        <s v="Columbus"/>
      </sharedItems>
    </cacheField>
    <cacheField name="[Measures].[male counts]" caption="male counts" numFmtId="0" hierarchy="22" level="32767"/>
    <cacheField name="[Measures].[Female  Count]" caption="Female  Count" numFmtId="0" hierarchy="23"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oneField="1">
      <fieldsUsage count="1">
        <fieldUsage x="1"/>
      </fieldsUsage>
    </cacheHierarchy>
    <cacheHierarchy uniqueName="[Measures].[Female  Count]" caption="Female  Count" measure="1" displayFolder="" measureGroup="customers" count="0" oneField="1">
      <fieldsUsage count="1">
        <fieldUsage x="2"/>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2.177336342589" backgroundQuery="1" createdVersion="8" refreshedVersion="8" minRefreshableVersion="3" recordCount="0" supportSubquery="1" supportAdvancedDrill="1" xr:uid="{1085A799-AA51-41D8-A4D6-1A06F71E93D8}">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2.17733726852" backgroundQuery="1" createdVersion="8" refreshedVersion="8" minRefreshableVersion="3" recordCount="0" supportSubquery="1" supportAdvancedDrill="1" xr:uid="{91EBFD68-89CF-4F99-9BD5-A3924BD77B16}">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2.192385416667" backgroundQuery="1" createdVersion="8" refreshedVersion="8" minRefreshableVersion="3" recordCount="0" supportSubquery="1" supportAdvancedDrill="1" xr:uid="{15205E85-48DC-40A1-AC88-731D6EB4E9FF}">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31"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oneField="1" hidden="1">
      <fieldsUsage count="1">
        <fieldUsage x="3"/>
      </fieldsUsage>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3.044274537038" backgroundQuery="1" createdVersion="8" refreshedVersion="8" minRefreshableVersion="3" recordCount="0" supportSubquery="1" supportAdvancedDrill="1" xr:uid="{5CD53190-368F-4272-9D92-A7EAC5873C5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calls]" caption="5*calls" numFmtId="0" hierarchy="21"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calls]" caption="5*calls" measure="1" displayFolder="" measureGroup="calls" count="0" oneField="1">
      <fieldsUsage count="1">
        <fieldUsage x="4"/>
      </fieldsUsage>
    </cacheHierarchy>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3.044274884262" backgroundQuery="1" createdVersion="8" refreshedVersion="8" minRefreshableVersion="3" recordCount="0" supportSubquery="1" supportAdvancedDrill="1" xr:uid="{7244C1A1-ABDD-4B37-893D-2C8C8CCA2159}">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3-01T00:00:00" maxDate="2023-03-30T00:00:00" count="21">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32" level="32767">
      <extLst>
        <ext xmlns:x14="http://schemas.microsoft.com/office/spreadsheetml/2009/9/main" uri="{63CAB8AC-B538-458d-9737-405883B0398D}">
          <x14:cacheField ignore="1"/>
        </ext>
      </extLst>
    </cacheField>
  </cacheFields>
  <cacheHierarchies count="33">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3.044275231485" backgroundQuery="1" createdVersion="8" refreshedVersion="8" minRefreshableVersion="3" recordCount="0" supportSubquery="1" supportAdvancedDrill="1" xr:uid="{05672C3B-23B4-40B2-9CB4-DAC26219DF5C}">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3.044275578701" backgroundQuery="1" createdVersion="8" refreshedVersion="8" minRefreshableVersion="3" recordCount="0" supportSubquery="1" supportAdvancedDrill="1" xr:uid="{B00F1BCE-1A94-47C3-A5B4-1DCC416DF9A3}">
  <cacheSource type="external" connectionId="1"/>
  <cacheFields count="1">
    <cacheField name="[calls].[Representative].[Representative]" caption="Representative" numFmtId="0" hierarchy="3" level="1">
      <sharedItems count="1">
        <s v="R01"/>
      </sharedItems>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3.044275925924" backgroundQuery="1" createdVersion="8" refreshedVersion="8" minRefreshableVersion="3" recordCount="0" supportSubquery="1" supportAdvancedDrill="1" xr:uid="{51F679B0-F96E-4161-83D0-ACCCEE765062}">
  <cacheSource type="external" connectionId="1"/>
  <cacheFields count="3">
    <cacheField name="[calls].[Representative].[Representative]" caption="Representative" numFmtId="0" hierarchy="3" level="1">
      <sharedItems count="5">
        <s v="R01"/>
        <s v="R04" u="1"/>
        <s v="R03" u="1"/>
        <s v="R02" u="1"/>
        <s v="R05" u="1"/>
      </sharedItems>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Sum of Rating rounded]" caption="Sum of Rating rounded" numFmtId="0" hierarchy="29" level="32767"/>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ERSHEENA FRANCIS" refreshedDate="45862.177328240738" backgroundQuery="1" createdVersion="3" refreshedVersion="8" minRefreshableVersion="3" recordCount="0" supportSubquery="1" supportAdvancedDrill="1" xr:uid="{C0418FF0-616D-4660-8297-919C7121FE9F}">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calls]" caption="5*calls" measure="1" displayFolder="" measureGroup="calls" count="0"/>
    <cacheHierarchy uniqueName="[Measures].[male counts]" caption="male counts" measure="1" displayFolder="" measureGroup="customers" count="0"/>
    <cacheHierarchy uniqueName="[Measures].[Female  Count]" caption="Female  Count" measure="1" displayFolder="" measureGroup="customer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0287936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66EF6-9400-452C-BF16-71DACEC133EC}" name="PivotTable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103:B109" firstHeaderRow="1" firstDataRow="2" firstDataCol="1"/>
  <pivotFields count="3">
    <pivotField axis="axisCol" allDrilled="1" subtotalTop="0" showAll="0" dataSourceSort="1" defaultSubtotal="0" defaultAttributeDrillState="1">
      <items count="5">
        <item s="1"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5">
    <i>
      <x/>
    </i>
    <i>
      <x v="1"/>
    </i>
    <i>
      <x v="2"/>
    </i>
    <i>
      <x v="3"/>
    </i>
    <i>
      <x v="4"/>
    </i>
  </rowItems>
  <colFields count="1">
    <field x="0"/>
  </colFields>
  <colItems count="1">
    <i>
      <x/>
    </i>
  </colItems>
  <dataFields count="1">
    <dataField name="Sum of Rating rounded" fld="2" baseField="0" baseItem="0"/>
  </dataFields>
  <chartFormats count="5">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2">
          <reference field="4294967294" count="1" selected="0">
            <x v="0"/>
          </reference>
          <reference field="0" count="1" selected="0">
            <x v="3"/>
          </reference>
        </references>
      </pivotArea>
    </chartFormat>
    <chartFormat chart="20" format="4" series="1">
      <pivotArea type="data" outline="0" fieldPosition="0">
        <references count="2">
          <reference field="4294967294" count="1" selected="0">
            <x v="0"/>
          </reference>
          <reference field="0" count="1" selected="0">
            <x v="2"/>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 chart="20" format="6" series="1">
      <pivotArea type="data" outline="0" fieldPosition="0">
        <references count="2">
          <reference field="4294967294" count="1" selected="0">
            <x v="0"/>
          </reference>
          <reference field="0" count="1" selected="0">
            <x v="4"/>
          </reference>
        </references>
      </pivotArea>
    </chartFormat>
  </chartFormat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207BC1-1B65-4CB1-8C9A-91A91DCC5FC4}" name="selected Rep"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7:A7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18">
      <pivotArea dataOnly="0" labelOnly="1" fieldPosition="0">
        <references count="1">
          <reference field="0" count="0"/>
        </references>
      </pivotArea>
    </format>
    <format dxfId="17">
      <pivotArea dataOnly="0" labelOnly="1" fieldPosition="0">
        <references count="1">
          <reference field="0" count="0"/>
        </references>
      </pivotArea>
    </format>
  </format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57123B-48F1-4525-A7AF-471162F7355B}"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B51:C59"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32" format="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57359D-850E-4E05-B38F-33E2696858B5}" name="PivotTable10"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22:G14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2"/>
  </rowFields>
  <rowItems count="18">
    <i>
      <x/>
    </i>
    <i r="1">
      <x v="1"/>
    </i>
    <i r="1">
      <x v="3"/>
    </i>
    <i r="1">
      <x v="2"/>
    </i>
    <i r="1">
      <x/>
    </i>
    <i>
      <x v="1"/>
    </i>
    <i r="1">
      <x v="8"/>
    </i>
    <i r="1">
      <x v="5"/>
    </i>
    <i r="1">
      <x v="9"/>
    </i>
    <i r="1">
      <x v="7"/>
    </i>
    <i r="1">
      <x v="4"/>
    </i>
    <i r="1">
      <x v="6"/>
    </i>
    <i>
      <x v="2"/>
    </i>
    <i r="1">
      <x v="11"/>
    </i>
    <i r="1">
      <x v="10"/>
    </i>
    <i r="1">
      <x v="13"/>
    </i>
    <i r="1">
      <x v="12"/>
    </i>
    <i r="1">
      <x v="14"/>
    </i>
  </rowItems>
  <colFields count="1">
    <field x="0"/>
  </colFields>
  <colItems count="6">
    <i>
      <x/>
    </i>
    <i>
      <x v="1"/>
    </i>
    <i>
      <x v="2"/>
    </i>
    <i>
      <x v="3"/>
    </i>
    <i>
      <x v="4"/>
    </i>
    <i t="grand">
      <x/>
    </i>
  </colItems>
  <dataFields count="1">
    <dataField name="Sum of Purchase Amount" fld="3" baseField="0" baseItem="0"/>
  </dataFields>
  <formats count="5">
    <format dxfId="23">
      <pivotArea field="2" grandCol="1" collapsedLevelsAreSubtotals="1" axis="axisRow" fieldPosition="1">
        <references count="2">
          <reference field="1" count="1" selected="0">
            <x v="0"/>
          </reference>
          <reference field="2" count="4">
            <x v="0"/>
            <x v="1"/>
            <x v="2"/>
            <x v="3"/>
          </reference>
        </references>
      </pivotArea>
    </format>
    <format dxfId="22">
      <pivotArea field="1" grandCol="1" collapsedLevelsAreSubtotals="1" axis="axisRow" fieldPosition="0">
        <references count="1">
          <reference field="1" count="1">
            <x v="1"/>
          </reference>
        </references>
      </pivotArea>
    </format>
    <format dxfId="21">
      <pivotArea field="2" grandCol="1" collapsedLevelsAreSubtotals="1" axis="axisRow" fieldPosition="1">
        <references count="2">
          <reference field="1" count="1" selected="0">
            <x v="1"/>
          </reference>
          <reference field="2" count="6">
            <x v="4"/>
            <x v="5"/>
            <x v="6"/>
            <x v="7"/>
            <x v="8"/>
            <x v="9"/>
          </reference>
        </references>
      </pivotArea>
    </format>
    <format dxfId="20">
      <pivotArea field="1" grandCol="1" collapsedLevelsAreSubtotals="1" axis="axisRow" fieldPosition="0">
        <references count="1">
          <reference field="1" count="1">
            <x v="2"/>
          </reference>
        </references>
      </pivotArea>
    </format>
    <format dxfId="19">
      <pivotArea field="2" grandCol="1" collapsedLevelsAreSubtotals="1" axis="axisRow" fieldPosition="1">
        <references count="2">
          <reference field="1" count="1" selected="0">
            <x v="2"/>
          </reference>
          <reference field="2" count="5">
            <x v="10"/>
            <x v="11"/>
            <x v="12"/>
            <x v="13"/>
            <x v="14"/>
          </reference>
        </references>
      </pivotArea>
    </format>
  </formats>
  <conditionalFormats count="4">
    <conditionalFormat priority="1">
      <pivotAreas count="5">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3">
            <reference field="4294967294" count="1" selected="0">
              <x v="0"/>
            </reference>
            <reference field="0" count="5" selected="0">
              <x v="0"/>
              <x v="1"/>
              <x v="2"/>
              <x v="3"/>
              <x v="4"/>
            </reference>
            <reference field="1" count="1">
              <x v="1"/>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3">
            <reference field="4294967294" count="1" selected="0">
              <x v="0"/>
            </reference>
            <reference field="0" count="5" selected="0">
              <x v="0"/>
              <x v="1"/>
              <x v="2"/>
              <x v="3"/>
              <x v="4"/>
            </reference>
            <reference field="1" count="1">
              <x v="2"/>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 priority="3">
      <pivotAreas count="6">
        <pivotArea type="data" collapsedLevelsAreSubtotals="1" fieldPosition="0">
          <references count="3">
            <reference field="4294967294" count="1" selected="0">
              <x v="0"/>
            </reference>
            <reference field="0" count="5" selected="0">
              <x v="0"/>
              <x v="1"/>
              <x v="2"/>
              <x v="3"/>
              <x v="4"/>
            </reference>
            <reference field="1" count="1">
              <x v="0"/>
            </reference>
          </references>
        </pivotArea>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3">
            <reference field="4294967294" count="1" selected="0">
              <x v="0"/>
            </reference>
            <reference field="0" count="5" selected="0">
              <x v="0"/>
              <x v="1"/>
              <x v="2"/>
              <x v="3"/>
              <x v="4"/>
            </reference>
            <reference field="1" count="1">
              <x v="1"/>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3">
            <reference field="4294967294" count="1" selected="0">
              <x v="0"/>
            </reference>
            <reference field="0" count="5" selected="0">
              <x v="0"/>
              <x v="1"/>
              <x v="2"/>
              <x v="3"/>
              <x v="4"/>
            </reference>
            <reference field="1" count="1">
              <x v="2"/>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 priority="4">
      <pivotAreas count="5">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3">
            <reference field="4294967294" count="1" selected="0">
              <x v="0"/>
            </reference>
            <reference field="0" count="5" selected="0">
              <x v="0"/>
              <x v="1"/>
              <x v="2"/>
              <x v="3"/>
              <x v="4"/>
            </reference>
            <reference field="1" count="1">
              <x v="1"/>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3">
            <reference field="4294967294" count="1" selected="0">
              <x v="0"/>
            </reference>
            <reference field="0" count="5" selected="0">
              <x v="0"/>
              <x v="1"/>
              <x v="2"/>
              <x v="3"/>
              <x v="4"/>
            </reference>
            <reference field="1" count="1">
              <x v="2"/>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 priority="5">
      <pivotAreas count="3">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83FF8E-9211-4A35-8236-88DEBD77F8C2}" name="Rep Pivo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1B8343-FFD4-4110-9DE6-4146FF68D5A7}" name="weekly Pivo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28:C41"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8425E2-63A2-48AC-BB0E-1CDB18F385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5:C89"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1" subtotal="count"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582CAF-0BE3-4347-BE04-01067D13CAB4}" name="Summary_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5BC5AD-D361-48D5-B001-DF608B1F9F3F}"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C7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1.png"/><Relationship Id="rId5" Type="http://schemas.openxmlformats.org/officeDocument/2006/relationships/image" Target="../media/image5.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11</v>
  </rv>
  <rv s="1">
    <v>3</v>
    <v>5</v>
    <v>Young businessman writing on notebook</v>
  </rv>
  <rv s="1">
    <v>4</v>
    <v>5</v>
    <v>Business woman shrugging</v>
  </rv>
</rvData>
</file>

<file path=xl/richData/rdrichvaluestructure.xml><?xml version="1.0" encoding="utf-8"?>
<rvStructures xmlns="http://schemas.microsoft.com/office/spreadsheetml/2017/richdata" count="2">
  <s t="_error">
    <k n="errorType"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44638C8-6A3D-495D-8D31-5FCB4B6720FE}" sourceName="[calls].[Representative]">
  <pivotTables>
    <pivotTable tabId="7" name="Rep Pivot"/>
    <pivotTable tabId="7" name="weekly Pivot"/>
    <pivotTable tabId="7" name="PivotTable2"/>
    <pivotTable tabId="7" name="selected Rep"/>
    <pivotTable tabId="7" name="PivotTable6"/>
  </pivotTables>
  <data>
    <olap pivotCacheId="102879361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18C471A-0558-422E-B1C6-AD3D19124AED}" cache="Slicer_Representative" caption="Representative" showCaption="0" level="1" style="SlicerStyleDark3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filterColumn colId="1">
      <filters>
        <filter val="C0001"/>
      </filters>
    </filterColumn>
  </autoFilter>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6EDC6-4024-4D02-9F46-A0CF94789839}">
  <sheetPr codeName="Sheet5"/>
  <dimension ref="C1:AF422"/>
  <sheetViews>
    <sheetView tabSelected="1" zoomScaleNormal="100" workbookViewId="0">
      <selection activeCell="Y19" sqref="Y19"/>
    </sheetView>
  </sheetViews>
  <sheetFormatPr defaultRowHeight="14.4" x14ac:dyDescent="0.3"/>
  <cols>
    <col min="1" max="1" width="1.77734375" customWidth="1"/>
    <col min="2" max="2" width="1.5546875" customWidth="1"/>
    <col min="14" max="14" width="11.44140625" bestFit="1" customWidth="1"/>
    <col min="15" max="15" width="4.44140625" bestFit="1" customWidth="1"/>
    <col min="16" max="16" width="9.44140625" bestFit="1" customWidth="1"/>
    <col min="17" max="21" width="8.109375" bestFit="1" customWidth="1"/>
    <col min="22" max="22" width="10.44140625" bestFit="1" customWidth="1"/>
  </cols>
  <sheetData>
    <row r="1" spans="3:32" ht="27.6" customHeight="1" x14ac:dyDescent="0.3">
      <c r="C1" s="49" t="s">
        <v>1091</v>
      </c>
      <c r="D1" s="50"/>
      <c r="E1" s="50"/>
      <c r="F1" s="50"/>
      <c r="G1" s="50"/>
      <c r="H1" s="50"/>
      <c r="I1" s="50"/>
      <c r="J1" s="50"/>
      <c r="K1" s="50"/>
      <c r="L1" s="50"/>
      <c r="M1" s="50"/>
      <c r="N1" s="50"/>
      <c r="O1" s="50"/>
      <c r="P1" s="50"/>
      <c r="Q1" s="50"/>
      <c r="R1" s="50"/>
      <c r="S1" s="50"/>
      <c r="T1" s="50"/>
      <c r="U1" s="50"/>
      <c r="V1" s="50"/>
      <c r="W1" s="50"/>
      <c r="X1" s="21"/>
      <c r="Y1" s="21"/>
    </row>
    <row r="2" spans="3:32" x14ac:dyDescent="0.3">
      <c r="C2" s="50"/>
      <c r="D2" s="50"/>
      <c r="E2" s="50"/>
      <c r="F2" s="50"/>
      <c r="G2" s="50"/>
      <c r="H2" s="50"/>
      <c r="I2" s="50"/>
      <c r="J2" s="50"/>
      <c r="K2" s="50"/>
      <c r="L2" s="50"/>
      <c r="M2" s="50"/>
      <c r="N2" s="50"/>
      <c r="O2" s="50"/>
      <c r="P2" s="50"/>
      <c r="Q2" s="50"/>
      <c r="R2" s="50"/>
      <c r="S2" s="50"/>
      <c r="T2" s="50"/>
      <c r="U2" s="50"/>
      <c r="V2" s="50"/>
      <c r="W2" s="50"/>
      <c r="X2" s="21"/>
      <c r="Y2" s="21"/>
      <c r="Z2" s="21"/>
      <c r="AA2" s="21"/>
      <c r="AB2" s="21"/>
      <c r="AC2" s="21"/>
      <c r="AD2" s="21"/>
      <c r="AE2" s="21"/>
      <c r="AF2" s="21"/>
    </row>
    <row r="3" spans="3:32" x14ac:dyDescent="0.3">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row>
    <row r="4" spans="3:32" x14ac:dyDescent="0.3">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row>
    <row r="5" spans="3:32" x14ac:dyDescent="0.3">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row>
    <row r="6" spans="3:32" x14ac:dyDescent="0.3">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row>
    <row r="7" spans="3:32" x14ac:dyDescent="0.3">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row>
    <row r="8" spans="3:32" x14ac:dyDescent="0.3">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row>
    <row r="9" spans="3:32" x14ac:dyDescent="0.3">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row>
    <row r="10" spans="3:32" x14ac:dyDescent="0.3">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row>
    <row r="11" spans="3:32" x14ac:dyDescent="0.3">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row>
    <row r="12" spans="3:32" x14ac:dyDescent="0.3">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row>
    <row r="13" spans="3:32" x14ac:dyDescent="0.3">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row>
    <row r="14" spans="3:32" x14ac:dyDescent="0.3">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row>
    <row r="15" spans="3:32" x14ac:dyDescent="0.3">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3:32" x14ac:dyDescent="0.3">
      <c r="C16" s="21"/>
      <c r="D16" s="21"/>
      <c r="E16" s="21"/>
      <c r="F16" s="21"/>
      <c r="G16" s="21"/>
      <c r="H16" s="21"/>
      <c r="I16" s="21"/>
      <c r="J16" s="21"/>
      <c r="K16" s="21"/>
      <c r="L16" s="21"/>
      <c r="M16" s="21"/>
      <c r="N16" s="21"/>
      <c r="O16" s="21"/>
      <c r="P16" s="21"/>
      <c r="Q16" s="41"/>
      <c r="R16" s="41"/>
      <c r="S16" s="41"/>
      <c r="T16" s="41"/>
      <c r="U16" s="41"/>
      <c r="V16" s="41"/>
      <c r="W16" s="21"/>
      <c r="X16" s="21"/>
      <c r="Y16" s="21"/>
      <c r="Z16" s="21"/>
      <c r="AA16" s="21"/>
      <c r="AB16" s="21"/>
      <c r="AC16" s="21"/>
      <c r="AD16" s="21"/>
      <c r="AE16" s="21"/>
      <c r="AF16" s="21"/>
    </row>
    <row r="17" spans="3:32" x14ac:dyDescent="0.3">
      <c r="C17" s="21"/>
      <c r="D17" s="21"/>
      <c r="E17" s="21"/>
      <c r="F17" s="21"/>
      <c r="G17" s="21"/>
      <c r="H17" s="21"/>
      <c r="I17" s="21"/>
      <c r="J17" s="21"/>
      <c r="K17" s="21"/>
      <c r="L17" s="21"/>
      <c r="M17" s="21"/>
      <c r="N17" s="21"/>
      <c r="O17" s="21"/>
      <c r="P17" s="33"/>
      <c r="Q17" s="42" t="str" cm="1">
        <f t="array" ref="Q17:U17">pivots!B123:F123</f>
        <v>R01</v>
      </c>
      <c r="R17" s="42" t="str">
        <v>R02</v>
      </c>
      <c r="S17" s="42" t="str">
        <v>R03</v>
      </c>
      <c r="T17" s="42" t="str">
        <v>R04</v>
      </c>
      <c r="U17" s="42" t="str">
        <v>R05</v>
      </c>
      <c r="V17" s="43" t="s">
        <v>1081</v>
      </c>
      <c r="W17" s="21"/>
      <c r="X17" s="21"/>
      <c r="Y17" s="21"/>
      <c r="Z17" s="21"/>
      <c r="AA17" s="21"/>
      <c r="AB17" s="21"/>
      <c r="AC17" s="21"/>
      <c r="AD17" s="21"/>
      <c r="AE17" s="21"/>
      <c r="AF17" s="21"/>
    </row>
    <row r="18" spans="3:32" x14ac:dyDescent="0.3">
      <c r="C18" s="21"/>
      <c r="D18" s="21"/>
      <c r="E18" s="21"/>
      <c r="F18" s="21"/>
      <c r="G18" s="21"/>
      <c r="H18" s="21"/>
      <c r="I18" s="21"/>
      <c r="J18" s="21"/>
      <c r="K18" s="21"/>
      <c r="L18" s="21"/>
      <c r="M18" s="21"/>
      <c r="N18" s="21"/>
      <c r="O18" s="21"/>
      <c r="P18" s="44" t="str" cm="1">
        <f t="array" ref="P18:V35">IF(pivots!A124:G141="","",pivots!A124:G141)</f>
        <v>Cincinnati</v>
      </c>
      <c r="Q18" s="34" t="str">
        <v/>
      </c>
      <c r="R18" s="34" t="str">
        <v/>
      </c>
      <c r="S18" s="34" t="str">
        <v/>
      </c>
      <c r="T18" s="34" t="str">
        <v/>
      </c>
      <c r="U18" s="34" t="str">
        <v/>
      </c>
      <c r="V18" s="35" t="str">
        <v/>
      </c>
      <c r="W18" s="21"/>
      <c r="X18" s="21"/>
      <c r="Y18" s="21"/>
      <c r="Z18" s="21"/>
      <c r="AA18" s="21"/>
      <c r="AB18" s="21"/>
      <c r="AC18" s="21"/>
      <c r="AD18" s="21"/>
      <c r="AE18" s="21"/>
      <c r="AF18" s="21"/>
    </row>
    <row r="19" spans="3:32" x14ac:dyDescent="0.3">
      <c r="C19" s="21"/>
      <c r="D19" s="21"/>
      <c r="E19" s="21"/>
      <c r="F19" s="21"/>
      <c r="G19" s="21"/>
      <c r="H19" s="21"/>
      <c r="I19" s="21"/>
      <c r="J19" s="21"/>
      <c r="K19" s="21"/>
      <c r="L19" s="21"/>
      <c r="M19" s="21"/>
      <c r="N19" s="21"/>
      <c r="O19" s="32"/>
      <c r="P19" s="36" t="str">
        <v>C0004</v>
      </c>
      <c r="Q19" s="37">
        <v>1991</v>
      </c>
      <c r="R19" s="37">
        <v>1886</v>
      </c>
      <c r="S19" s="37">
        <v>1206</v>
      </c>
      <c r="T19" s="37">
        <v>884</v>
      </c>
      <c r="U19" s="37">
        <v>1722</v>
      </c>
      <c r="V19" s="35">
        <v>7689</v>
      </c>
      <c r="W19" s="21"/>
      <c r="X19" s="21"/>
      <c r="Y19" s="21"/>
      <c r="Z19" s="21"/>
      <c r="AA19" s="21"/>
      <c r="AB19" s="21"/>
      <c r="AC19" s="21"/>
      <c r="AD19" s="21"/>
      <c r="AE19" s="21"/>
      <c r="AF19" s="21"/>
    </row>
    <row r="20" spans="3:32" x14ac:dyDescent="0.3">
      <c r="C20" s="21"/>
      <c r="D20" s="21"/>
      <c r="E20" s="21"/>
      <c r="F20" s="21"/>
      <c r="G20" s="21"/>
      <c r="H20" s="21"/>
      <c r="I20" s="21"/>
      <c r="J20" s="21"/>
      <c r="K20" s="21"/>
      <c r="L20" s="21"/>
      <c r="M20" s="21"/>
      <c r="N20" s="21"/>
      <c r="O20" s="21"/>
      <c r="P20" s="36" t="str">
        <v>C0012</v>
      </c>
      <c r="Q20" s="37">
        <v>1438</v>
      </c>
      <c r="R20" s="37">
        <v>1616</v>
      </c>
      <c r="S20" s="37">
        <v>866</v>
      </c>
      <c r="T20" s="37">
        <v>829</v>
      </c>
      <c r="U20" s="37">
        <v>2070</v>
      </c>
      <c r="V20" s="35">
        <v>6819</v>
      </c>
      <c r="W20" s="21"/>
      <c r="X20" s="21"/>
      <c r="Y20" s="21"/>
      <c r="Z20" s="21"/>
      <c r="AA20" s="21"/>
      <c r="AB20" s="21"/>
      <c r="AC20" s="21"/>
      <c r="AD20" s="21"/>
      <c r="AE20" s="21"/>
      <c r="AF20" s="21"/>
    </row>
    <row r="21" spans="3:32" x14ac:dyDescent="0.3">
      <c r="C21" s="21"/>
      <c r="D21" s="21"/>
      <c r="E21" s="21"/>
      <c r="F21" s="21"/>
      <c r="G21" s="21"/>
      <c r="H21" s="21"/>
      <c r="I21" s="21"/>
      <c r="J21" s="21"/>
      <c r="K21" s="21"/>
      <c r="L21" s="21"/>
      <c r="M21" s="21"/>
      <c r="N21" s="21"/>
      <c r="O21" s="21"/>
      <c r="P21" s="36" t="str">
        <v>C0011</v>
      </c>
      <c r="Q21" s="37">
        <v>1163</v>
      </c>
      <c r="R21" s="37">
        <v>1180</v>
      </c>
      <c r="S21" s="37">
        <v>1616</v>
      </c>
      <c r="T21" s="37">
        <v>1043</v>
      </c>
      <c r="U21" s="37">
        <v>1747</v>
      </c>
      <c r="V21" s="35">
        <v>6749</v>
      </c>
      <c r="W21" s="21"/>
      <c r="X21" s="21"/>
      <c r="Y21" s="21"/>
      <c r="Z21" s="21"/>
      <c r="AA21" s="21"/>
      <c r="AB21" s="21"/>
      <c r="AC21" s="21"/>
      <c r="AD21" s="21"/>
      <c r="AE21" s="21"/>
      <c r="AF21" s="21"/>
    </row>
    <row r="22" spans="3:32" x14ac:dyDescent="0.3">
      <c r="C22" s="21"/>
      <c r="D22" s="21"/>
      <c r="E22" s="21"/>
      <c r="F22" s="21"/>
      <c r="G22" s="21"/>
      <c r="H22" s="21"/>
      <c r="I22" s="21"/>
      <c r="J22" s="21"/>
      <c r="K22" s="21"/>
      <c r="L22" s="21"/>
      <c r="M22" s="21"/>
      <c r="N22" s="21"/>
      <c r="O22" s="21"/>
      <c r="P22" s="36" t="str">
        <v>C0003</v>
      </c>
      <c r="Q22" s="37">
        <v>891</v>
      </c>
      <c r="R22" s="37">
        <v>1332</v>
      </c>
      <c r="S22" s="37">
        <v>1282</v>
      </c>
      <c r="T22" s="37">
        <v>739</v>
      </c>
      <c r="U22" s="37">
        <v>560</v>
      </c>
      <c r="V22" s="35">
        <v>4804</v>
      </c>
      <c r="W22" s="21"/>
      <c r="X22" s="21"/>
      <c r="Y22" s="21"/>
      <c r="Z22" s="21"/>
      <c r="AA22" s="21"/>
      <c r="AB22" s="21"/>
      <c r="AC22" s="21"/>
      <c r="AD22" s="21"/>
      <c r="AE22" s="21"/>
      <c r="AF22" s="21"/>
    </row>
    <row r="23" spans="3:32" x14ac:dyDescent="0.3">
      <c r="C23" s="21"/>
      <c r="D23" s="21"/>
      <c r="E23" s="21"/>
      <c r="F23" s="21"/>
      <c r="G23" s="21"/>
      <c r="H23" s="21"/>
      <c r="I23" s="21"/>
      <c r="J23" s="21"/>
      <c r="K23" s="21"/>
      <c r="L23" s="21"/>
      <c r="M23" s="21"/>
      <c r="N23" s="21"/>
      <c r="O23" s="21"/>
      <c r="P23" s="44" t="str">
        <v>Cleveland</v>
      </c>
      <c r="Q23" s="37" t="str">
        <v/>
      </c>
      <c r="R23" s="37" t="str">
        <v/>
      </c>
      <c r="S23" s="37" t="str">
        <v/>
      </c>
      <c r="T23" s="37" t="str">
        <v/>
      </c>
      <c r="U23" s="37" t="str">
        <v/>
      </c>
      <c r="V23" s="35" t="str">
        <v/>
      </c>
      <c r="W23" s="21"/>
      <c r="X23" s="21"/>
      <c r="Y23" s="21"/>
      <c r="Z23" s="21"/>
      <c r="AA23" s="21"/>
      <c r="AB23" s="21"/>
      <c r="AC23" s="21"/>
      <c r="AD23" s="21"/>
      <c r="AE23" s="21"/>
      <c r="AF23" s="21"/>
    </row>
    <row r="24" spans="3:32" x14ac:dyDescent="0.3">
      <c r="C24" s="21"/>
      <c r="D24" s="21"/>
      <c r="E24" s="21"/>
      <c r="F24" s="21"/>
      <c r="G24" s="21"/>
      <c r="H24" s="21"/>
      <c r="I24" s="21"/>
      <c r="J24" s="21"/>
      <c r="K24" s="21"/>
      <c r="L24" s="21"/>
      <c r="M24" s="21"/>
      <c r="N24" s="21"/>
      <c r="O24" s="21"/>
      <c r="P24" s="36" t="str">
        <v>C0013</v>
      </c>
      <c r="Q24" s="37">
        <v>1255</v>
      </c>
      <c r="R24" s="37">
        <v>516</v>
      </c>
      <c r="S24" s="37">
        <v>1874</v>
      </c>
      <c r="T24" s="37">
        <v>1863</v>
      </c>
      <c r="U24" s="37">
        <v>1722</v>
      </c>
      <c r="V24" s="35">
        <v>7230</v>
      </c>
      <c r="W24" s="21"/>
      <c r="X24" s="21"/>
      <c r="Y24" s="21"/>
      <c r="Z24" s="21"/>
      <c r="AA24" s="21"/>
      <c r="AB24" s="21"/>
      <c r="AC24" s="21"/>
      <c r="AD24" s="21"/>
      <c r="AE24" s="21"/>
      <c r="AF24" s="21"/>
    </row>
    <row r="25" spans="3:32" x14ac:dyDescent="0.3">
      <c r="C25" s="21"/>
      <c r="D25" s="21"/>
      <c r="E25" s="21"/>
      <c r="F25" s="21"/>
      <c r="G25" s="21"/>
      <c r="H25" s="21"/>
      <c r="I25" s="21"/>
      <c r="J25" s="21"/>
      <c r="K25" s="21"/>
      <c r="L25" s="21"/>
      <c r="M25" s="21"/>
      <c r="N25" s="47" t="s">
        <v>1088</v>
      </c>
      <c r="O25" s="46" t="str">
        <f>pivots!A78</f>
        <v>R01</v>
      </c>
      <c r="P25" s="36" t="str">
        <v>C0007</v>
      </c>
      <c r="Q25" s="37">
        <v>1598</v>
      </c>
      <c r="R25" s="37">
        <v>1907</v>
      </c>
      <c r="S25" s="37">
        <v>869</v>
      </c>
      <c r="T25" s="37">
        <v>1426</v>
      </c>
      <c r="U25" s="37">
        <v>1416</v>
      </c>
      <c r="V25" s="35">
        <v>7216</v>
      </c>
      <c r="W25" s="21"/>
      <c r="X25" s="21"/>
      <c r="Y25" s="21"/>
      <c r="Z25" s="21"/>
      <c r="AA25" s="21"/>
      <c r="AB25" s="21"/>
      <c r="AC25" s="21"/>
      <c r="AD25" s="21"/>
      <c r="AE25" s="21"/>
      <c r="AF25" s="21"/>
    </row>
    <row r="26" spans="3:32" x14ac:dyDescent="0.3">
      <c r="C26" s="21"/>
      <c r="D26" s="21"/>
      <c r="E26" s="21"/>
      <c r="F26" s="21"/>
      <c r="G26" s="21"/>
      <c r="H26" s="21"/>
      <c r="I26" s="21"/>
      <c r="J26" s="21"/>
      <c r="K26" s="21"/>
      <c r="L26" s="21"/>
      <c r="M26" s="21"/>
      <c r="N26" s="21" t="s">
        <v>1089</v>
      </c>
      <c r="O26" s="48">
        <f>pivots!H79</f>
        <v>0.189</v>
      </c>
      <c r="P26" s="36" t="str">
        <v>C0015</v>
      </c>
      <c r="Q26" s="37">
        <v>1138</v>
      </c>
      <c r="R26" s="37">
        <v>1898</v>
      </c>
      <c r="S26" s="37">
        <v>1482</v>
      </c>
      <c r="T26" s="37">
        <v>846</v>
      </c>
      <c r="U26" s="37">
        <v>1154</v>
      </c>
      <c r="V26" s="35">
        <v>6518</v>
      </c>
      <c r="W26" s="21"/>
      <c r="X26" s="21"/>
      <c r="Y26" s="21"/>
      <c r="Z26" s="21"/>
      <c r="AA26" s="21"/>
      <c r="AB26" s="21"/>
      <c r="AC26" s="21"/>
      <c r="AD26" s="21"/>
      <c r="AE26" s="21"/>
      <c r="AF26" s="21"/>
    </row>
    <row r="27" spans="3:32" x14ac:dyDescent="0.3">
      <c r="C27" s="21"/>
      <c r="D27" s="21"/>
      <c r="E27" s="21"/>
      <c r="F27" s="21"/>
      <c r="G27" s="21"/>
      <c r="H27" s="21"/>
      <c r="I27" s="21"/>
      <c r="J27" s="21"/>
      <c r="K27" s="21"/>
      <c r="L27" s="21"/>
      <c r="M27" s="21"/>
      <c r="N27" s="21" t="s">
        <v>1086</v>
      </c>
      <c r="O27" s="41">
        <f>pivots!H83</f>
        <v>4</v>
      </c>
      <c r="P27" s="36" t="str">
        <v>C0010</v>
      </c>
      <c r="Q27" s="37">
        <v>900</v>
      </c>
      <c r="R27" s="37">
        <v>1470</v>
      </c>
      <c r="S27" s="37">
        <v>1617</v>
      </c>
      <c r="T27" s="37">
        <v>1314</v>
      </c>
      <c r="U27" s="37">
        <v>941</v>
      </c>
      <c r="V27" s="35">
        <v>6242</v>
      </c>
      <c r="W27" s="21"/>
      <c r="X27" s="21"/>
      <c r="Y27" s="21"/>
      <c r="Z27" s="21"/>
      <c r="AA27" s="21"/>
      <c r="AB27" s="21"/>
      <c r="AC27" s="21"/>
      <c r="AD27" s="21"/>
      <c r="AE27" s="21"/>
      <c r="AF27" s="21"/>
    </row>
    <row r="28" spans="3:32" x14ac:dyDescent="0.3">
      <c r="C28" s="21"/>
      <c r="D28" s="21"/>
      <c r="E28" s="21"/>
      <c r="F28" s="21"/>
      <c r="G28" s="21"/>
      <c r="H28" s="21"/>
      <c r="I28" s="21"/>
      <c r="J28" s="21"/>
      <c r="K28" s="21"/>
      <c r="L28" s="21"/>
      <c r="M28" s="21"/>
      <c r="N28" s="21" t="s">
        <v>1090</v>
      </c>
      <c r="O28" s="41">
        <f>pivots!H84</f>
        <v>4</v>
      </c>
      <c r="P28" s="36" t="str">
        <v>C0002</v>
      </c>
      <c r="Q28" s="37">
        <v>1233</v>
      </c>
      <c r="R28" s="37">
        <v>223</v>
      </c>
      <c r="S28" s="37">
        <v>1680</v>
      </c>
      <c r="T28" s="37">
        <v>990</v>
      </c>
      <c r="U28" s="37">
        <v>1508</v>
      </c>
      <c r="V28" s="35">
        <v>5634</v>
      </c>
      <c r="W28" s="21"/>
      <c r="X28" s="21"/>
      <c r="Y28" s="21"/>
      <c r="Z28" s="21"/>
      <c r="AA28" s="21"/>
      <c r="AB28" s="21"/>
      <c r="AC28" s="21"/>
      <c r="AD28" s="21"/>
      <c r="AE28" s="21"/>
      <c r="AF28" s="21"/>
    </row>
    <row r="29" spans="3:32" x14ac:dyDescent="0.3">
      <c r="C29" s="21"/>
      <c r="D29" s="21"/>
      <c r="E29" s="21"/>
      <c r="F29" s="21"/>
      <c r="G29" s="21"/>
      <c r="H29" s="21"/>
      <c r="I29" s="21"/>
      <c r="J29" s="21"/>
      <c r="K29" s="21"/>
      <c r="L29" s="21"/>
      <c r="M29" s="21"/>
      <c r="N29" s="21"/>
      <c r="O29" s="21"/>
      <c r="P29" s="36" t="str">
        <v>C0008</v>
      </c>
      <c r="Q29" s="37">
        <v>900</v>
      </c>
      <c r="R29" s="37">
        <v>1016</v>
      </c>
      <c r="S29" s="37">
        <v>960</v>
      </c>
      <c r="T29" s="37">
        <v>940</v>
      </c>
      <c r="U29" s="37">
        <v>1193</v>
      </c>
      <c r="V29" s="35">
        <v>5009</v>
      </c>
      <c r="W29" s="21"/>
      <c r="X29" s="21"/>
      <c r="Y29" s="21"/>
      <c r="Z29" s="21"/>
      <c r="AA29" s="21"/>
      <c r="AB29" s="21"/>
      <c r="AC29" s="21"/>
      <c r="AD29" s="21"/>
      <c r="AE29" s="21"/>
      <c r="AF29" s="21"/>
    </row>
    <row r="30" spans="3:32" x14ac:dyDescent="0.3">
      <c r="C30" s="21"/>
      <c r="D30" s="21"/>
      <c r="E30" s="21"/>
      <c r="F30" s="21"/>
      <c r="G30" s="21"/>
      <c r="H30" s="21"/>
      <c r="I30" s="21"/>
      <c r="J30" s="21"/>
      <c r="K30" s="21"/>
      <c r="L30" s="21"/>
      <c r="M30" s="21"/>
      <c r="N30" s="21"/>
      <c r="O30" s="21"/>
      <c r="P30" s="44" t="str">
        <v>Columbus</v>
      </c>
      <c r="Q30" s="37" t="str">
        <v/>
      </c>
      <c r="R30" s="37" t="str">
        <v/>
      </c>
      <c r="S30" s="37" t="str">
        <v/>
      </c>
      <c r="T30" s="37" t="str">
        <v/>
      </c>
      <c r="U30" s="37" t="str">
        <v/>
      </c>
      <c r="V30" s="35" t="str">
        <v/>
      </c>
      <c r="W30" s="21"/>
      <c r="X30" s="21"/>
      <c r="Y30" s="21"/>
      <c r="Z30" s="21"/>
      <c r="AA30" s="21"/>
      <c r="AB30" s="21"/>
      <c r="AC30" s="21"/>
      <c r="AD30" s="21"/>
      <c r="AE30" s="21"/>
      <c r="AF30" s="21"/>
    </row>
    <row r="31" spans="3:32" x14ac:dyDescent="0.3">
      <c r="C31" s="21"/>
      <c r="D31" s="21"/>
      <c r="E31" s="21"/>
      <c r="F31" s="21"/>
      <c r="G31" s="21"/>
      <c r="H31" s="21"/>
      <c r="I31" s="21"/>
      <c r="J31" s="21"/>
      <c r="K31" s="21"/>
      <c r="L31" s="21"/>
      <c r="M31" s="21"/>
      <c r="N31" s="21"/>
      <c r="O31" s="21"/>
      <c r="P31" s="36" t="str">
        <v>C0005</v>
      </c>
      <c r="Q31" s="37">
        <v>1104</v>
      </c>
      <c r="R31" s="37">
        <v>2280</v>
      </c>
      <c r="S31" s="37">
        <v>1445</v>
      </c>
      <c r="T31" s="37">
        <v>1722</v>
      </c>
      <c r="U31" s="37">
        <v>1196</v>
      </c>
      <c r="V31" s="35">
        <v>7747</v>
      </c>
      <c r="W31" s="21"/>
      <c r="X31" s="21"/>
      <c r="Y31" s="21"/>
      <c r="Z31" s="21"/>
      <c r="AA31" s="21"/>
      <c r="AB31" s="21"/>
      <c r="AC31" s="21"/>
      <c r="AD31" s="21"/>
      <c r="AE31" s="21"/>
      <c r="AF31" s="21"/>
    </row>
    <row r="32" spans="3:32" x14ac:dyDescent="0.3">
      <c r="C32" s="21"/>
      <c r="D32" s="21"/>
      <c r="E32" s="21"/>
      <c r="F32" s="21"/>
      <c r="G32" s="21"/>
      <c r="H32" s="21"/>
      <c r="I32" s="21"/>
      <c r="J32" s="21"/>
      <c r="K32" s="21"/>
      <c r="L32" s="21"/>
      <c r="M32" s="21"/>
      <c r="N32" s="21"/>
      <c r="O32" s="21"/>
      <c r="P32" s="36" t="str">
        <v>C0001</v>
      </c>
      <c r="Q32" s="37">
        <v>1655</v>
      </c>
      <c r="R32" s="37">
        <v>805</v>
      </c>
      <c r="S32" s="37">
        <v>2263</v>
      </c>
      <c r="T32" s="37">
        <v>987</v>
      </c>
      <c r="U32" s="37">
        <v>1075</v>
      </c>
      <c r="V32" s="35">
        <v>6785</v>
      </c>
      <c r="W32" s="21"/>
      <c r="X32" s="21"/>
      <c r="Y32" s="21"/>
      <c r="Z32" s="21"/>
      <c r="AA32" s="21"/>
      <c r="AB32" s="21"/>
      <c r="AC32" s="21"/>
      <c r="AD32" s="21"/>
      <c r="AE32" s="21"/>
      <c r="AF32" s="21"/>
    </row>
    <row r="33" spans="3:32" x14ac:dyDescent="0.3">
      <c r="C33" s="21"/>
      <c r="D33" s="21"/>
      <c r="E33" s="21"/>
      <c r="F33" s="21"/>
      <c r="G33" s="21"/>
      <c r="H33" s="21"/>
      <c r="I33" s="21"/>
      <c r="J33" s="21"/>
      <c r="K33" s="21"/>
      <c r="L33" s="21"/>
      <c r="M33" s="21"/>
      <c r="N33" s="21"/>
      <c r="O33" s="21"/>
      <c r="P33" s="36" t="str">
        <v>C0009</v>
      </c>
      <c r="Q33" s="37">
        <v>1415</v>
      </c>
      <c r="R33" s="37">
        <v>1271</v>
      </c>
      <c r="S33" s="37">
        <v>1214</v>
      </c>
      <c r="T33" s="37">
        <v>1135</v>
      </c>
      <c r="U33" s="37">
        <v>1566</v>
      </c>
      <c r="V33" s="35">
        <v>6601</v>
      </c>
      <c r="W33" s="21"/>
      <c r="X33" s="21"/>
      <c r="Y33" s="21"/>
      <c r="Z33" s="21"/>
      <c r="AA33" s="21"/>
      <c r="AB33" s="21"/>
      <c r="AC33" s="21"/>
      <c r="AD33" s="21"/>
      <c r="AE33" s="21"/>
      <c r="AF33" s="21"/>
    </row>
    <row r="34" spans="3:32" x14ac:dyDescent="0.3">
      <c r="C34" s="21"/>
      <c r="D34" s="21"/>
      <c r="E34" s="21"/>
      <c r="F34" s="21"/>
      <c r="G34" s="21"/>
      <c r="H34" s="21"/>
      <c r="I34" s="21"/>
      <c r="J34" s="21"/>
      <c r="K34" s="21"/>
      <c r="L34" s="21"/>
      <c r="M34" s="21"/>
      <c r="N34" s="21"/>
      <c r="O34" s="21"/>
      <c r="P34" s="36" t="str">
        <v>C0006</v>
      </c>
      <c r="Q34" s="37">
        <v>372</v>
      </c>
      <c r="R34" s="37">
        <v>1818</v>
      </c>
      <c r="S34" s="37">
        <v>1346</v>
      </c>
      <c r="T34" s="37">
        <v>1156</v>
      </c>
      <c r="U34" s="37">
        <v>1484</v>
      </c>
      <c r="V34" s="35">
        <v>6176</v>
      </c>
      <c r="W34" s="21"/>
      <c r="X34" s="21"/>
      <c r="Y34" s="21"/>
      <c r="Z34" s="21"/>
      <c r="AA34" s="21"/>
      <c r="AB34" s="21"/>
      <c r="AC34" s="21"/>
      <c r="AD34" s="21"/>
      <c r="AE34" s="21"/>
      <c r="AF34" s="21"/>
    </row>
    <row r="35" spans="3:32" x14ac:dyDescent="0.3">
      <c r="C35" s="21"/>
      <c r="D35" s="21"/>
      <c r="E35" s="21"/>
      <c r="F35" s="21"/>
      <c r="G35" s="21"/>
      <c r="H35" s="21"/>
      <c r="I35" s="21"/>
      <c r="J35" s="21"/>
      <c r="K35" s="21"/>
      <c r="L35" s="21"/>
      <c r="M35" s="21"/>
      <c r="N35" s="21"/>
      <c r="O35" s="21"/>
      <c r="P35" s="38" t="str">
        <v>C0014</v>
      </c>
      <c r="Q35" s="39">
        <v>1362</v>
      </c>
      <c r="R35" s="39">
        <v>1363</v>
      </c>
      <c r="S35" s="39">
        <v>1152</v>
      </c>
      <c r="T35" s="39">
        <v>777</v>
      </c>
      <c r="U35" s="39">
        <v>750</v>
      </c>
      <c r="V35" s="40">
        <v>5404</v>
      </c>
      <c r="W35" s="21"/>
      <c r="X35" s="21"/>
      <c r="Y35" s="21"/>
      <c r="Z35" s="21"/>
      <c r="AA35" s="21"/>
      <c r="AB35" s="21"/>
      <c r="AC35" s="21"/>
      <c r="AD35" s="21"/>
      <c r="AE35" s="21"/>
      <c r="AF35" s="21"/>
    </row>
    <row r="36" spans="3:32" x14ac:dyDescent="0.3">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row>
    <row r="37" spans="3:32" x14ac:dyDescent="0.3">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row>
    <row r="38" spans="3:32" x14ac:dyDescent="0.3">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row>
    <row r="39" spans="3:32" x14ac:dyDescent="0.3">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row>
    <row r="40" spans="3:32" x14ac:dyDescent="0.3">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row>
    <row r="41" spans="3:32" x14ac:dyDescent="0.3">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row>
    <row r="42" spans="3:32" x14ac:dyDescent="0.3">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row>
    <row r="43" spans="3:32" x14ac:dyDescent="0.3">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row>
    <row r="44" spans="3:32" x14ac:dyDescent="0.3">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row>
    <row r="369" spans="3:25" x14ac:dyDescent="0.3">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spans="3:25" x14ac:dyDescent="0.3">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spans="3:25" x14ac:dyDescent="0.3">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spans="3:25" x14ac:dyDescent="0.3">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spans="3:25" x14ac:dyDescent="0.3">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spans="3:25" x14ac:dyDescent="0.3">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spans="3:25" x14ac:dyDescent="0.3">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spans="3:25" x14ac:dyDescent="0.3">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spans="3:25" x14ac:dyDescent="0.3">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spans="3:25" x14ac:dyDescent="0.3">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spans="3:25" x14ac:dyDescent="0.3">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spans="3:25" x14ac:dyDescent="0.3">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spans="3:25" x14ac:dyDescent="0.3">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spans="3:25" x14ac:dyDescent="0.3">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spans="3:25" x14ac:dyDescent="0.3">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spans="3:25" x14ac:dyDescent="0.3">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spans="3:25" x14ac:dyDescent="0.3">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spans="3:25" x14ac:dyDescent="0.3">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spans="3:25" x14ac:dyDescent="0.3">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spans="3:25" x14ac:dyDescent="0.3">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spans="3:25" x14ac:dyDescent="0.3">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spans="3:25" x14ac:dyDescent="0.3">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spans="3:25" x14ac:dyDescent="0.3">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spans="3:25" x14ac:dyDescent="0.3">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spans="3:25" x14ac:dyDescent="0.3">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spans="3:25" x14ac:dyDescent="0.3">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spans="3:25" x14ac:dyDescent="0.3">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spans="3:25" x14ac:dyDescent="0.3">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spans="3:25" x14ac:dyDescent="0.3">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spans="3:25" x14ac:dyDescent="0.3">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spans="3:25" x14ac:dyDescent="0.3">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spans="3:25" x14ac:dyDescent="0.3">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spans="3:25" x14ac:dyDescent="0.3">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spans="3:25" x14ac:dyDescent="0.3">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spans="3:25" x14ac:dyDescent="0.3">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spans="3:25" x14ac:dyDescent="0.3">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spans="3:25" x14ac:dyDescent="0.3">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spans="3:25" x14ac:dyDescent="0.3">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spans="3:25" x14ac:dyDescent="0.3">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spans="3:25" x14ac:dyDescent="0.3">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spans="3:25" x14ac:dyDescent="0.3">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spans="3:25" x14ac:dyDescent="0.3">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spans="3:25" x14ac:dyDescent="0.3">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spans="3:25" x14ac:dyDescent="0.3">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spans="3:25" x14ac:dyDescent="0.3">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spans="3:25" x14ac:dyDescent="0.3">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spans="3:25" x14ac:dyDescent="0.3">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spans="3:25" x14ac:dyDescent="0.3">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spans="3:25" x14ac:dyDescent="0.3">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spans="3:25" x14ac:dyDescent="0.3">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spans="3:25" x14ac:dyDescent="0.3">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spans="3:25" x14ac:dyDescent="0.3">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spans="3:25" x14ac:dyDescent="0.3">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spans="3:25" x14ac:dyDescent="0.3">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sheetData>
  <mergeCells count="1">
    <mergeCell ref="C1:W2"/>
  </mergeCells>
  <conditionalFormatting sqref="Q19:U35">
    <cfRule type="dataBar" priority="5">
      <dataBar>
        <cfvo type="num" val="0"/>
        <cfvo type="formula" val="MAX($Q$19:$U$35)*2"/>
        <color rgb="FF3F0065"/>
      </dataBar>
      <extLst>
        <ext xmlns:x14="http://schemas.microsoft.com/office/spreadsheetml/2009/9/main" uri="{B025F937-C7B1-47D3-B67F-A62EFF666E3E}">
          <x14:id>{2B2ACB26-82FC-47DA-9753-A42D97E072ED}</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D8B2E2F7-7080-4636-BA4D-C1FFA2D3F09A}">
            <xm:f>Q$17=pivots!$A$78</xm:f>
            <x14:dxf>
              <fill>
                <patternFill>
                  <bgColor rgb="FFCC99FF"/>
                </patternFill>
              </fill>
            </x14:dxf>
          </x14:cfRule>
          <x14:cfRule type="expression" priority="2" id="{053A1E6C-A550-47ED-A362-FB37D870F755}">
            <xm:f>Q$17=pivots!$A$78</xm:f>
            <x14:dxf>
              <fill>
                <patternFill>
                  <bgColor rgb="FF9900CC"/>
                </patternFill>
              </fill>
            </x14:dxf>
          </x14:cfRule>
          <x14:cfRule type="expression" priority="3" id="{27E92E39-92FC-4174-A054-0B63FFA80199}">
            <xm:f>Q$17=pivots!$A$78</xm:f>
            <x14:dxf>
              <fill>
                <patternFill>
                  <bgColor theme="5" tint="0.39994506668294322"/>
                </patternFill>
              </fill>
            </x14:dxf>
          </x14:cfRule>
          <x14:cfRule type="expression" priority="4" id="{95F5E8EA-297E-4F38-BC47-C105F7113373}">
            <xm:f>$Q$17:$U$17=pivots!$I$65</xm:f>
            <x14:dxf/>
          </x14:cfRule>
          <xm:sqref>Q17:U35</xm:sqref>
        </x14:conditionalFormatting>
        <x14:conditionalFormatting xmlns:xm="http://schemas.microsoft.com/office/excel/2006/main">
          <x14:cfRule type="dataBar" id="{2B2ACB26-82FC-47DA-9753-A42D97E072ED}">
            <x14:dataBar minLength="0" maxLength="100" gradient="0">
              <x14:cfvo type="num">
                <xm:f>0</xm:f>
              </x14:cfvo>
              <x14:cfvo type="formula">
                <xm:f>MAX($Q$19:$U$35)*2</xm:f>
              </x14:cfvo>
              <x14:negativeFillColor rgb="FFFF0000"/>
              <x14:axisColor rgb="FF000000"/>
            </x14:dataBar>
          </x14:cfRule>
          <xm:sqref>Q19:U35</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3A58-C356-45EA-B886-9291D3A5BFF3}">
  <sheetPr codeName="Sheet4"/>
  <dimension ref="A3:I141"/>
  <sheetViews>
    <sheetView topLeftCell="A66" zoomScale="98" zoomScaleNormal="70" workbookViewId="0">
      <selection activeCell="H85" sqref="H85"/>
    </sheetView>
  </sheetViews>
  <sheetFormatPr defaultRowHeight="14.4" x14ac:dyDescent="0.3"/>
  <cols>
    <col min="1" max="1" width="21.109375" bestFit="1" customWidth="1"/>
    <col min="2" max="2" width="15.88671875" bestFit="1" customWidth="1"/>
    <col min="3" max="3" width="9.33203125" bestFit="1" customWidth="1"/>
    <col min="4" max="4" width="14.109375" bestFit="1" customWidth="1"/>
    <col min="5" max="5" width="6.6640625" bestFit="1" customWidth="1"/>
    <col min="6" max="6" width="7" bestFit="1" customWidth="1"/>
    <col min="7" max="7" width="11" bestFit="1" customWidth="1"/>
    <col min="8" max="8" width="11.5546875" bestFit="1" customWidth="1"/>
    <col min="9" max="9" width="10.44140625" bestFit="1" customWidth="1"/>
    <col min="11" max="11" width="9.21875" bestFit="1" customWidth="1"/>
    <col min="12" max="17" width="5.109375" bestFit="1" customWidth="1"/>
  </cols>
  <sheetData>
    <row r="3" spans="1:5" x14ac:dyDescent="0.3">
      <c r="A3" t="s">
        <v>1042</v>
      </c>
      <c r="B3" t="s">
        <v>1043</v>
      </c>
      <c r="C3" t="s">
        <v>1044</v>
      </c>
      <c r="D3" t="s">
        <v>1045</v>
      </c>
      <c r="E3" t="s">
        <v>1046</v>
      </c>
    </row>
    <row r="4" spans="1:5" x14ac:dyDescent="0.3">
      <c r="A4" s="22">
        <v>1000</v>
      </c>
      <c r="B4" s="23">
        <v>96623</v>
      </c>
      <c r="C4" s="22">
        <v>89850</v>
      </c>
      <c r="D4" s="24">
        <v>3.8854000000000033</v>
      </c>
      <c r="E4" s="25">
        <v>307</v>
      </c>
    </row>
    <row r="8" spans="1:5" x14ac:dyDescent="0.3">
      <c r="A8" t="s">
        <v>1042</v>
      </c>
      <c r="B8" t="s">
        <v>1043</v>
      </c>
      <c r="C8" t="s">
        <v>1044</v>
      </c>
      <c r="D8" t="s">
        <v>1045</v>
      </c>
      <c r="E8" t="s">
        <v>1046</v>
      </c>
    </row>
    <row r="9" spans="1:5" x14ac:dyDescent="0.3">
      <c r="A9" s="22">
        <v>189</v>
      </c>
      <c r="B9" s="23">
        <v>18415</v>
      </c>
      <c r="C9" s="22">
        <v>16834</v>
      </c>
      <c r="D9" s="24">
        <v>3.9227513227513247</v>
      </c>
      <c r="E9" s="25">
        <v>60</v>
      </c>
    </row>
    <row r="28" spans="1:3" x14ac:dyDescent="0.3">
      <c r="A28" s="26" t="s">
        <v>1047</v>
      </c>
      <c r="B28" t="s">
        <v>1042</v>
      </c>
      <c r="C28" t="s">
        <v>1061</v>
      </c>
    </row>
    <row r="29" spans="1:3" x14ac:dyDescent="0.3">
      <c r="A29" s="27" t="s">
        <v>1049</v>
      </c>
      <c r="B29" s="22">
        <v>16</v>
      </c>
      <c r="C29" s="22">
        <v>16</v>
      </c>
    </row>
    <row r="30" spans="1:3" x14ac:dyDescent="0.3">
      <c r="A30" s="27" t="s">
        <v>1050</v>
      </c>
      <c r="B30" s="22">
        <v>14</v>
      </c>
      <c r="C30" s="22">
        <v>14</v>
      </c>
    </row>
    <row r="31" spans="1:3" x14ac:dyDescent="0.3">
      <c r="A31" s="27" t="s">
        <v>1051</v>
      </c>
      <c r="B31" s="22">
        <v>26</v>
      </c>
      <c r="C31" s="22">
        <v>26</v>
      </c>
    </row>
    <row r="32" spans="1:3" x14ac:dyDescent="0.3">
      <c r="A32" s="27" t="s">
        <v>1052</v>
      </c>
      <c r="B32" s="22">
        <v>29</v>
      </c>
      <c r="C32" s="22">
        <v>29</v>
      </c>
    </row>
    <row r="33" spans="1:3" x14ac:dyDescent="0.3">
      <c r="A33" s="27" t="s">
        <v>1053</v>
      </c>
      <c r="B33" s="22">
        <v>17</v>
      </c>
      <c r="C33" s="22">
        <v>17</v>
      </c>
    </row>
    <row r="34" spans="1:3" x14ac:dyDescent="0.3">
      <c r="A34" s="27" t="s">
        <v>1054</v>
      </c>
      <c r="B34" s="22">
        <v>15</v>
      </c>
      <c r="C34" s="22">
        <v>15</v>
      </c>
    </row>
    <row r="35" spans="1:3" x14ac:dyDescent="0.3">
      <c r="A35" s="27" t="s">
        <v>1055</v>
      </c>
      <c r="B35" s="22">
        <v>15</v>
      </c>
      <c r="C35" s="22">
        <v>15</v>
      </c>
    </row>
    <row r="36" spans="1:3" x14ac:dyDescent="0.3">
      <c r="A36" s="27" t="s">
        <v>1056</v>
      </c>
      <c r="B36" s="22">
        <v>7</v>
      </c>
      <c r="C36" s="22">
        <v>7</v>
      </c>
    </row>
    <row r="37" spans="1:3" x14ac:dyDescent="0.3">
      <c r="A37" s="27" t="s">
        <v>1057</v>
      </c>
      <c r="B37" s="22">
        <v>11</v>
      </c>
      <c r="C37" s="22">
        <v>11</v>
      </c>
    </row>
    <row r="38" spans="1:3" x14ac:dyDescent="0.3">
      <c r="A38" s="27" t="s">
        <v>1058</v>
      </c>
      <c r="B38" s="22">
        <v>24</v>
      </c>
      <c r="C38" s="22">
        <v>24</v>
      </c>
    </row>
    <row r="39" spans="1:3" x14ac:dyDescent="0.3">
      <c r="A39" s="27" t="s">
        <v>1059</v>
      </c>
      <c r="B39" s="22">
        <v>9</v>
      </c>
      <c r="C39" s="22">
        <v>9</v>
      </c>
    </row>
    <row r="40" spans="1:3" x14ac:dyDescent="0.3">
      <c r="A40" s="27" t="s">
        <v>1060</v>
      </c>
      <c r="B40" s="22">
        <v>6</v>
      </c>
      <c r="C40" s="22">
        <v>6</v>
      </c>
    </row>
    <row r="41" spans="1:3" x14ac:dyDescent="0.3">
      <c r="A41" s="27" t="s">
        <v>1048</v>
      </c>
      <c r="B41" s="22">
        <v>189</v>
      </c>
      <c r="C41" s="22">
        <v>189</v>
      </c>
    </row>
    <row r="51" spans="2:3" x14ac:dyDescent="0.3">
      <c r="B51" s="26" t="s">
        <v>1047</v>
      </c>
      <c r="C51" t="s">
        <v>1042</v>
      </c>
    </row>
    <row r="52" spans="2:3" x14ac:dyDescent="0.3">
      <c r="B52" s="27" t="s">
        <v>1065</v>
      </c>
      <c r="C52" s="22">
        <v>36</v>
      </c>
    </row>
    <row r="53" spans="2:3" x14ac:dyDescent="0.3">
      <c r="B53" s="27" t="s">
        <v>1063</v>
      </c>
      <c r="C53" s="22">
        <v>30</v>
      </c>
    </row>
    <row r="54" spans="2:3" x14ac:dyDescent="0.3">
      <c r="B54" s="27" t="s">
        <v>1067</v>
      </c>
      <c r="C54" s="22">
        <v>13</v>
      </c>
    </row>
    <row r="55" spans="2:3" x14ac:dyDescent="0.3">
      <c r="B55" s="27" t="s">
        <v>1068</v>
      </c>
      <c r="C55" s="22">
        <v>23</v>
      </c>
    </row>
    <row r="56" spans="2:3" x14ac:dyDescent="0.3">
      <c r="B56" s="27" t="s">
        <v>1066</v>
      </c>
      <c r="C56" s="22">
        <v>23</v>
      </c>
    </row>
    <row r="57" spans="2:3" x14ac:dyDescent="0.3">
      <c r="B57" s="27" t="s">
        <v>1062</v>
      </c>
      <c r="C57" s="22">
        <v>24</v>
      </c>
    </row>
    <row r="58" spans="2:3" x14ac:dyDescent="0.3">
      <c r="B58" s="27" t="s">
        <v>1064</v>
      </c>
      <c r="C58" s="22">
        <v>40</v>
      </c>
    </row>
    <row r="59" spans="2:3" x14ac:dyDescent="0.3">
      <c r="B59" s="27" t="s">
        <v>1048</v>
      </c>
      <c r="C59" s="22">
        <v>189</v>
      </c>
    </row>
    <row r="65" spans="1:9" x14ac:dyDescent="0.3">
      <c r="E65" t="s">
        <v>1069</v>
      </c>
      <c r="H65" t="s">
        <v>1075</v>
      </c>
      <c r="I65" t="str">
        <f>A$78</f>
        <v>R01</v>
      </c>
    </row>
    <row r="67" spans="1:9" x14ac:dyDescent="0.3">
      <c r="A67" s="26" t="s">
        <v>1047</v>
      </c>
      <c r="B67" t="s">
        <v>1042</v>
      </c>
      <c r="C67" t="s">
        <v>1043</v>
      </c>
      <c r="E67" t="s">
        <v>1070</v>
      </c>
      <c r="F67" t="s">
        <v>1071</v>
      </c>
      <c r="G67" t="s">
        <v>1072</v>
      </c>
      <c r="H67" t="s">
        <v>1073</v>
      </c>
      <c r="I67" t="s">
        <v>1074</v>
      </c>
    </row>
    <row r="68" spans="1:9" x14ac:dyDescent="0.3">
      <c r="A68" s="27" t="s">
        <v>11</v>
      </c>
      <c r="B68" s="22">
        <v>189</v>
      </c>
      <c r="C68" s="23">
        <v>18415</v>
      </c>
      <c r="E68" t="str" cm="1">
        <f t="array" ref="E68:G72">A68:C72</f>
        <v>R01</v>
      </c>
      <c r="F68">
        <v>189</v>
      </c>
      <c r="G68" s="28">
        <v>18415</v>
      </c>
      <c r="H68">
        <f>IF(I$65=E68,F68,"NA")</f>
        <v>189</v>
      </c>
      <c r="I68" s="28">
        <f>IF(I$65=E68,G68,"NA")</f>
        <v>18415</v>
      </c>
    </row>
    <row r="69" spans="1:9" x14ac:dyDescent="0.3">
      <c r="A69" s="27" t="s">
        <v>9</v>
      </c>
      <c r="B69" s="22">
        <v>218</v>
      </c>
      <c r="C69" s="23">
        <v>20581</v>
      </c>
      <c r="E69" t="str">
        <v>R02</v>
      </c>
      <c r="F69">
        <v>218</v>
      </c>
      <c r="G69" s="28">
        <v>20581</v>
      </c>
      <c r="H69" t="str">
        <f t="shared" ref="H69:H72" si="0">IF(I$65=E69,F69,"NA")</f>
        <v>NA</v>
      </c>
      <c r="I69" s="28" t="str">
        <f t="shared" ref="I69:I72" si="1">IF(I$65=E69,G69,"NA")</f>
        <v>NA</v>
      </c>
    </row>
    <row r="70" spans="1:9" x14ac:dyDescent="0.3">
      <c r="A70" s="27" t="s">
        <v>6</v>
      </c>
      <c r="B70" s="22">
        <v>207</v>
      </c>
      <c r="C70" s="23">
        <v>20872</v>
      </c>
      <c r="E70" t="str">
        <v>R03</v>
      </c>
      <c r="F70">
        <v>207</v>
      </c>
      <c r="G70" s="28">
        <v>20872</v>
      </c>
      <c r="H70" t="str">
        <f t="shared" si="0"/>
        <v>NA</v>
      </c>
      <c r="I70" s="28" t="str">
        <f t="shared" si="1"/>
        <v>NA</v>
      </c>
    </row>
    <row r="71" spans="1:9" x14ac:dyDescent="0.3">
      <c r="A71" s="27" t="s">
        <v>13</v>
      </c>
      <c r="B71" s="22">
        <v>186</v>
      </c>
      <c r="C71" s="23">
        <v>16651</v>
      </c>
      <c r="E71" t="str">
        <v>R04</v>
      </c>
      <c r="F71">
        <v>186</v>
      </c>
      <c r="G71" s="28">
        <v>16651</v>
      </c>
      <c r="H71" t="str">
        <f t="shared" si="0"/>
        <v>NA</v>
      </c>
      <c r="I71" s="28" t="str">
        <f t="shared" si="1"/>
        <v>NA</v>
      </c>
    </row>
    <row r="72" spans="1:9" x14ac:dyDescent="0.3">
      <c r="A72" s="27" t="s">
        <v>10</v>
      </c>
      <c r="B72" s="22">
        <v>200</v>
      </c>
      <c r="C72" s="23">
        <v>20104</v>
      </c>
      <c r="E72" t="str">
        <v>R05</v>
      </c>
      <c r="F72">
        <v>200</v>
      </c>
      <c r="G72" s="28">
        <v>20104</v>
      </c>
      <c r="H72" t="str">
        <f t="shared" si="0"/>
        <v>NA</v>
      </c>
      <c r="I72" s="28" t="str">
        <f t="shared" si="1"/>
        <v>NA</v>
      </c>
    </row>
    <row r="73" spans="1:9" x14ac:dyDescent="0.3">
      <c r="A73" s="27" t="s">
        <v>1048</v>
      </c>
      <c r="B73" s="22">
        <v>1000</v>
      </c>
      <c r="C73" s="23">
        <v>96623</v>
      </c>
    </row>
    <row r="77" spans="1:9" x14ac:dyDescent="0.3">
      <c r="A77" s="26" t="s">
        <v>1047</v>
      </c>
      <c r="E77" t="s">
        <v>1082</v>
      </c>
    </row>
    <row r="78" spans="1:9" x14ac:dyDescent="0.3">
      <c r="A78" s="29" t="s">
        <v>11</v>
      </c>
    </row>
    <row r="79" spans="1:9" x14ac:dyDescent="0.3">
      <c r="E79" t="s">
        <v>1083</v>
      </c>
      <c r="H79" s="45">
        <f>A9/A4</f>
        <v>0.189</v>
      </c>
    </row>
    <row r="80" spans="1:9" x14ac:dyDescent="0.3">
      <c r="E80" t="s">
        <v>1084</v>
      </c>
      <c r="H80">
        <f>_xlfn.XLOOKUP(A78,E68:E72,F68:F72)</f>
        <v>189</v>
      </c>
    </row>
    <row r="81" spans="1:8" x14ac:dyDescent="0.3">
      <c r="E81" t="s">
        <v>1085</v>
      </c>
      <c r="H81" s="31">
        <f>_xlfn.XLOOKUP(A78,E68:E72,G68:G72)</f>
        <v>18415</v>
      </c>
    </row>
    <row r="83" spans="1:8" x14ac:dyDescent="0.3">
      <c r="E83" t="s">
        <v>1086</v>
      </c>
      <c r="H83">
        <f>_xlfn.RANK.AVG(H80,F68:F72)</f>
        <v>4</v>
      </c>
    </row>
    <row r="84" spans="1:8" x14ac:dyDescent="0.3">
      <c r="E84" t="s">
        <v>1087</v>
      </c>
      <c r="H84">
        <f>_xlfn.RANK.AVG(H81,G68:G72)</f>
        <v>4</v>
      </c>
    </row>
    <row r="85" spans="1:8" x14ac:dyDescent="0.3">
      <c r="A85" s="26" t="s">
        <v>1047</v>
      </c>
      <c r="B85" t="s">
        <v>1076</v>
      </c>
      <c r="C85" t="s">
        <v>1077</v>
      </c>
    </row>
    <row r="86" spans="1:8" x14ac:dyDescent="0.3">
      <c r="A86" s="27" t="s">
        <v>1002</v>
      </c>
      <c r="B86">
        <v>132</v>
      </c>
      <c r="C86" s="25">
        <v>144</v>
      </c>
    </row>
    <row r="87" spans="1:8" x14ac:dyDescent="0.3">
      <c r="A87" s="27" t="s">
        <v>1001</v>
      </c>
      <c r="B87">
        <v>63</v>
      </c>
      <c r="C87" s="25">
        <v>326</v>
      </c>
    </row>
    <row r="88" spans="1:8" x14ac:dyDescent="0.3">
      <c r="A88" s="27" t="s">
        <v>1000</v>
      </c>
      <c r="B88">
        <v>206</v>
      </c>
      <c r="C88" s="25">
        <v>129</v>
      </c>
    </row>
    <row r="89" spans="1:8" x14ac:dyDescent="0.3">
      <c r="A89" s="27" t="s">
        <v>1048</v>
      </c>
      <c r="B89">
        <v>401</v>
      </c>
      <c r="C89" s="25">
        <v>599</v>
      </c>
    </row>
    <row r="92" spans="1:8" x14ac:dyDescent="0.3">
      <c r="D92" t="s">
        <v>1069</v>
      </c>
    </row>
    <row r="94" spans="1:8" x14ac:dyDescent="0.3">
      <c r="E94" t="s">
        <v>998</v>
      </c>
      <c r="F94" t="s">
        <v>999</v>
      </c>
    </row>
    <row r="95" spans="1:8" x14ac:dyDescent="0.3">
      <c r="D95" t="str" cm="1">
        <f t="array" ref="D95:F97">A86:C88</f>
        <v>Cincinnati</v>
      </c>
      <c r="E95">
        <v>132</v>
      </c>
      <c r="F95">
        <v>144</v>
      </c>
    </row>
    <row r="96" spans="1:8" x14ac:dyDescent="0.3">
      <c r="D96" t="str">
        <v>Cleveland</v>
      </c>
      <c r="E96">
        <v>63</v>
      </c>
      <c r="F96">
        <v>326</v>
      </c>
    </row>
    <row r="97" spans="1:6" x14ac:dyDescent="0.3">
      <c r="D97" t="str">
        <v>Columbus</v>
      </c>
      <c r="E97">
        <v>206</v>
      </c>
      <c r="F97">
        <v>129</v>
      </c>
    </row>
    <row r="103" spans="1:6" x14ac:dyDescent="0.3">
      <c r="A103" s="26" t="s">
        <v>1078</v>
      </c>
      <c r="B103" s="26" t="s">
        <v>1079</v>
      </c>
    </row>
    <row r="104" spans="1:6" x14ac:dyDescent="0.3">
      <c r="A104" s="26" t="s">
        <v>1047</v>
      </c>
      <c r="B104" t="s">
        <v>11</v>
      </c>
    </row>
    <row r="105" spans="1:6" x14ac:dyDescent="0.3">
      <c r="A105" s="27">
        <v>1</v>
      </c>
      <c r="B105">
        <v>1</v>
      </c>
    </row>
    <row r="106" spans="1:6" x14ac:dyDescent="0.3">
      <c r="A106" s="27">
        <v>2</v>
      </c>
      <c r="B106">
        <v>18</v>
      </c>
    </row>
    <row r="107" spans="1:6" x14ac:dyDescent="0.3">
      <c r="A107" s="27">
        <v>3</v>
      </c>
      <c r="B107">
        <v>93</v>
      </c>
    </row>
    <row r="108" spans="1:6" x14ac:dyDescent="0.3">
      <c r="A108" s="27">
        <v>4</v>
      </c>
      <c r="B108">
        <v>352</v>
      </c>
    </row>
    <row r="109" spans="1:6" x14ac:dyDescent="0.3">
      <c r="A109" s="27">
        <v>5</v>
      </c>
      <c r="B109">
        <v>300</v>
      </c>
    </row>
    <row r="122" spans="1:7" x14ac:dyDescent="0.3">
      <c r="A122" s="26" t="s">
        <v>1080</v>
      </c>
      <c r="B122" s="26" t="s">
        <v>1079</v>
      </c>
    </row>
    <row r="123" spans="1:7" x14ac:dyDescent="0.3">
      <c r="A123" s="26" t="s">
        <v>1047</v>
      </c>
      <c r="B123" t="s">
        <v>11</v>
      </c>
      <c r="C123" t="s">
        <v>9</v>
      </c>
      <c r="D123" t="s">
        <v>6</v>
      </c>
      <c r="E123" t="s">
        <v>13</v>
      </c>
      <c r="F123" t="s">
        <v>10</v>
      </c>
      <c r="G123" t="s">
        <v>1048</v>
      </c>
    </row>
    <row r="124" spans="1:7" x14ac:dyDescent="0.3">
      <c r="A124" s="27" t="s">
        <v>1002</v>
      </c>
    </row>
    <row r="125" spans="1:7" x14ac:dyDescent="0.3">
      <c r="A125" s="30" t="s">
        <v>12</v>
      </c>
      <c r="B125">
        <v>1991</v>
      </c>
      <c r="C125">
        <v>1886</v>
      </c>
      <c r="D125">
        <v>1206</v>
      </c>
      <c r="E125">
        <v>884</v>
      </c>
      <c r="F125">
        <v>1722</v>
      </c>
      <c r="G125" s="31">
        <v>7689</v>
      </c>
    </row>
    <row r="126" spans="1:7" x14ac:dyDescent="0.3">
      <c r="A126" s="30" t="s">
        <v>16</v>
      </c>
      <c r="B126">
        <v>1438</v>
      </c>
      <c r="C126">
        <v>1616</v>
      </c>
      <c r="D126">
        <v>866</v>
      </c>
      <c r="E126">
        <v>829</v>
      </c>
      <c r="F126">
        <v>2070</v>
      </c>
      <c r="G126" s="31">
        <v>6819</v>
      </c>
    </row>
    <row r="127" spans="1:7" x14ac:dyDescent="0.3">
      <c r="A127" s="30" t="s">
        <v>8</v>
      </c>
      <c r="B127">
        <v>1163</v>
      </c>
      <c r="C127">
        <v>1180</v>
      </c>
      <c r="D127">
        <v>1616</v>
      </c>
      <c r="E127">
        <v>1043</v>
      </c>
      <c r="F127">
        <v>1747</v>
      </c>
      <c r="G127" s="31">
        <v>6749</v>
      </c>
    </row>
    <row r="128" spans="1:7" x14ac:dyDescent="0.3">
      <c r="A128" s="30" t="s">
        <v>20</v>
      </c>
      <c r="B128">
        <v>891</v>
      </c>
      <c r="C128">
        <v>1332</v>
      </c>
      <c r="D128">
        <v>1282</v>
      </c>
      <c r="E128">
        <v>739</v>
      </c>
      <c r="F128">
        <v>560</v>
      </c>
      <c r="G128" s="31">
        <v>4804</v>
      </c>
    </row>
    <row r="129" spans="1:7" x14ac:dyDescent="0.3">
      <c r="A129" s="27" t="s">
        <v>1001</v>
      </c>
    </row>
    <row r="130" spans="1:7" x14ac:dyDescent="0.3">
      <c r="A130" s="30" t="s">
        <v>14</v>
      </c>
      <c r="B130">
        <v>1255</v>
      </c>
      <c r="C130">
        <v>516</v>
      </c>
      <c r="D130">
        <v>1874</v>
      </c>
      <c r="E130">
        <v>1863</v>
      </c>
      <c r="F130">
        <v>1722</v>
      </c>
      <c r="G130" s="31">
        <v>7230</v>
      </c>
    </row>
    <row r="131" spans="1:7" x14ac:dyDescent="0.3">
      <c r="A131" s="30" t="s">
        <v>15</v>
      </c>
      <c r="B131">
        <v>1598</v>
      </c>
      <c r="C131">
        <v>1907</v>
      </c>
      <c r="D131">
        <v>869</v>
      </c>
      <c r="E131">
        <v>1426</v>
      </c>
      <c r="F131">
        <v>1416</v>
      </c>
      <c r="G131" s="31">
        <v>7216</v>
      </c>
    </row>
    <row r="132" spans="1:7" x14ac:dyDescent="0.3">
      <c r="A132" s="30" t="s">
        <v>19</v>
      </c>
      <c r="B132">
        <v>1138</v>
      </c>
      <c r="C132">
        <v>1898</v>
      </c>
      <c r="D132">
        <v>1482</v>
      </c>
      <c r="E132">
        <v>846</v>
      </c>
      <c r="F132">
        <v>1154</v>
      </c>
      <c r="G132" s="31">
        <v>6518</v>
      </c>
    </row>
    <row r="133" spans="1:7" x14ac:dyDescent="0.3">
      <c r="A133" s="30" t="s">
        <v>18</v>
      </c>
      <c r="B133">
        <v>900</v>
      </c>
      <c r="C133">
        <v>1470</v>
      </c>
      <c r="D133">
        <v>1617</v>
      </c>
      <c r="E133">
        <v>1314</v>
      </c>
      <c r="F133">
        <v>941</v>
      </c>
      <c r="G133" s="31">
        <v>6242</v>
      </c>
    </row>
    <row r="134" spans="1:7" x14ac:dyDescent="0.3">
      <c r="A134" s="30" t="s">
        <v>24</v>
      </c>
      <c r="B134">
        <v>1233</v>
      </c>
      <c r="C134">
        <v>223</v>
      </c>
      <c r="D134">
        <v>1680</v>
      </c>
      <c r="E134">
        <v>990</v>
      </c>
      <c r="F134">
        <v>1508</v>
      </c>
      <c r="G134" s="31">
        <v>5634</v>
      </c>
    </row>
    <row r="135" spans="1:7" x14ac:dyDescent="0.3">
      <c r="A135" s="30" t="s">
        <v>5</v>
      </c>
      <c r="B135">
        <v>900</v>
      </c>
      <c r="C135">
        <v>1016</v>
      </c>
      <c r="D135">
        <v>960</v>
      </c>
      <c r="E135">
        <v>940</v>
      </c>
      <c r="F135">
        <v>1193</v>
      </c>
      <c r="G135" s="31">
        <v>5009</v>
      </c>
    </row>
    <row r="136" spans="1:7" x14ac:dyDescent="0.3">
      <c r="A136" s="27" t="s">
        <v>1000</v>
      </c>
    </row>
    <row r="137" spans="1:7" x14ac:dyDescent="0.3">
      <c r="A137" s="30" t="s">
        <v>23</v>
      </c>
      <c r="B137">
        <v>1104</v>
      </c>
      <c r="C137">
        <v>2280</v>
      </c>
      <c r="D137">
        <v>1445</v>
      </c>
      <c r="E137">
        <v>1722</v>
      </c>
      <c r="F137">
        <v>1196</v>
      </c>
      <c r="G137" s="31">
        <v>7747</v>
      </c>
    </row>
    <row r="138" spans="1:7" x14ac:dyDescent="0.3">
      <c r="A138" s="30" t="s">
        <v>17</v>
      </c>
      <c r="B138">
        <v>1655</v>
      </c>
      <c r="C138">
        <v>805</v>
      </c>
      <c r="D138">
        <v>2263</v>
      </c>
      <c r="E138">
        <v>987</v>
      </c>
      <c r="F138">
        <v>1075</v>
      </c>
      <c r="G138" s="31">
        <v>6785</v>
      </c>
    </row>
    <row r="139" spans="1:7" x14ac:dyDescent="0.3">
      <c r="A139" s="30" t="s">
        <v>22</v>
      </c>
      <c r="B139">
        <v>1415</v>
      </c>
      <c r="C139">
        <v>1271</v>
      </c>
      <c r="D139">
        <v>1214</v>
      </c>
      <c r="E139">
        <v>1135</v>
      </c>
      <c r="F139">
        <v>1566</v>
      </c>
      <c r="G139" s="31">
        <v>6601</v>
      </c>
    </row>
    <row r="140" spans="1:7" x14ac:dyDescent="0.3">
      <c r="A140" s="30" t="s">
        <v>7</v>
      </c>
      <c r="B140">
        <v>372</v>
      </c>
      <c r="C140">
        <v>1818</v>
      </c>
      <c r="D140">
        <v>1346</v>
      </c>
      <c r="E140">
        <v>1156</v>
      </c>
      <c r="F140">
        <v>1484</v>
      </c>
      <c r="G140" s="31">
        <v>6176</v>
      </c>
    </row>
    <row r="141" spans="1:7" x14ac:dyDescent="0.3">
      <c r="A141" s="30" t="s">
        <v>21</v>
      </c>
      <c r="B141">
        <v>1362</v>
      </c>
      <c r="C141">
        <v>1363</v>
      </c>
      <c r="D141">
        <v>1152</v>
      </c>
      <c r="E141">
        <v>777</v>
      </c>
      <c r="F141">
        <v>750</v>
      </c>
      <c r="G141" s="31">
        <v>5404</v>
      </c>
    </row>
  </sheetData>
  <conditionalFormatting pivot="1" sqref="B125:F128 B130:F135 B137:F141">
    <cfRule type="dataBar" priority="5">
      <dataBar>
        <cfvo type="min"/>
        <cfvo type="max"/>
        <color rgb="FF638EC6"/>
      </dataBar>
      <extLst>
        <ext xmlns:x14="http://schemas.microsoft.com/office/spreadsheetml/2009/9/main" uri="{B025F937-C7B1-47D3-B67F-A62EFF666E3E}">
          <x14:id>{222BA92A-8BC1-45BA-A136-6E88DCF6B39A}</x14:id>
        </ext>
      </extLst>
    </cfRule>
  </conditionalFormatting>
  <conditionalFormatting pivot="1" sqref="B125:F128 B130:F135 B137:F141">
    <cfRule type="dataBar" priority="4">
      <dataBar>
        <cfvo type="min"/>
        <cfvo type="max"/>
        <color theme="2" tint="-0.249977111117893"/>
      </dataBar>
      <extLst>
        <ext xmlns:x14="http://schemas.microsoft.com/office/spreadsheetml/2009/9/main" uri="{B025F937-C7B1-47D3-B67F-A62EFF666E3E}">
          <x14:id>{ED6A09AC-7051-4908-90C6-C1A5B70A20A7}</x14:id>
        </ext>
      </extLst>
    </cfRule>
  </conditionalFormatting>
  <conditionalFormatting pivot="1" sqref="B125:F128 B130:F135 B137:F141">
    <cfRule type="expression" priority="3">
      <formula>$I$125</formula>
    </cfRule>
  </conditionalFormatting>
  <conditionalFormatting pivot="1" sqref="B125:F128 B130:F135 B137:F141">
    <cfRule type="expression" dxfId="24" priority="1">
      <formula>$I$125</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22BA92A-8BC1-45BA-A136-6E88DCF6B39A}">
            <x14:dataBar minLength="0" maxLength="100" gradient="0">
              <x14:cfvo type="autoMin"/>
              <x14:cfvo type="autoMax"/>
              <x14:negativeFillColor rgb="FFFF0000"/>
              <x14:axisColor rgb="FF000000"/>
            </x14:dataBar>
          </x14:cfRule>
          <xm:sqref>B125:F128 B130:F135 B137:F141</xm:sqref>
        </x14:conditionalFormatting>
        <x14:conditionalFormatting xmlns:xm="http://schemas.microsoft.com/office/excel/2006/main" pivot="1">
          <x14:cfRule type="dataBar" id="{ED6A09AC-7051-4908-90C6-C1A5B70A20A7}">
            <x14:dataBar minLength="0" maxLength="100" gradient="0">
              <x14:cfvo type="autoMin"/>
              <x14:cfvo type="autoMax"/>
              <x14:negativeFillColor rgb="FFFF0000"/>
              <x14:axisColor rgb="FF000000"/>
            </x14:dataBar>
          </x14:cfRule>
          <xm:sqref>B125:F128 B130:F135 B137:F141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sheetPr codeName="Sheet1"/>
  <dimension ref="B1:T1003"/>
  <sheetViews>
    <sheetView topLeftCell="A497" zoomScale="115" zoomScaleNormal="115" workbookViewId="0">
      <selection activeCell="B5" sqref="B5"/>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idden="1"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idden="1"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idden="1"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idden="1"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idden="1"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idden="1"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idden="1"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idden="1"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idden="1"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idden="1"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idden="1"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idden="1"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idden="1"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idden="1"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idden="1"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idden="1"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idden="1"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idden="1"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idden="1"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idden="1"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idden="1"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idden="1"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idden="1"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idden="1"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idden="1"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idden="1"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idden="1"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idden="1"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idden="1"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idden="1"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idden="1"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idden="1"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idden="1"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idden="1"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idden="1"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idden="1"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idden="1"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idden="1"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idden="1"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idden="1"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idden="1"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idden="1"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idden="1"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idden="1"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idden="1"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idden="1"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idden="1"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idden="1"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idden="1"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idden="1"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idden="1"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idden="1"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idden="1"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idden="1"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idden="1"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idden="1"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idden="1"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idden="1"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idden="1"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idden="1"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idden="1"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idden="1"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idden="1"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idden="1"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idden="1"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idden="1"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idden="1"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idden="1"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idden="1"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idden="1"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idden="1"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idden="1"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idden="1"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idden="1"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idden="1"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idden="1"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idden="1"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idden="1"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idden="1"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idden="1"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idden="1"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idden="1"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idden="1"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idden="1"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idden="1"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idden="1"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idden="1"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idden="1"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idden="1"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idden="1"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idden="1"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idden="1"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idden="1"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idden="1"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idden="1"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idden="1"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idden="1"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idden="1"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idden="1"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idden="1"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idden="1"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idden="1"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idden="1"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idden="1"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idden="1"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idden="1"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idden="1"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idden="1"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idden="1"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idden="1"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idden="1"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idden="1"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idden="1"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idden="1"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idden="1"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idden="1"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idden="1"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idden="1"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idden="1"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idden="1"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idden="1"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idden="1"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idden="1"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idden="1"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idden="1"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idden="1"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idden="1"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idden="1"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idden="1"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idden="1"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idden="1"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idden="1"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idden="1"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idden="1"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idden="1"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idden="1"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idden="1"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idden="1"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idden="1"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idden="1"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idden="1"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idden="1"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idden="1"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idden="1"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idden="1"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idden="1"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idden="1"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idden="1"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idden="1"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idden="1"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idden="1"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idden="1"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idden="1"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idden="1"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idden="1"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idden="1"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idden="1"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idden="1"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idden="1"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idden="1"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idden="1"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idden="1"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idden="1"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idden="1"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idden="1"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idden="1"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idden="1"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idden="1"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idden="1"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idden="1"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idden="1"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idden="1"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idden="1"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idden="1"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idden="1"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idden="1"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idden="1"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idden="1"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idden="1"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idden="1"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idden="1"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hidden="1"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idden="1"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idden="1"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idden="1"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idden="1"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idden="1"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idden="1"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idden="1"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idden="1"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idden="1"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idden="1"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idden="1"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idden="1"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idden="1"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idden="1"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idden="1"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idden="1"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idden="1"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idden="1"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idden="1"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idden="1"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idden="1"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idden="1"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idden="1"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idden="1"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idden="1"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idden="1"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idden="1"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idden="1"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idden="1"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idden="1"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idden="1"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idden="1"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idden="1"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idden="1"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idden="1"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idden="1"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idden="1"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idden="1"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idden="1"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idden="1"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idden="1"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idden="1"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idden="1"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idden="1"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idden="1"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idden="1"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idden="1"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idden="1"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idden="1"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idden="1"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idden="1"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idden="1"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idden="1"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idden="1"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idden="1"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idden="1"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idden="1"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idden="1"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idden="1"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idden="1"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idden="1"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idden="1"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idden="1"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idden="1"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idden="1"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idden="1"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idden="1"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idden="1"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idden="1"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idden="1"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idden="1"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idden="1"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idden="1"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idden="1"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idden="1"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idden="1"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idden="1"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idden="1"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idden="1"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idden="1"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idden="1"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idden="1"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idden="1"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idden="1"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idden="1"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idden="1"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idden="1"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idden="1"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idden="1"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idden="1"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idden="1"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idden="1"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idden="1"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idden="1"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idden="1"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idden="1"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idden="1"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idden="1"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idden="1"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idden="1"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idden="1"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idden="1"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idden="1"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idden="1"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idden="1"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idden="1"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idden="1"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idden="1"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idden="1"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idden="1"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idden="1"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idden="1"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idden="1"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idden="1"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idden="1"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idden="1"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idden="1"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idden="1"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idden="1"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idden="1"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idden="1"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idden="1"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idden="1"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idden="1"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idden="1"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idden="1"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idden="1"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idden="1"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idden="1"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idden="1"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idden="1"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idden="1"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idden="1"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idden="1"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idden="1"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idden="1"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idden="1"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idden="1"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idden="1"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idden="1"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idden="1"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idden="1"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idden="1"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idden="1"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idden="1"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idden="1"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idden="1"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idden="1"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idden="1"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idden="1"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idden="1"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idden="1"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idden="1"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idden="1"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idden="1"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idden="1"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idden="1"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idden="1"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idden="1"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idden="1"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idden="1"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idden="1"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idden="1"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idden="1"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idden="1"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idden="1"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idden="1"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idden="1"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idden="1"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idden="1"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idden="1"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idden="1"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idden="1"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idden="1"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idden="1"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idden="1"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idden="1"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idden="1"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idden="1"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idden="1"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idden="1"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idden="1"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idden="1"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idden="1"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idden="1"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idden="1"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idden="1"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idden="1"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idden="1"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idden="1"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idden="1"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idden="1"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idden="1"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idden="1"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idden="1"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idden="1"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idden="1"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idden="1"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idden="1"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idden="1"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idden="1"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idden="1"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idden="1"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idden="1"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idden="1"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idden="1"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idden="1"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idden="1"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idden="1"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idden="1"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idden="1"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idden="1"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idden="1"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idden="1"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idden="1"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idden="1"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idden="1"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idden="1"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idden="1"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idden="1"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idden="1"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idden="1"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idden="1"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idden="1"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idden="1"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idden="1"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idden="1"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idden="1"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idden="1"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idden="1"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idden="1"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idden="1"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idden="1"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idden="1"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idden="1"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idden="1"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idden="1"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idden="1"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idden="1"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idden="1"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idden="1"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idden="1"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idden="1"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idden="1"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idden="1"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idden="1"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idden="1"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idden="1"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idden="1"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idden="1"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idden="1"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idden="1"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idden="1"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idden="1"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idden="1"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idden="1"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idden="1"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idden="1"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idden="1"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idden="1"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idden="1"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idden="1"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idden="1"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idden="1"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idden="1"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idden="1"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idden="1"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idden="1"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idden="1"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idden="1"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idden="1"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idden="1"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idden="1"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idden="1"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idden="1"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idden="1"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idden="1"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idden="1"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idden="1"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idden="1"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idden="1"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idden="1"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idden="1"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idden="1"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idden="1"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idden="1"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idden="1"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idden="1"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idden="1"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idden="1"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idden="1"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idden="1"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idden="1"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idden="1"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idden="1"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idden="1"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idden="1"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idden="1"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idden="1"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idden="1"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idden="1"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idden="1"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idden="1"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idden="1"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idden="1"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idden="1"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idden="1"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idden="1"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idden="1"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idden="1"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idden="1"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idden="1"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idden="1"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idden="1"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idden="1"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idden="1"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idden="1"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idden="1"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idden="1"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idden="1"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idden="1"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idden="1"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idden="1"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idden="1"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idden="1"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idden="1"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idden="1"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idden="1"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idden="1"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idden="1"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idden="1"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idden="1"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idden="1"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idden="1"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idden="1"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idden="1"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idden="1"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idden="1"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idden="1"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idden="1"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idden="1"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idden="1"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idden="1"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idden="1"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idden="1"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idden="1"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idden="1"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idden="1"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idden="1"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idden="1"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idden="1"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idden="1"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idden="1"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idden="1"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idden="1"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idden="1"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idden="1"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idden="1"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idden="1"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idden="1"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idden="1"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hidden="1"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idden="1"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idden="1"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idden="1"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idden="1"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idden="1"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idden="1"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idden="1"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idden="1"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idden="1"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idden="1"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idden="1"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idden="1"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idden="1"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idden="1"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idden="1"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idden="1"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idden="1"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idden="1"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idden="1"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idden="1"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idden="1"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idden="1"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idden="1"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idden="1"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idden="1"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idden="1"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idden="1"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idden="1"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idden="1"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idden="1"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idden="1"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idden="1"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idden="1"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idden="1"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idden="1"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idden="1"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idden="1"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idden="1"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idden="1"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idden="1"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idden="1"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idden="1"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idden="1"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idden="1"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idden="1"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idden="1"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idden="1"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idden="1"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idden="1"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idden="1"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idden="1"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idden="1"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idden="1"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idden="1"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idden="1"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idden="1"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idden="1"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idden="1"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idden="1"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idden="1"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idden="1"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idden="1"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idden="1"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idden="1"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idden="1"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idden="1"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idden="1"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idden="1"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idden="1"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idden="1"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idden="1"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idden="1"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idden="1"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idden="1"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idden="1"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idden="1"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idden="1"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idden="1"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idden="1"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idden="1"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idden="1"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idden="1"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idden="1"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idden="1"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idden="1"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idden="1"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idden="1"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idden="1"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idden="1"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idden="1"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idden="1"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idden="1"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idden="1"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idden="1"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idden="1"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idden="1"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idden="1"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idden="1"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idden="1"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idden="1"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idden="1"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idden="1"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idden="1"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idden="1"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idden="1"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idden="1"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idden="1"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idden="1"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idden="1"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idden="1"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idden="1"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idden="1"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idden="1"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idden="1"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idden="1"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idden="1"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idden="1"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idden="1"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idden="1"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idden="1"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idden="1"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idden="1"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idden="1"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idden="1"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idden="1"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idden="1"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idden="1"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idden="1"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idden="1"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idden="1"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idden="1"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idden="1"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idden="1"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idden="1"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idden="1"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idden="1"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idden="1"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idden="1"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idden="1"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idden="1"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idden="1"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idden="1"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idden="1"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idden="1"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idden="1"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idden="1"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idden="1"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idden="1"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idden="1"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idden="1"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idden="1"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idden="1"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idden="1"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idden="1"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idden="1"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idden="1"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idden="1"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idden="1"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idden="1"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idden="1"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idden="1"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idden="1"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idden="1"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idden="1"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idden="1"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idden="1"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idden="1"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idden="1"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idden="1"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idden="1"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idden="1"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idden="1"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idden="1"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idden="1"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idden="1"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idden="1"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idden="1"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idden="1"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idden="1"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idden="1"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idden="1"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idden="1"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idden="1"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idden="1"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idden="1"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idden="1"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idden="1"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idden="1"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idden="1"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idden="1"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idden="1"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idden="1"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idden="1"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idden="1"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idden="1"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idden="1"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idden="1"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idden="1"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idden="1"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idden="1"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idden="1"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idden="1"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idden="1"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idden="1"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idden="1"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idden="1"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idden="1"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idden="1"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idden="1"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idden="1"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idden="1"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idden="1"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idden="1"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idden="1"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idden="1"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idden="1"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idden="1"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idden="1"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idden="1"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idden="1"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idden="1"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idden="1"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idden="1"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idden="1"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idden="1"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idden="1"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idden="1"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idden="1"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idden="1"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idden="1"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idden="1"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idden="1"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idden="1"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idden="1"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idden="1"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idden="1"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idden="1"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idden="1"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idden="1"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idden="1"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idden="1"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idden="1"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idden="1"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idden="1"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idden="1"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idden="1"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idden="1"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idden="1"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idden="1"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idden="1"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idden="1"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idden="1"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idden="1"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idden="1"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idden="1"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idden="1"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idden="1"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idden="1"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idden="1"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idden="1"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idden="1"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idden="1"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idden="1"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idden="1"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idden="1"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idden="1"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idden="1"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idden="1"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idden="1"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idden="1"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idden="1"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idden="1"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idden="1"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idden="1"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idden="1"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idden="1"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idden="1"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idden="1"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idden="1"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idden="1"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idden="1"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idden="1"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idden="1"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idden="1"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idden="1"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idden="1"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idden="1"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idden="1"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idden="1"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idden="1"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idden="1"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idden="1"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idden="1"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idden="1"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idden="1"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idden="1"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idden="1"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idden="1"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idden="1"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idden="1"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idden="1"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idden="1"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idden="1"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idden="1"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idden="1"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idden="1"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idden="1"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idden="1"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idden="1"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idden="1"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idden="1"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idden="1"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idden="1"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idden="1"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idden="1"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idden="1"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idden="1"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idden="1"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idden="1"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idden="1"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idden="1"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idden="1"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idden="1"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idden="1"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idden="1"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idden="1"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idden="1"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idden="1"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idden="1"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idden="1"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idden="1"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idden="1"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idden="1"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idden="1"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idden="1"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idden="1"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idden="1"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idden="1"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idden="1"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idden="1"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idden="1"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idden="1"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idden="1"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idden="1"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idden="1"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idden="1"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idden="1"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idden="1"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idden="1"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idden="1"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idden="1"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idden="1"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idden="1"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idden="1"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idden="1"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idden="1"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idden="1"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idden="1"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idden="1"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idden="1"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idden="1"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idden="1"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idden="1"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idden="1"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idden="1"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idden="1"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idden="1"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idden="1"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idden="1"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idden="1"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idden="1"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idden="1"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idden="1"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idden="1"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idden="1"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idden="1"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idden="1"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idden="1"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idden="1"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idden="1"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idden="1"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idden="1"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idden="1"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idden="1"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idden="1"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idden="1"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idden="1"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idden="1"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idden="1"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idden="1"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idden="1"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sheetPr codeName="Sheet2"/>
  <dimension ref="E2:F7"/>
  <sheetViews>
    <sheetView topLeftCell="I4" zoomScale="101" zoomScaleNormal="115" workbookViewId="0">
      <selection activeCell="AC19" sqref="AC19"/>
    </sheetView>
  </sheetViews>
  <sheetFormatPr defaultRowHeight="14.4" x14ac:dyDescent="0.3"/>
  <cols>
    <col min="5" max="5" width="7.33203125" bestFit="1" customWidth="1"/>
    <col min="6" max="6" width="13.6640625" bestFit="1" customWidth="1"/>
  </cols>
  <sheetData>
    <row r="2" spans="5:6" x14ac:dyDescent="0.3">
      <c r="E2" t="s">
        <v>1040</v>
      </c>
      <c r="F2" t="s">
        <v>1041</v>
      </c>
    </row>
    <row r="3" spans="5:6" ht="25.5" customHeight="1" x14ac:dyDescent="0.3">
      <c r="E3" t="s">
        <v>11</v>
      </c>
      <c r="F3" t="e" vm="1">
        <v>#VALUE!</v>
      </c>
    </row>
    <row r="4" spans="5:6" ht="25.5" customHeight="1" x14ac:dyDescent="0.3">
      <c r="E4" t="s">
        <v>9</v>
      </c>
      <c r="F4" t="e" vm="1">
        <v>#VALUE!</v>
      </c>
    </row>
    <row r="5" spans="5:6" ht="25.5" customHeight="1" x14ac:dyDescent="0.3">
      <c r="E5" t="s">
        <v>6</v>
      </c>
      <c r="F5" t="e" vm="1">
        <v>#VALUE!</v>
      </c>
    </row>
    <row r="6" spans="5:6" ht="25.5" customHeight="1" x14ac:dyDescent="0.3">
      <c r="E6" t="s">
        <v>13</v>
      </c>
      <c r="F6" t="e" vm="2">
        <v>#VALUE!</v>
      </c>
    </row>
    <row r="7" spans="5:6" ht="25.5" customHeight="1" x14ac:dyDescent="0.3">
      <c r="E7" t="s">
        <v>10</v>
      </c>
      <c r="F7" t="e" vm="3">
        <v>#VALUE!</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90ED9-06BA-4666-9ED9-5F605B6A01FF}">
  <sheetPr codeName="Sheet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vt:lpstr>
      <vt:lpstr>pivots</vt:lpstr>
      <vt:lpstr>Data</vt:lpstr>
      <vt:lpstr>Assets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MERSHEENA FRANCIS</cp:lastModifiedBy>
  <dcterms:created xsi:type="dcterms:W3CDTF">2021-03-14T20:21:32Z</dcterms:created>
  <dcterms:modified xsi:type="dcterms:W3CDTF">2025-07-25T11:13:58Z</dcterms:modified>
</cp:coreProperties>
</file>