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User\Documents\test-mvp\data\"/>
    </mc:Choice>
  </mc:AlternateContent>
  <xr:revisionPtr revIDLastSave="0" documentId="13_ncr:1_{655FABF5-F36A-44C4-BD0A-A1EFDFFE9E24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Urun_Maliyet_Hesaplama" sheetId="1" r:id="rId1"/>
    <sheet name="Urun_Icerik" sheetId="2" r:id="rId2"/>
    <sheet name="Urun_Maliyet" sheetId="3" r:id="rId3"/>
    <sheet name="Costs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3" i="3" l="1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E473" i="3"/>
  <c r="D473" i="3"/>
  <c r="D472" i="3"/>
  <c r="D471" i="3"/>
  <c r="D470" i="3"/>
  <c r="D469" i="3"/>
  <c r="D468" i="3"/>
  <c r="D467" i="3"/>
  <c r="D466" i="3"/>
  <c r="D465" i="3"/>
  <c r="E465" i="3" s="1"/>
  <c r="D464" i="3"/>
  <c r="D463" i="3"/>
  <c r="D462" i="3"/>
  <c r="D461" i="3"/>
  <c r="D460" i="3"/>
  <c r="D459" i="3"/>
  <c r="D458" i="3"/>
  <c r="D457" i="3"/>
  <c r="D456" i="3"/>
  <c r="E456" i="3" s="1"/>
  <c r="D455" i="3"/>
  <c r="D454" i="3"/>
  <c r="D453" i="3"/>
  <c r="D452" i="3"/>
  <c r="D451" i="3"/>
  <c r="D450" i="3"/>
  <c r="D449" i="3"/>
  <c r="D448" i="3"/>
  <c r="D447" i="3"/>
  <c r="E447" i="3" s="1"/>
  <c r="D446" i="3"/>
  <c r="D445" i="3"/>
  <c r="D444" i="3"/>
  <c r="D443" i="3"/>
  <c r="D442" i="3"/>
  <c r="D441" i="3"/>
  <c r="D440" i="3"/>
  <c r="E440" i="3" s="1"/>
  <c r="D439" i="3"/>
  <c r="D438" i="3"/>
  <c r="D437" i="3"/>
  <c r="D436" i="3"/>
  <c r="D435" i="3"/>
  <c r="D434" i="3"/>
  <c r="E432" i="3" s="1"/>
  <c r="D433" i="3"/>
  <c r="D432" i="3"/>
  <c r="D431" i="3"/>
  <c r="D430" i="3"/>
  <c r="D429" i="3"/>
  <c r="D428" i="3"/>
  <c r="D427" i="3"/>
  <c r="D426" i="3"/>
  <c r="D425" i="3"/>
  <c r="D424" i="3"/>
  <c r="E424" i="3" s="1"/>
  <c r="D423" i="3"/>
  <c r="D422" i="3"/>
  <c r="D421" i="3"/>
  <c r="D420" i="3"/>
  <c r="E416" i="3" s="1"/>
  <c r="D419" i="3"/>
  <c r="D418" i="3"/>
  <c r="D417" i="3"/>
  <c r="D416" i="3"/>
  <c r="D415" i="3"/>
  <c r="D414" i="3"/>
  <c r="D413" i="3"/>
  <c r="D412" i="3"/>
  <c r="D411" i="3"/>
  <c r="D410" i="3"/>
  <c r="D409" i="3"/>
  <c r="D408" i="3"/>
  <c r="E408" i="3" s="1"/>
  <c r="D407" i="3"/>
  <c r="D406" i="3"/>
  <c r="D405" i="3"/>
  <c r="D404" i="3"/>
  <c r="D403" i="3"/>
  <c r="D402" i="3"/>
  <c r="E400" i="3" s="1"/>
  <c r="D401" i="3"/>
  <c r="D400" i="3"/>
  <c r="D399" i="3"/>
  <c r="D398" i="3"/>
  <c r="D397" i="3"/>
  <c r="D396" i="3"/>
  <c r="D395" i="3"/>
  <c r="D394" i="3"/>
  <c r="D393" i="3"/>
  <c r="D392" i="3"/>
  <c r="E392" i="3" s="1"/>
  <c r="D391" i="3"/>
  <c r="D390" i="3"/>
  <c r="D389" i="3"/>
  <c r="D388" i="3"/>
  <c r="E384" i="3" s="1"/>
  <c r="D387" i="3"/>
  <c r="D386" i="3"/>
  <c r="D385" i="3"/>
  <c r="D384" i="3"/>
  <c r="D383" i="3"/>
  <c r="D382" i="3"/>
  <c r="D381" i="3"/>
  <c r="D380" i="3"/>
  <c r="D379" i="3"/>
  <c r="D378" i="3"/>
  <c r="D377" i="3"/>
  <c r="E375" i="3" s="1"/>
  <c r="D376" i="3"/>
  <c r="D375" i="3"/>
  <c r="D374" i="3"/>
  <c r="D373" i="3"/>
  <c r="D372" i="3"/>
  <c r="D371" i="3"/>
  <c r="D370" i="3"/>
  <c r="D369" i="3"/>
  <c r="D368" i="3"/>
  <c r="D367" i="3"/>
  <c r="E367" i="3" s="1"/>
  <c r="D366" i="3"/>
  <c r="D365" i="3"/>
  <c r="D364" i="3"/>
  <c r="D363" i="3"/>
  <c r="E359" i="3" s="1"/>
  <c r="D362" i="3"/>
  <c r="D361" i="3"/>
  <c r="D360" i="3"/>
  <c r="D359" i="3"/>
  <c r="D358" i="3"/>
  <c r="D357" i="3"/>
  <c r="D356" i="3"/>
  <c r="D355" i="3"/>
  <c r="D354" i="3"/>
  <c r="D353" i="3"/>
  <c r="D352" i="3"/>
  <c r="D351" i="3"/>
  <c r="E351" i="3" s="1"/>
  <c r="D350" i="3"/>
  <c r="D349" i="3"/>
  <c r="D348" i="3"/>
  <c r="D347" i="3"/>
  <c r="D346" i="3"/>
  <c r="D345" i="3"/>
  <c r="E343" i="3" s="1"/>
  <c r="D344" i="3"/>
  <c r="D343" i="3"/>
  <c r="D342" i="3"/>
  <c r="D341" i="3"/>
  <c r="D340" i="3"/>
  <c r="D339" i="3"/>
  <c r="D338" i="3"/>
  <c r="D337" i="3"/>
  <c r="D336" i="3"/>
  <c r="D335" i="3"/>
  <c r="E335" i="3" s="1"/>
  <c r="D334" i="3"/>
  <c r="D333" i="3"/>
  <c r="D332" i="3"/>
  <c r="D331" i="3"/>
  <c r="E327" i="3" s="1"/>
  <c r="D330" i="3"/>
  <c r="D329" i="3"/>
  <c r="D328" i="3"/>
  <c r="D327" i="3"/>
  <c r="D326" i="3"/>
  <c r="D325" i="3"/>
  <c r="D324" i="3"/>
  <c r="D323" i="3"/>
  <c r="D322" i="3"/>
  <c r="D321" i="3"/>
  <c r="D320" i="3"/>
  <c r="D319" i="3"/>
  <c r="E319" i="3" s="1"/>
  <c r="D318" i="3"/>
  <c r="D317" i="3"/>
  <c r="D316" i="3"/>
  <c r="D315" i="3"/>
  <c r="D314" i="3"/>
  <c r="D313" i="3"/>
  <c r="E311" i="3" s="1"/>
  <c r="D312" i="3"/>
  <c r="D311" i="3"/>
  <c r="D310" i="3"/>
  <c r="D309" i="3"/>
  <c r="D308" i="3"/>
  <c r="D307" i="3"/>
  <c r="D306" i="3"/>
  <c r="D305" i="3"/>
  <c r="D304" i="3"/>
  <c r="D303" i="3"/>
  <c r="E302" i="3"/>
  <c r="D302" i="3"/>
  <c r="D301" i="3"/>
  <c r="D300" i="3"/>
  <c r="D299" i="3"/>
  <c r="D298" i="3"/>
  <c r="D297" i="3"/>
  <c r="D296" i="3"/>
  <c r="D295" i="3"/>
  <c r="D294" i="3"/>
  <c r="E294" i="3" s="1"/>
  <c r="D293" i="3"/>
  <c r="D292" i="3"/>
  <c r="D291" i="3"/>
  <c r="D290" i="3"/>
  <c r="D289" i="3"/>
  <c r="D288" i="3"/>
  <c r="E286" i="3" s="1"/>
  <c r="D287" i="3"/>
  <c r="D286" i="3"/>
  <c r="D285" i="3"/>
  <c r="D284" i="3"/>
  <c r="D283" i="3"/>
  <c r="D282" i="3"/>
  <c r="D281" i="3"/>
  <c r="D280" i="3"/>
  <c r="D279" i="3"/>
  <c r="D278" i="3"/>
  <c r="E278" i="3" s="1"/>
  <c r="D277" i="3"/>
  <c r="D276" i="3"/>
  <c r="D275" i="3"/>
  <c r="D274" i="3"/>
  <c r="E270" i="3" s="1"/>
  <c r="D273" i="3"/>
  <c r="D272" i="3"/>
  <c r="D271" i="3"/>
  <c r="D270" i="3"/>
  <c r="D269" i="3"/>
  <c r="D268" i="3"/>
  <c r="D267" i="3"/>
  <c r="D266" i="3"/>
  <c r="D265" i="3"/>
  <c r="D264" i="3"/>
  <c r="D263" i="3"/>
  <c r="D262" i="3"/>
  <c r="E262" i="3" s="1"/>
  <c r="D261" i="3"/>
  <c r="D260" i="3"/>
  <c r="D259" i="3"/>
  <c r="D258" i="3"/>
  <c r="D257" i="3"/>
  <c r="D256" i="3"/>
  <c r="E254" i="3" s="1"/>
  <c r="D255" i="3"/>
  <c r="D254" i="3"/>
  <c r="D253" i="3"/>
  <c r="D252" i="3"/>
  <c r="D251" i="3"/>
  <c r="D250" i="3"/>
  <c r="D249" i="3"/>
  <c r="D248" i="3"/>
  <c r="D247" i="3"/>
  <c r="D246" i="3"/>
  <c r="E246" i="3" s="1"/>
  <c r="D245" i="3"/>
  <c r="D244" i="3"/>
  <c r="D243" i="3"/>
  <c r="D242" i="3"/>
  <c r="E238" i="3" s="1"/>
  <c r="D241" i="3"/>
  <c r="D240" i="3"/>
  <c r="D239" i="3"/>
  <c r="D238" i="3"/>
  <c r="D237" i="3"/>
  <c r="D236" i="3"/>
  <c r="D235" i="3"/>
  <c r="D234" i="3"/>
  <c r="D233" i="3"/>
  <c r="D232" i="3"/>
  <c r="D231" i="3"/>
  <c r="E229" i="3" s="1"/>
  <c r="D230" i="3"/>
  <c r="D229" i="3"/>
  <c r="D228" i="3"/>
  <c r="D227" i="3"/>
  <c r="D226" i="3"/>
  <c r="D225" i="3"/>
  <c r="D224" i="3"/>
  <c r="D223" i="3"/>
  <c r="D222" i="3"/>
  <c r="D221" i="3"/>
  <c r="E221" i="3" s="1"/>
  <c r="D220" i="3"/>
  <c r="D219" i="3"/>
  <c r="D218" i="3"/>
  <c r="D217" i="3"/>
  <c r="E213" i="3" s="1"/>
  <c r="D216" i="3"/>
  <c r="D215" i="3"/>
  <c r="D214" i="3"/>
  <c r="D213" i="3"/>
  <c r="D212" i="3"/>
  <c r="D211" i="3"/>
  <c r="D210" i="3"/>
  <c r="D209" i="3"/>
  <c r="D208" i="3"/>
  <c r="D207" i="3"/>
  <c r="D206" i="3"/>
  <c r="D205" i="3"/>
  <c r="E205" i="3" s="1"/>
  <c r="D204" i="3"/>
  <c r="D203" i="3"/>
  <c r="D202" i="3"/>
  <c r="D201" i="3"/>
  <c r="D200" i="3"/>
  <c r="D199" i="3"/>
  <c r="E197" i="3" s="1"/>
  <c r="D198" i="3"/>
  <c r="D197" i="3"/>
  <c r="D196" i="3"/>
  <c r="D195" i="3"/>
  <c r="D194" i="3"/>
  <c r="D193" i="3"/>
  <c r="D192" i="3"/>
  <c r="D191" i="3"/>
  <c r="D190" i="3"/>
  <c r="D189" i="3"/>
  <c r="E189" i="3" s="1"/>
  <c r="D188" i="3"/>
  <c r="D187" i="3"/>
  <c r="D186" i="3"/>
  <c r="D185" i="3"/>
  <c r="D184" i="3"/>
  <c r="D183" i="3"/>
  <c r="D182" i="3"/>
  <c r="E181" i="3"/>
  <c r="D181" i="3"/>
  <c r="D180" i="3"/>
  <c r="D179" i="3"/>
  <c r="D178" i="3"/>
  <c r="D177" i="3"/>
  <c r="D176" i="3"/>
  <c r="D175" i="3"/>
  <c r="D174" i="3"/>
  <c r="D173" i="3"/>
  <c r="E173" i="3" s="1"/>
  <c r="D172" i="3"/>
  <c r="D171" i="3"/>
  <c r="D170" i="3"/>
  <c r="D169" i="3"/>
  <c r="D168" i="3"/>
  <c r="D167" i="3"/>
  <c r="E165" i="3" s="1"/>
  <c r="D166" i="3"/>
  <c r="D165" i="3"/>
  <c r="D164" i="3"/>
  <c r="D163" i="3"/>
  <c r="D162" i="3"/>
  <c r="D161" i="3"/>
  <c r="D160" i="3"/>
  <c r="E156" i="3" s="1"/>
  <c r="D159" i="3"/>
  <c r="D158" i="3"/>
  <c r="D157" i="3"/>
  <c r="D156" i="3"/>
  <c r="D155" i="3"/>
  <c r="D154" i="3"/>
  <c r="D153" i="3"/>
  <c r="D152" i="3"/>
  <c r="D151" i="3"/>
  <c r="D150" i="3"/>
  <c r="D149" i="3"/>
  <c r="D148" i="3"/>
  <c r="E148" i="3" s="1"/>
  <c r="D147" i="3"/>
  <c r="D146" i="3"/>
  <c r="D145" i="3"/>
  <c r="D144" i="3"/>
  <c r="D143" i="3"/>
  <c r="D142" i="3"/>
  <c r="E140" i="3" s="1"/>
  <c r="D141" i="3"/>
  <c r="D140" i="3"/>
  <c r="D139" i="3"/>
  <c r="D138" i="3"/>
  <c r="D137" i="3"/>
  <c r="D136" i="3"/>
  <c r="D135" i="3"/>
  <c r="D134" i="3"/>
  <c r="D133" i="3"/>
  <c r="D132" i="3"/>
  <c r="E132" i="3" s="1"/>
  <c r="D131" i="3"/>
  <c r="D130" i="3"/>
  <c r="D129" i="3"/>
  <c r="D128" i="3"/>
  <c r="E124" i="3" s="1"/>
  <c r="D127" i="3"/>
  <c r="D126" i="3"/>
  <c r="D125" i="3"/>
  <c r="D124" i="3"/>
  <c r="D123" i="3"/>
  <c r="D122" i="3"/>
  <c r="D121" i="3"/>
  <c r="D120" i="3"/>
  <c r="D119" i="3"/>
  <c r="D118" i="3"/>
  <c r="D117" i="3"/>
  <c r="D116" i="3"/>
  <c r="E116" i="3" s="1"/>
  <c r="D115" i="3"/>
  <c r="D114" i="3"/>
  <c r="D113" i="3"/>
  <c r="D112" i="3"/>
  <c r="D111" i="3"/>
  <c r="D110" i="3"/>
  <c r="E108" i="3" s="1"/>
  <c r="D109" i="3"/>
  <c r="D108" i="3"/>
  <c r="D107" i="3"/>
  <c r="D106" i="3"/>
  <c r="D105" i="3"/>
  <c r="D104" i="3"/>
  <c r="D103" i="3"/>
  <c r="D102" i="3"/>
  <c r="D101" i="3"/>
  <c r="D100" i="3"/>
  <c r="E100" i="3" s="1"/>
  <c r="D99" i="3"/>
  <c r="D98" i="3"/>
  <c r="D97" i="3"/>
  <c r="D96" i="3"/>
  <c r="E92" i="3" s="1"/>
  <c r="D95" i="3"/>
  <c r="D94" i="3"/>
  <c r="D93" i="3"/>
  <c r="D92" i="3"/>
  <c r="D91" i="3"/>
  <c r="D90" i="3"/>
  <c r="D89" i="3"/>
  <c r="D88" i="3"/>
  <c r="D87" i="3"/>
  <c r="D86" i="3"/>
  <c r="D85" i="3"/>
  <c r="E83" i="3" s="1"/>
  <c r="D84" i="3"/>
  <c r="D83" i="3"/>
  <c r="D82" i="3"/>
  <c r="D81" i="3"/>
  <c r="D80" i="3"/>
  <c r="D79" i="3"/>
  <c r="D78" i="3"/>
  <c r="D77" i="3"/>
  <c r="D76" i="3"/>
  <c r="D75" i="3"/>
  <c r="E75" i="3" s="1"/>
  <c r="D74" i="3"/>
  <c r="D73" i="3"/>
  <c r="D72" i="3"/>
  <c r="D71" i="3"/>
  <c r="E67" i="3" s="1"/>
  <c r="D70" i="3"/>
  <c r="D69" i="3"/>
  <c r="D68" i="3"/>
  <c r="D67" i="3"/>
  <c r="D66" i="3"/>
  <c r="D65" i="3"/>
  <c r="D64" i="3"/>
  <c r="D63" i="3"/>
  <c r="D62" i="3"/>
  <c r="D61" i="3"/>
  <c r="D60" i="3"/>
  <c r="D59" i="3"/>
  <c r="E59" i="3" s="1"/>
  <c r="D58" i="3"/>
  <c r="D57" i="3"/>
  <c r="D56" i="3"/>
  <c r="D55" i="3"/>
  <c r="D54" i="3"/>
  <c r="D53" i="3"/>
  <c r="E51" i="3" s="1"/>
  <c r="D52" i="3"/>
  <c r="D51" i="3"/>
  <c r="D50" i="3"/>
  <c r="D49" i="3"/>
  <c r="D48" i="3"/>
  <c r="D47" i="3"/>
  <c r="D46" i="3"/>
  <c r="D45" i="3"/>
  <c r="D44" i="3"/>
  <c r="D43" i="3"/>
  <c r="E43" i="3" s="1"/>
  <c r="D42" i="3"/>
  <c r="D41" i="3"/>
  <c r="D40" i="3"/>
  <c r="D39" i="3"/>
  <c r="E35" i="3" s="1"/>
  <c r="D38" i="3"/>
  <c r="D37" i="3"/>
  <c r="D36" i="3"/>
  <c r="D35" i="3"/>
  <c r="D34" i="3"/>
  <c r="D33" i="3"/>
  <c r="D32" i="3"/>
  <c r="D31" i="3"/>
  <c r="D30" i="3"/>
  <c r="D29" i="3"/>
  <c r="D28" i="3"/>
  <c r="D27" i="3"/>
  <c r="E27" i="3" s="1"/>
  <c r="D26" i="3"/>
  <c r="D25" i="3"/>
  <c r="D24" i="3"/>
  <c r="D23" i="3"/>
  <c r="D22" i="3"/>
  <c r="D21" i="3"/>
  <c r="E19" i="3" s="1"/>
  <c r="D20" i="3"/>
  <c r="D19" i="3"/>
  <c r="D18" i="3"/>
  <c r="D17" i="3"/>
  <c r="D16" i="3"/>
  <c r="D15" i="3"/>
  <c r="D14" i="3"/>
  <c r="E10" i="3" s="1"/>
  <c r="D13" i="3"/>
  <c r="D12" i="3"/>
  <c r="D11" i="3"/>
  <c r="D10" i="3"/>
  <c r="D9" i="3"/>
  <c r="D8" i="3"/>
  <c r="D7" i="3"/>
  <c r="D6" i="3"/>
  <c r="D5" i="3"/>
  <c r="D4" i="3"/>
  <c r="D3" i="3"/>
  <c r="D2" i="3"/>
  <c r="E2" i="3" s="1"/>
  <c r="D28" i="2"/>
  <c r="D27" i="2"/>
  <c r="D26" i="2"/>
  <c r="D24" i="2"/>
  <c r="D23" i="2"/>
  <c r="D22" i="2"/>
  <c r="D14" i="2"/>
  <c r="D10" i="2"/>
  <c r="D7" i="2"/>
  <c r="D6" i="2"/>
  <c r="D5" i="2"/>
  <c r="D3" i="2"/>
  <c r="E23" i="1"/>
  <c r="F23" i="1" s="1"/>
  <c r="G23" i="1" s="1"/>
  <c r="E22" i="1"/>
  <c r="F22" i="1" s="1"/>
  <c r="G22" i="1" s="1"/>
  <c r="D20" i="1"/>
  <c r="J20" i="1" s="1"/>
  <c r="K20" i="1" s="1"/>
  <c r="D19" i="1"/>
  <c r="F19" i="1" s="1"/>
  <c r="G19" i="1" s="1"/>
  <c r="H19" i="1" s="1"/>
  <c r="I19" i="1" s="1"/>
  <c r="J19" i="1" s="1"/>
  <c r="K19" i="1" s="1"/>
  <c r="K18" i="1"/>
  <c r="J18" i="1"/>
  <c r="I18" i="1"/>
  <c r="H18" i="1"/>
  <c r="G18" i="1"/>
  <c r="F18" i="1"/>
  <c r="E18" i="1"/>
  <c r="D18" i="1"/>
  <c r="K16" i="1"/>
  <c r="D16" i="1"/>
  <c r="J16" i="1" s="1"/>
  <c r="D15" i="1"/>
  <c r="E15" i="1" s="1"/>
  <c r="F15" i="1" s="1"/>
  <c r="G15" i="1" s="1"/>
  <c r="D14" i="1"/>
  <c r="E14" i="1" s="1"/>
  <c r="E13" i="1"/>
  <c r="E12" i="1"/>
  <c r="E11" i="1"/>
  <c r="F11" i="1" s="1"/>
  <c r="G11" i="1" s="1"/>
  <c r="E10" i="1"/>
  <c r="F10" i="1" s="1"/>
  <c r="G10" i="1" s="1"/>
  <c r="H10" i="1" s="1"/>
  <c r="I10" i="1" s="1"/>
  <c r="J10" i="1" s="1"/>
  <c r="K10" i="1" s="1"/>
  <c r="E9" i="1"/>
  <c r="F9" i="1" s="1"/>
  <c r="G9" i="1" s="1"/>
  <c r="H9" i="1" s="1"/>
  <c r="I9" i="1" s="1"/>
  <c r="J9" i="1" s="1"/>
  <c r="K9" i="1" s="1"/>
  <c r="K8" i="1"/>
  <c r="D7" i="1"/>
  <c r="E7" i="1" s="1"/>
  <c r="F7" i="1" s="1"/>
  <c r="G7" i="1" s="1"/>
  <c r="H7" i="1" s="1"/>
  <c r="I7" i="1" s="1"/>
  <c r="J7" i="1" s="1"/>
  <c r="K7" i="1" s="1"/>
  <c r="K6" i="1"/>
  <c r="J6" i="1"/>
  <c r="I6" i="1"/>
  <c r="G6" i="1"/>
  <c r="E6" i="1"/>
  <c r="D6" i="1"/>
  <c r="F6" i="1" s="1"/>
  <c r="D5" i="1"/>
  <c r="E5" i="1" s="1"/>
  <c r="D3" i="1"/>
  <c r="F3" i="1" s="1"/>
  <c r="G3" i="1" s="1"/>
  <c r="J5" i="1" l="1"/>
  <c r="F5" i="1"/>
  <c r="G5" i="1" s="1"/>
  <c r="I5" i="1"/>
  <c r="H5" i="1"/>
  <c r="K5" i="1"/>
  <c r="F14" i="1"/>
  <c r="G14" i="1" s="1"/>
  <c r="I14" i="1"/>
  <c r="H3" i="1"/>
  <c r="H6" i="1"/>
  <c r="H14" i="1"/>
  <c r="H16" i="1"/>
  <c r="E3" i="1"/>
  <c r="E16" i="1"/>
  <c r="I16" i="1"/>
  <c r="E19" i="1"/>
  <c r="E20" i="1"/>
  <c r="F20" i="1" s="1"/>
  <c r="G20" i="1" s="1"/>
  <c r="H20" i="1" s="1"/>
  <c r="I20" i="1"/>
  <c r="F16" i="1"/>
  <c r="G16" i="1" s="1"/>
  <c r="J14" i="1" l="1"/>
  <c r="K14" i="1"/>
  <c r="J3" i="1"/>
  <c r="I3" i="1"/>
  <c r="K3" i="1"/>
</calcChain>
</file>

<file path=xl/sharedStrings.xml><?xml version="1.0" encoding="utf-8"?>
<sst xmlns="http://schemas.openxmlformats.org/spreadsheetml/2006/main" count="672" uniqueCount="63">
  <si>
    <t>Ürün</t>
  </si>
  <si>
    <t>Fiyat</t>
  </si>
  <si>
    <t>Gramaj</t>
  </si>
  <si>
    <t>100 gr</t>
  </si>
  <si>
    <t>140 gr</t>
  </si>
  <si>
    <t>200 gr</t>
  </si>
  <si>
    <t>280 gr</t>
  </si>
  <si>
    <t>300 gr</t>
  </si>
  <si>
    <t>340 gr</t>
  </si>
  <si>
    <t>380 gr</t>
  </si>
  <si>
    <t>420 gr</t>
  </si>
  <si>
    <t>B sos</t>
  </si>
  <si>
    <t>cheddar</t>
  </si>
  <si>
    <t>Ekmek</t>
  </si>
  <si>
    <t xml:space="preserve">Sucuk </t>
  </si>
  <si>
    <t>Köfte</t>
  </si>
  <si>
    <t>Patates</t>
  </si>
  <si>
    <t>karamelize soğan</t>
  </si>
  <si>
    <t>İçecek</t>
  </si>
  <si>
    <t>Jalapeno sos</t>
  </si>
  <si>
    <t>Köz sos</t>
  </si>
  <si>
    <t>BBQ sos</t>
  </si>
  <si>
    <t>Chili Sos</t>
  </si>
  <si>
    <t>Füme</t>
  </si>
  <si>
    <t>Mushroom</t>
  </si>
  <si>
    <t>Kaşar</t>
  </si>
  <si>
    <t>Domates</t>
  </si>
  <si>
    <t>Kavurma</t>
  </si>
  <si>
    <t>Pastırma</t>
  </si>
  <si>
    <t>Tandır Et</t>
  </si>
  <si>
    <t>Relish Sos</t>
  </si>
  <si>
    <t>Kıtır Soğan</t>
  </si>
  <si>
    <t>Truffle Sos</t>
  </si>
  <si>
    <t>1 adet</t>
  </si>
  <si>
    <t>Tavuk</t>
  </si>
  <si>
    <t>turşu</t>
  </si>
  <si>
    <t>Marul</t>
  </si>
  <si>
    <t>Sweet Mayo</t>
  </si>
  <si>
    <t>Kaşık patates</t>
  </si>
  <si>
    <t>Sriracha Mayo Sos</t>
  </si>
  <si>
    <t>Jalapeno Biber</t>
  </si>
  <si>
    <t>Chicky Özel Sos</t>
  </si>
  <si>
    <t>ÜRÜN</t>
  </si>
  <si>
    <t>GRAMAJ</t>
  </si>
  <si>
    <t>İÇERİK</t>
  </si>
  <si>
    <t>Birim Fiyat</t>
  </si>
  <si>
    <t>Ürün Maliyeti</t>
  </si>
  <si>
    <t>Hot Chili Burger Menü</t>
  </si>
  <si>
    <t>Truffles Burger Menü</t>
  </si>
  <si>
    <t>Thunder Burger Menü</t>
  </si>
  <si>
    <t>Mushroom Burger Menü</t>
  </si>
  <si>
    <t>Köz Patlıcanlı Burger Menü</t>
  </si>
  <si>
    <t>Anadolu Burger Menü</t>
  </si>
  <si>
    <t>BBQ Burger Menü</t>
  </si>
  <si>
    <t>Sucuklu Burger Menü</t>
  </si>
  <si>
    <t>Burgerator Burger Menü</t>
  </si>
  <si>
    <t>Onion Chicky Burger</t>
  </si>
  <si>
    <t>Burning Chicky Burger</t>
  </si>
  <si>
    <t>Chili Chicky Burger</t>
  </si>
  <si>
    <t>Truffle Chicky Burger</t>
  </si>
  <si>
    <t>Basic Chicky Burger</t>
  </si>
  <si>
    <t>Cost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</si>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</sst>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color theme="6" tint="-0.499984740745262"/>
      <name val="Arial"/>
      <family val="2"/>
    </font>
    <font>
      <b/>
      <sz val="1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1" applyBorder="1" applyAlignment="1">
      <alignment horizontal="center" vertical="center"/>
    </xf>
    <xf numFmtId="164" fontId="1" fillId="2" borderId="2" xfId="1" applyNumberForma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1" fillId="0" borderId="2" xfId="1" applyNumberForma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164" fontId="1" fillId="0" borderId="0" xfId="1" applyNumberFormat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164" fontId="5" fillId="0" borderId="2" xfId="1" applyNumberFormat="1" applyFont="1" applyBorder="1" applyAlignment="1">
      <alignment horizontal="center" vertical="center"/>
    </xf>
    <xf numFmtId="0" fontId="1" fillId="0" borderId="2" xfId="1" applyBorder="1" applyAlignment="1">
      <alignment horizontal="left"/>
    </xf>
    <xf numFmtId="164" fontId="1" fillId="0" borderId="2" xfId="1" applyNumberFormat="1" applyBorder="1" applyAlignment="1">
      <alignment horizontal="left"/>
    </xf>
    <xf numFmtId="164" fontId="6" fillId="0" borderId="7" xfId="1" applyNumberFormat="1" applyFont="1" applyBorder="1" applyAlignment="1">
      <alignment vertical="center"/>
    </xf>
    <xf numFmtId="164" fontId="6" fillId="0" borderId="8" xfId="1" applyNumberFormat="1" applyFont="1" applyBorder="1" applyAlignment="1">
      <alignment vertical="center"/>
    </xf>
    <xf numFmtId="164" fontId="6" fillId="0" borderId="9" xfId="1" applyNumberFormat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0" xfId="1" applyFont="1" applyAlignment="1">
      <alignment horizontal="left"/>
    </xf>
    <xf numFmtId="0" fontId="1" fillId="0" borderId="0" xfId="1" applyAlignment="1">
      <alignment horizontal="left"/>
    </xf>
    <xf numFmtId="164" fontId="1" fillId="0" borderId="0" xfId="1" applyNumberFormat="1" applyAlignment="1">
      <alignment horizontal="left"/>
    </xf>
    <xf numFmtId="164" fontId="1" fillId="0" borderId="0" xfId="1" applyNumberFormat="1" applyAlignment="1">
      <alignment horizontal="center" vertical="center"/>
    </xf>
    <xf numFmtId="0" fontId="6" fillId="0" borderId="2" xfId="1" applyFont="1" applyBorder="1" applyAlignment="1">
      <alignment horizontal="left" vertical="center"/>
    </xf>
  </cellXfs>
  <cellStyles count="2">
    <cellStyle name="Normal" xfId="0" builtinId="0"/>
    <cellStyle name="Normal 2" xfId="1" xr:uid="{E2543752-D47C-4D57-B04A-8A9FD667CA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test-mvp\archive\04.06.xlsx" TargetMode="External"/><Relationship Id="rId1" Type="http://schemas.openxmlformats.org/officeDocument/2006/relationships/externalLinkPath" Target="/Users/User/Documents/test-mvp/archive/04.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Ürün Maliyeti1"/>
      <sheetName val="BURGERATOR ÜRÜN MALİYETİ"/>
      <sheetName val="BURGERATOR ÜRÜN İÇERİK"/>
      <sheetName val="data"/>
      <sheetName val="Ciro"/>
      <sheetName val="Genel Gider"/>
      <sheetName val="servis maliyeti"/>
      <sheetName val="günlük genel gider maliyeti"/>
      <sheetName val="paketleme maliyeti"/>
      <sheetName val="AYLIK ANALİZ"/>
      <sheetName val="Sayfa1"/>
    </sheetNames>
    <sheetDataSet>
      <sheetData sheetId="0"/>
      <sheetData sheetId="1"/>
      <sheetData sheetId="2"/>
      <sheetData sheetId="3">
        <row r="1">
          <cell r="A1" t="str">
            <v>Ürün</v>
          </cell>
          <cell r="B1" t="str">
            <v>Fiyat</v>
          </cell>
          <cell r="C1" t="str">
            <v>Gramaj</v>
          </cell>
          <cell r="D1" t="str">
            <v>1 adet</v>
          </cell>
        </row>
        <row r="2">
          <cell r="A2" t="str">
            <v>B sos</v>
          </cell>
          <cell r="B2">
            <v>1.5</v>
          </cell>
          <cell r="C2">
            <v>1</v>
          </cell>
          <cell r="D2">
            <v>1.5</v>
          </cell>
        </row>
        <row r="3">
          <cell r="A3" t="str">
            <v>cheddar</v>
          </cell>
          <cell r="B3">
            <v>320</v>
          </cell>
          <cell r="C3">
            <v>72</v>
          </cell>
          <cell r="D3">
            <v>4.4444444444444446</v>
          </cell>
        </row>
        <row r="4">
          <cell r="A4" t="str">
            <v>Ekmek</v>
          </cell>
          <cell r="B4">
            <v>11</v>
          </cell>
          <cell r="C4">
            <v>1</v>
          </cell>
          <cell r="D4">
            <v>11</v>
          </cell>
        </row>
        <row r="5">
          <cell r="A5" t="str">
            <v xml:space="preserve">Sucuk </v>
          </cell>
          <cell r="B5">
            <v>700</v>
          </cell>
          <cell r="C5">
            <v>20</v>
          </cell>
          <cell r="D5">
            <v>14</v>
          </cell>
        </row>
        <row r="6">
          <cell r="A6" t="str">
            <v>Köfte</v>
          </cell>
          <cell r="B6">
            <v>480</v>
          </cell>
          <cell r="C6">
            <v>100</v>
          </cell>
          <cell r="D6">
            <v>48</v>
          </cell>
        </row>
        <row r="7">
          <cell r="A7" t="str">
            <v>Patates</v>
          </cell>
          <cell r="B7">
            <v>64</v>
          </cell>
          <cell r="C7">
            <v>300</v>
          </cell>
          <cell r="D7">
            <v>19.2</v>
          </cell>
        </row>
        <row r="8">
          <cell r="A8" t="str">
            <v>karamelize soğan</v>
          </cell>
          <cell r="B8">
            <v>40</v>
          </cell>
          <cell r="C8">
            <v>0.02</v>
          </cell>
          <cell r="D8">
            <v>3</v>
          </cell>
        </row>
        <row r="9">
          <cell r="A9" t="str">
            <v>İçecek</v>
          </cell>
          <cell r="B9">
            <v>28</v>
          </cell>
          <cell r="C9">
            <v>1</v>
          </cell>
          <cell r="D9">
            <v>27</v>
          </cell>
        </row>
        <row r="10">
          <cell r="A10" t="str">
            <v>Tavuk</v>
          </cell>
          <cell r="B10">
            <v>215</v>
          </cell>
          <cell r="C10">
            <v>160</v>
          </cell>
          <cell r="D10">
            <v>34.4</v>
          </cell>
        </row>
        <row r="11">
          <cell r="A11" t="str">
            <v>turşu</v>
          </cell>
          <cell r="D11">
            <v>3</v>
          </cell>
        </row>
        <row r="12">
          <cell r="A12" t="str">
            <v>Marul</v>
          </cell>
          <cell r="B12">
            <v>3</v>
          </cell>
          <cell r="C12">
            <v>1</v>
          </cell>
          <cell r="D12">
            <v>3</v>
          </cell>
        </row>
        <row r="13">
          <cell r="A13" t="str">
            <v>Sweet Mayo</v>
          </cell>
          <cell r="B13">
            <v>3</v>
          </cell>
          <cell r="C13">
            <v>3</v>
          </cell>
          <cell r="D13">
            <v>3</v>
          </cell>
        </row>
        <row r="14">
          <cell r="A14" t="str">
            <v>Kaşık patates</v>
          </cell>
          <cell r="B14">
            <v>80</v>
          </cell>
          <cell r="C14">
            <v>0.2</v>
          </cell>
          <cell r="D14">
            <v>16</v>
          </cell>
        </row>
        <row r="15">
          <cell r="A15" t="str">
            <v>Sriracha Mayo Sos</v>
          </cell>
          <cell r="B15">
            <v>3</v>
          </cell>
          <cell r="C15">
            <v>1</v>
          </cell>
          <cell r="D15">
            <v>3</v>
          </cell>
        </row>
        <row r="16">
          <cell r="A16" t="str">
            <v>Jalapeno Biber</v>
          </cell>
          <cell r="B16">
            <v>5</v>
          </cell>
          <cell r="C16">
            <v>5</v>
          </cell>
          <cell r="D16">
            <v>5</v>
          </cell>
        </row>
        <row r="17">
          <cell r="A17" t="str">
            <v>Chicky Özel Sos</v>
          </cell>
          <cell r="B17">
            <v>3</v>
          </cell>
          <cell r="C17">
            <v>1</v>
          </cell>
          <cell r="D17">
            <v>3</v>
          </cell>
        </row>
        <row r="18">
          <cell r="A18" t="str">
            <v>Jalapeno sos</v>
          </cell>
          <cell r="B18">
            <v>190</v>
          </cell>
          <cell r="C18">
            <v>5</v>
          </cell>
          <cell r="D18">
            <v>3</v>
          </cell>
        </row>
        <row r="19">
          <cell r="A19" t="str">
            <v>Köz sos</v>
          </cell>
          <cell r="B19">
            <v>1</v>
          </cell>
          <cell r="C19">
            <v>1</v>
          </cell>
          <cell r="D19">
            <v>3</v>
          </cell>
        </row>
        <row r="20">
          <cell r="A20" t="str">
            <v>BBQ sos</v>
          </cell>
          <cell r="B20">
            <v>1</v>
          </cell>
          <cell r="C20">
            <v>1</v>
          </cell>
          <cell r="D20">
            <v>3</v>
          </cell>
        </row>
        <row r="21">
          <cell r="A21" t="str">
            <v>Chili Sos</v>
          </cell>
          <cell r="B21">
            <v>250</v>
          </cell>
          <cell r="C21">
            <v>5.0000000000000001E-3</v>
          </cell>
          <cell r="D21">
            <v>3</v>
          </cell>
        </row>
        <row r="22">
          <cell r="A22" t="str">
            <v>Füme</v>
          </cell>
          <cell r="B22">
            <v>650</v>
          </cell>
          <cell r="C22">
            <v>14</v>
          </cell>
          <cell r="D22">
            <v>9.1</v>
          </cell>
        </row>
        <row r="23">
          <cell r="A23" t="str">
            <v>Mushroom</v>
          </cell>
          <cell r="B23">
            <v>200</v>
          </cell>
          <cell r="C23">
            <v>30</v>
          </cell>
          <cell r="D23">
            <v>6</v>
          </cell>
        </row>
        <row r="24">
          <cell r="A24" t="str">
            <v>Kaşar</v>
          </cell>
          <cell r="B24">
            <v>250</v>
          </cell>
          <cell r="C24">
            <v>72</v>
          </cell>
          <cell r="D24">
            <v>3.4722222222222223</v>
          </cell>
        </row>
        <row r="25">
          <cell r="A25" t="str">
            <v>Domates</v>
          </cell>
          <cell r="B25">
            <v>50</v>
          </cell>
          <cell r="C25">
            <v>0.03</v>
          </cell>
          <cell r="D25">
            <v>3</v>
          </cell>
        </row>
        <row r="26">
          <cell r="A26" t="str">
            <v>Kavurma</v>
          </cell>
          <cell r="B26">
            <v>1040</v>
          </cell>
          <cell r="C26">
            <v>30</v>
          </cell>
          <cell r="D26">
            <v>31.200000000000003</v>
          </cell>
        </row>
        <row r="27">
          <cell r="A27" t="str">
            <v>Pastırma</v>
          </cell>
          <cell r="B27">
            <v>1380</v>
          </cell>
          <cell r="C27">
            <v>15</v>
          </cell>
          <cell r="D27">
            <v>20.7</v>
          </cell>
        </row>
        <row r="28">
          <cell r="A28" t="str">
            <v>Tandır Et</v>
          </cell>
          <cell r="B28">
            <v>910</v>
          </cell>
          <cell r="C28">
            <v>30</v>
          </cell>
          <cell r="D28">
            <v>30.333333333333332</v>
          </cell>
        </row>
        <row r="29">
          <cell r="A29" t="str">
            <v>Relish Sos</v>
          </cell>
          <cell r="B29">
            <v>450</v>
          </cell>
          <cell r="C29">
            <v>1</v>
          </cell>
          <cell r="D29">
            <v>5</v>
          </cell>
        </row>
        <row r="30">
          <cell r="A30" t="str">
            <v>Kıtır Soğan</v>
          </cell>
          <cell r="B30">
            <v>100</v>
          </cell>
          <cell r="C30">
            <v>0.01</v>
          </cell>
          <cell r="D30">
            <v>3</v>
          </cell>
        </row>
        <row r="31">
          <cell r="A31" t="str">
            <v>Truffle Sos</v>
          </cell>
          <cell r="B31">
            <v>390</v>
          </cell>
          <cell r="C31">
            <v>0.05</v>
          </cell>
          <cell r="D31">
            <v>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activeCell="G12" sqref="G12"/>
    </sheetView>
  </sheetViews>
  <sheetFormatPr defaultRowHeight="15" x14ac:dyDescent="0.25"/>
  <sheetData>
    <row r="1" spans="1:1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 spans="1:11" x14ac:dyDescent="0.25">
      <c r="A2" s="5" t="s">
        <v>11</v>
      </c>
      <c r="B2" s="2">
        <v>1.5</v>
      </c>
      <c r="C2" s="2">
        <v>1</v>
      </c>
      <c r="D2" s="3">
        <v>1.5</v>
      </c>
      <c r="E2" s="3">
        <v>1.5</v>
      </c>
      <c r="F2" s="3">
        <v>1.5</v>
      </c>
      <c r="G2" s="3">
        <v>1.5</v>
      </c>
      <c r="H2" s="3">
        <v>1.5</v>
      </c>
      <c r="I2" s="3">
        <v>1.5</v>
      </c>
      <c r="J2" s="3">
        <v>1.5</v>
      </c>
      <c r="K2" s="6">
        <v>1.5</v>
      </c>
    </row>
    <row r="3" spans="1:11" x14ac:dyDescent="0.25">
      <c r="A3" s="5" t="s">
        <v>12</v>
      </c>
      <c r="B3" s="2">
        <v>300</v>
      </c>
      <c r="C3" s="2">
        <v>72</v>
      </c>
      <c r="D3" s="3">
        <f>B3/C3</f>
        <v>4.166666666666667</v>
      </c>
      <c r="E3" s="3">
        <f>D3</f>
        <v>4.166666666666667</v>
      </c>
      <c r="F3" s="7">
        <f>D3*2</f>
        <v>8.3333333333333339</v>
      </c>
      <c r="G3" s="7">
        <f>F3</f>
        <v>8.3333333333333339</v>
      </c>
      <c r="H3" s="7">
        <f>D3*3</f>
        <v>12.5</v>
      </c>
      <c r="I3" s="7">
        <f>H3</f>
        <v>12.5</v>
      </c>
      <c r="J3" s="7">
        <f>H3</f>
        <v>12.5</v>
      </c>
      <c r="K3" s="8">
        <f>H3</f>
        <v>12.5</v>
      </c>
    </row>
    <row r="4" spans="1:11" x14ac:dyDescent="0.25">
      <c r="A4" s="5" t="s">
        <v>13</v>
      </c>
      <c r="B4" s="2">
        <v>9</v>
      </c>
      <c r="C4" s="2">
        <v>1</v>
      </c>
      <c r="D4" s="3">
        <v>9</v>
      </c>
      <c r="E4" s="3">
        <v>9</v>
      </c>
      <c r="F4" s="3">
        <v>9</v>
      </c>
      <c r="G4" s="3">
        <v>9</v>
      </c>
      <c r="H4" s="3">
        <v>9</v>
      </c>
      <c r="I4" s="3">
        <v>9</v>
      </c>
      <c r="J4" s="3">
        <v>9</v>
      </c>
      <c r="K4" s="6">
        <v>9</v>
      </c>
    </row>
    <row r="5" spans="1:11" x14ac:dyDescent="0.25">
      <c r="A5" s="5" t="s">
        <v>14</v>
      </c>
      <c r="B5" s="2">
        <v>700</v>
      </c>
      <c r="C5" s="2">
        <v>20</v>
      </c>
      <c r="D5" s="3">
        <f>B5/1000*C5</f>
        <v>14</v>
      </c>
      <c r="E5" s="3">
        <f>D5</f>
        <v>14</v>
      </c>
      <c r="F5" s="7">
        <f>E5*2</f>
        <v>28</v>
      </c>
      <c r="G5" s="7">
        <f>F5</f>
        <v>28</v>
      </c>
      <c r="H5" s="7">
        <f>E5*2</f>
        <v>28</v>
      </c>
      <c r="I5" s="2">
        <f>E5*2</f>
        <v>28</v>
      </c>
      <c r="J5" s="2">
        <f>E5*2</f>
        <v>28</v>
      </c>
      <c r="K5" s="4">
        <f>E5*2</f>
        <v>28</v>
      </c>
    </row>
    <row r="6" spans="1:11" x14ac:dyDescent="0.25">
      <c r="A6" s="5" t="s">
        <v>15</v>
      </c>
      <c r="B6" s="2">
        <v>520</v>
      </c>
      <c r="C6" s="2">
        <v>100</v>
      </c>
      <c r="D6" s="3">
        <f>B6/1000*C6</f>
        <v>52</v>
      </c>
      <c r="E6" s="3">
        <f>B6*0.14</f>
        <v>72.800000000000011</v>
      </c>
      <c r="F6" s="7">
        <f>D6*2</f>
        <v>104</v>
      </c>
      <c r="G6" s="2">
        <f>B6*0.28</f>
        <v>145.60000000000002</v>
      </c>
      <c r="H6" s="7">
        <f>D6*3</f>
        <v>156</v>
      </c>
      <c r="I6" s="2">
        <f>B6*0.34</f>
        <v>176.8</v>
      </c>
      <c r="J6" s="2">
        <f>B6*0.38</f>
        <v>197.6</v>
      </c>
      <c r="K6" s="4">
        <f>B6*0.42</f>
        <v>218.4</v>
      </c>
    </row>
    <row r="7" spans="1:11" x14ac:dyDescent="0.25">
      <c r="A7" s="5" t="s">
        <v>16</v>
      </c>
      <c r="B7" s="2">
        <v>58</v>
      </c>
      <c r="C7" s="2">
        <v>300</v>
      </c>
      <c r="D7" s="3">
        <f>B7/1000*C7</f>
        <v>17.400000000000002</v>
      </c>
      <c r="E7" s="3">
        <f t="shared" ref="E7:K22" si="0">D7</f>
        <v>17.400000000000002</v>
      </c>
      <c r="F7" s="3">
        <f t="shared" si="0"/>
        <v>17.400000000000002</v>
      </c>
      <c r="G7" s="3">
        <f t="shared" si="0"/>
        <v>17.400000000000002</v>
      </c>
      <c r="H7" s="3">
        <f t="shared" si="0"/>
        <v>17.400000000000002</v>
      </c>
      <c r="I7" s="3">
        <f t="shared" si="0"/>
        <v>17.400000000000002</v>
      </c>
      <c r="J7" s="3">
        <f t="shared" si="0"/>
        <v>17.400000000000002</v>
      </c>
      <c r="K7" s="6">
        <f t="shared" si="0"/>
        <v>17.400000000000002</v>
      </c>
    </row>
    <row r="8" spans="1:11" x14ac:dyDescent="0.25">
      <c r="A8" s="5" t="s">
        <v>17</v>
      </c>
      <c r="B8" s="2">
        <v>40</v>
      </c>
      <c r="C8" s="2">
        <v>0.02</v>
      </c>
      <c r="D8" s="3">
        <v>3</v>
      </c>
      <c r="E8" s="3">
        <v>3</v>
      </c>
      <c r="F8" s="3">
        <v>3</v>
      </c>
      <c r="G8" s="3">
        <v>3</v>
      </c>
      <c r="H8" s="3">
        <v>3</v>
      </c>
      <c r="I8" s="3">
        <v>3</v>
      </c>
      <c r="J8" s="3">
        <v>3</v>
      </c>
      <c r="K8" s="6">
        <f t="shared" si="0"/>
        <v>3</v>
      </c>
    </row>
    <row r="9" spans="1:11" x14ac:dyDescent="0.25">
      <c r="A9" s="5" t="s">
        <v>18</v>
      </c>
      <c r="B9" s="2">
        <v>21</v>
      </c>
      <c r="C9" s="2">
        <v>1</v>
      </c>
      <c r="D9" s="3">
        <v>21</v>
      </c>
      <c r="E9" s="3">
        <f t="shared" si="0"/>
        <v>21</v>
      </c>
      <c r="F9" s="3">
        <f t="shared" si="0"/>
        <v>21</v>
      </c>
      <c r="G9" s="3">
        <f t="shared" si="0"/>
        <v>21</v>
      </c>
      <c r="H9" s="3">
        <f t="shared" si="0"/>
        <v>21</v>
      </c>
      <c r="I9" s="3">
        <f t="shared" si="0"/>
        <v>21</v>
      </c>
      <c r="J9" s="3">
        <f t="shared" si="0"/>
        <v>21</v>
      </c>
      <c r="K9" s="6">
        <f t="shared" si="0"/>
        <v>21</v>
      </c>
    </row>
    <row r="10" spans="1:11" x14ac:dyDescent="0.25">
      <c r="A10" s="5" t="s">
        <v>19</v>
      </c>
      <c r="B10" s="2">
        <v>190</v>
      </c>
      <c r="C10" s="2">
        <v>5</v>
      </c>
      <c r="D10" s="3">
        <v>3</v>
      </c>
      <c r="E10" s="3">
        <f t="shared" si="0"/>
        <v>3</v>
      </c>
      <c r="F10" s="3">
        <f t="shared" si="0"/>
        <v>3</v>
      </c>
      <c r="G10" s="3">
        <f t="shared" si="0"/>
        <v>3</v>
      </c>
      <c r="H10" s="3">
        <f t="shared" si="0"/>
        <v>3</v>
      </c>
      <c r="I10" s="3">
        <f t="shared" si="0"/>
        <v>3</v>
      </c>
      <c r="J10" s="3">
        <f t="shared" si="0"/>
        <v>3</v>
      </c>
      <c r="K10" s="6">
        <f t="shared" si="0"/>
        <v>3</v>
      </c>
    </row>
    <row r="11" spans="1:11" x14ac:dyDescent="0.25">
      <c r="A11" s="5" t="s">
        <v>20</v>
      </c>
      <c r="B11" s="2">
        <v>1</v>
      </c>
      <c r="C11" s="2">
        <v>1</v>
      </c>
      <c r="D11" s="3">
        <v>2</v>
      </c>
      <c r="E11" s="3">
        <f t="shared" si="0"/>
        <v>2</v>
      </c>
      <c r="F11" s="3">
        <f t="shared" si="0"/>
        <v>2</v>
      </c>
      <c r="G11" s="3">
        <f t="shared" si="0"/>
        <v>2</v>
      </c>
      <c r="H11" s="2">
        <v>2</v>
      </c>
      <c r="I11" s="2">
        <v>2</v>
      </c>
      <c r="J11" s="2">
        <v>2</v>
      </c>
      <c r="K11" s="4">
        <v>2</v>
      </c>
    </row>
    <row r="12" spans="1:11" x14ac:dyDescent="0.25">
      <c r="A12" s="5" t="s">
        <v>21</v>
      </c>
      <c r="B12" s="2">
        <v>1</v>
      </c>
      <c r="C12" s="2">
        <v>1</v>
      </c>
      <c r="D12" s="3">
        <v>2</v>
      </c>
      <c r="E12" s="3">
        <f t="shared" si="0"/>
        <v>2</v>
      </c>
      <c r="F12" s="3">
        <v>4</v>
      </c>
      <c r="G12" s="3">
        <v>4</v>
      </c>
      <c r="H12" s="2">
        <v>6</v>
      </c>
      <c r="I12" s="2">
        <v>6</v>
      </c>
      <c r="J12" s="2">
        <v>6</v>
      </c>
      <c r="K12" s="4">
        <v>6</v>
      </c>
    </row>
    <row r="13" spans="1:11" x14ac:dyDescent="0.25">
      <c r="A13" s="5" t="s">
        <v>22</v>
      </c>
      <c r="B13" s="2">
        <v>250</v>
      </c>
      <c r="C13" s="2">
        <v>5.0000000000000001E-3</v>
      </c>
      <c r="D13" s="3">
        <v>2</v>
      </c>
      <c r="E13" s="3">
        <f t="shared" si="0"/>
        <v>2</v>
      </c>
      <c r="F13" s="3">
        <v>4</v>
      </c>
      <c r="G13" s="3">
        <v>4</v>
      </c>
      <c r="H13" s="2">
        <v>6</v>
      </c>
      <c r="I13" s="2">
        <v>6</v>
      </c>
      <c r="J13" s="2">
        <v>6</v>
      </c>
      <c r="K13" s="4">
        <v>6</v>
      </c>
    </row>
    <row r="14" spans="1:11" x14ac:dyDescent="0.25">
      <c r="A14" s="5" t="s">
        <v>23</v>
      </c>
      <c r="B14" s="2">
        <v>650</v>
      </c>
      <c r="C14" s="2">
        <v>14</v>
      </c>
      <c r="D14" s="3">
        <f>B14/1000*C14</f>
        <v>9.1</v>
      </c>
      <c r="E14" s="3">
        <f t="shared" si="0"/>
        <v>9.1</v>
      </c>
      <c r="F14" s="3">
        <f>E14*2</f>
        <v>18.2</v>
      </c>
      <c r="G14" s="3">
        <f t="shared" ref="G14:K23" si="1">F14</f>
        <v>18.2</v>
      </c>
      <c r="H14" s="7">
        <f>D14*3</f>
        <v>27.299999999999997</v>
      </c>
      <c r="I14" s="7">
        <f>E14*3</f>
        <v>27.299999999999997</v>
      </c>
      <c r="J14" s="7">
        <f>H14</f>
        <v>27.299999999999997</v>
      </c>
      <c r="K14" s="8">
        <f>H14</f>
        <v>27.299999999999997</v>
      </c>
    </row>
    <row r="15" spans="1:11" x14ac:dyDescent="0.25">
      <c r="A15" s="5" t="s">
        <v>24</v>
      </c>
      <c r="B15" s="2">
        <v>200</v>
      </c>
      <c r="C15" s="2">
        <v>30</v>
      </c>
      <c r="D15" s="3">
        <f>B15/1000*C15</f>
        <v>6</v>
      </c>
      <c r="E15" s="3">
        <f t="shared" si="0"/>
        <v>6</v>
      </c>
      <c r="F15" s="3">
        <f>E15</f>
        <v>6</v>
      </c>
      <c r="G15" s="3">
        <f t="shared" si="1"/>
        <v>6</v>
      </c>
      <c r="H15" s="2">
        <v>6</v>
      </c>
      <c r="I15" s="2">
        <v>6</v>
      </c>
      <c r="J15" s="2">
        <v>6</v>
      </c>
      <c r="K15" s="4">
        <v>6</v>
      </c>
    </row>
    <row r="16" spans="1:11" x14ac:dyDescent="0.25">
      <c r="A16" s="5" t="s">
        <v>25</v>
      </c>
      <c r="B16" s="2">
        <v>250</v>
      </c>
      <c r="C16" s="2">
        <v>72</v>
      </c>
      <c r="D16" s="3">
        <f>B16/C16</f>
        <v>3.4722222222222223</v>
      </c>
      <c r="E16" s="7">
        <f t="shared" si="0"/>
        <v>3.4722222222222223</v>
      </c>
      <c r="F16" s="3">
        <f>D16*2</f>
        <v>6.9444444444444446</v>
      </c>
      <c r="G16" s="3">
        <f t="shared" si="1"/>
        <v>6.9444444444444446</v>
      </c>
      <c r="H16" s="7">
        <f>D16*3</f>
        <v>10.416666666666668</v>
      </c>
      <c r="I16" s="7">
        <f>D16*3</f>
        <v>10.416666666666668</v>
      </c>
      <c r="J16" s="7">
        <f>D16*3</f>
        <v>10.416666666666668</v>
      </c>
      <c r="K16" s="7">
        <f>D16*3</f>
        <v>10.416666666666668</v>
      </c>
    </row>
    <row r="17" spans="1:11" x14ac:dyDescent="0.25">
      <c r="A17" s="5" t="s">
        <v>26</v>
      </c>
      <c r="B17" s="2">
        <v>50</v>
      </c>
      <c r="C17" s="2">
        <v>0.03</v>
      </c>
      <c r="D17" s="3">
        <v>3</v>
      </c>
      <c r="E17" s="7">
        <v>3</v>
      </c>
      <c r="F17" s="7">
        <v>3</v>
      </c>
      <c r="G17" s="7">
        <v>3</v>
      </c>
      <c r="H17" s="2">
        <v>3</v>
      </c>
      <c r="I17" s="2">
        <v>3</v>
      </c>
      <c r="J17" s="2">
        <v>3</v>
      </c>
      <c r="K17" s="4">
        <v>3</v>
      </c>
    </row>
    <row r="18" spans="1:11" x14ac:dyDescent="0.25">
      <c r="A18" s="5" t="s">
        <v>27</v>
      </c>
      <c r="B18" s="2">
        <v>910</v>
      </c>
      <c r="C18" s="2">
        <v>30</v>
      </c>
      <c r="D18" s="3">
        <f>B18/1000*C18</f>
        <v>27.3</v>
      </c>
      <c r="E18" s="3">
        <f>B18/1000*C18</f>
        <v>27.3</v>
      </c>
      <c r="F18" s="7">
        <f>B18/1000*C18</f>
        <v>27.3</v>
      </c>
      <c r="G18" s="7">
        <f>B18/1000*C18</f>
        <v>27.3</v>
      </c>
      <c r="H18" s="2">
        <f>B18/1000*C18</f>
        <v>27.3</v>
      </c>
      <c r="I18" s="2">
        <f>B18/1000*C18</f>
        <v>27.3</v>
      </c>
      <c r="J18" s="2">
        <f>B18/1000*C18</f>
        <v>27.3</v>
      </c>
      <c r="K18" s="4">
        <f>B18/1000*C18</f>
        <v>27.3</v>
      </c>
    </row>
    <row r="19" spans="1:11" x14ac:dyDescent="0.25">
      <c r="A19" s="5" t="s">
        <v>28</v>
      </c>
      <c r="B19" s="2">
        <v>1380</v>
      </c>
      <c r="C19" s="2">
        <v>15</v>
      </c>
      <c r="D19" s="3">
        <f>B19/1000*C19</f>
        <v>20.7</v>
      </c>
      <c r="E19" s="7">
        <f t="shared" si="0"/>
        <v>20.7</v>
      </c>
      <c r="F19" s="7">
        <f>D19*2</f>
        <v>41.4</v>
      </c>
      <c r="G19" s="7">
        <f t="shared" si="1"/>
        <v>41.4</v>
      </c>
      <c r="H19" s="7">
        <f t="shared" si="1"/>
        <v>41.4</v>
      </c>
      <c r="I19" s="7">
        <f t="shared" si="1"/>
        <v>41.4</v>
      </c>
      <c r="J19" s="7">
        <f t="shared" si="1"/>
        <v>41.4</v>
      </c>
      <c r="K19" s="7">
        <f t="shared" si="1"/>
        <v>41.4</v>
      </c>
    </row>
    <row r="20" spans="1:11" x14ac:dyDescent="0.25">
      <c r="A20" s="5" t="s">
        <v>29</v>
      </c>
      <c r="B20" s="2">
        <v>910</v>
      </c>
      <c r="C20" s="2">
        <v>30</v>
      </c>
      <c r="D20" s="3">
        <f t="shared" ref="D20" si="2">B20/C20</f>
        <v>30.333333333333332</v>
      </c>
      <c r="E20" s="7">
        <f>D20</f>
        <v>30.333333333333332</v>
      </c>
      <c r="F20" s="7">
        <f t="shared" si="0"/>
        <v>30.333333333333332</v>
      </c>
      <c r="G20" s="7">
        <f t="shared" si="0"/>
        <v>30.333333333333332</v>
      </c>
      <c r="H20" s="7">
        <f t="shared" si="0"/>
        <v>30.333333333333332</v>
      </c>
      <c r="I20" s="7">
        <f>D20</f>
        <v>30.333333333333332</v>
      </c>
      <c r="J20" s="7">
        <f>D20</f>
        <v>30.333333333333332</v>
      </c>
      <c r="K20" s="7">
        <f t="shared" si="1"/>
        <v>30.333333333333332</v>
      </c>
    </row>
    <row r="21" spans="1:11" ht="15.75" thickBot="1" x14ac:dyDescent="0.3">
      <c r="A21" s="5" t="s">
        <v>30</v>
      </c>
      <c r="B21" s="2">
        <v>450</v>
      </c>
      <c r="C21" s="9">
        <v>1</v>
      </c>
      <c r="D21" s="3">
        <v>5</v>
      </c>
      <c r="E21" s="7">
        <v>5</v>
      </c>
      <c r="F21" s="7">
        <v>5</v>
      </c>
      <c r="G21" s="7">
        <v>5</v>
      </c>
      <c r="H21" s="2">
        <v>5</v>
      </c>
      <c r="I21" s="2">
        <v>5</v>
      </c>
      <c r="J21" s="2">
        <v>5</v>
      </c>
      <c r="K21" s="4">
        <v>5</v>
      </c>
    </row>
    <row r="22" spans="1:11" x14ac:dyDescent="0.25">
      <c r="A22" s="10" t="s">
        <v>31</v>
      </c>
      <c r="B22" s="2">
        <v>100</v>
      </c>
      <c r="C22" s="2">
        <v>0.01</v>
      </c>
      <c r="D22" s="3">
        <v>3</v>
      </c>
      <c r="E22" s="7">
        <f t="shared" si="0"/>
        <v>3</v>
      </c>
      <c r="F22" s="7">
        <f>E22</f>
        <v>3</v>
      </c>
      <c r="G22" s="7">
        <f t="shared" si="1"/>
        <v>3</v>
      </c>
      <c r="H22" s="2">
        <v>3</v>
      </c>
      <c r="I22" s="2">
        <v>3</v>
      </c>
      <c r="J22" s="2">
        <v>3</v>
      </c>
      <c r="K22" s="4">
        <v>3</v>
      </c>
    </row>
    <row r="23" spans="1:11" ht="15.75" thickBot="1" x14ac:dyDescent="0.3">
      <c r="A23" s="11" t="s">
        <v>32</v>
      </c>
      <c r="B23" s="9">
        <v>390</v>
      </c>
      <c r="C23" s="2">
        <v>0.05</v>
      </c>
      <c r="D23" s="3">
        <v>5</v>
      </c>
      <c r="E23" s="12">
        <f t="shared" ref="E23" si="3">D23</f>
        <v>5</v>
      </c>
      <c r="F23" s="12">
        <f>E23</f>
        <v>5</v>
      </c>
      <c r="G23" s="12">
        <f t="shared" si="1"/>
        <v>5</v>
      </c>
      <c r="H23" s="9">
        <v>5</v>
      </c>
      <c r="I23" s="9">
        <v>5</v>
      </c>
      <c r="J23" s="9">
        <v>5</v>
      </c>
      <c r="K23" s="1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EB30-20AE-4E23-8150-BBDCCB51C46C}">
  <dimension ref="A1:D31"/>
  <sheetViews>
    <sheetView workbookViewId="0">
      <selection sqref="A1:D1048576"/>
    </sheetView>
  </sheetViews>
  <sheetFormatPr defaultRowHeight="15" x14ac:dyDescent="0.25"/>
  <cols>
    <col min="1" max="1" width="17.7109375" style="20" bestFit="1" customWidth="1"/>
    <col min="2" max="2" width="9.5703125" style="20" customWidth="1"/>
    <col min="3" max="3" width="13.28515625" style="20" customWidth="1"/>
    <col min="4" max="4" width="9.140625" style="21"/>
  </cols>
  <sheetData>
    <row r="1" spans="1:4" x14ac:dyDescent="0.25">
      <c r="A1" s="14" t="s">
        <v>0</v>
      </c>
      <c r="B1" s="14" t="s">
        <v>1</v>
      </c>
      <c r="C1" s="14" t="s">
        <v>2</v>
      </c>
      <c r="D1" s="15" t="s">
        <v>33</v>
      </c>
    </row>
    <row r="2" spans="1:4" x14ac:dyDescent="0.25">
      <c r="A2" s="16" t="s">
        <v>11</v>
      </c>
      <c r="B2" s="17">
        <v>1.5</v>
      </c>
      <c r="C2" s="17">
        <v>1</v>
      </c>
      <c r="D2" s="3">
        <v>1.5</v>
      </c>
    </row>
    <row r="3" spans="1:4" x14ac:dyDescent="0.25">
      <c r="A3" s="16" t="s">
        <v>12</v>
      </c>
      <c r="B3" s="17">
        <v>320</v>
      </c>
      <c r="C3" s="17">
        <v>72</v>
      </c>
      <c r="D3" s="3">
        <f>B3/C3</f>
        <v>4.4444444444444446</v>
      </c>
    </row>
    <row r="4" spans="1:4" x14ac:dyDescent="0.25">
      <c r="A4" s="16" t="s">
        <v>13</v>
      </c>
      <c r="B4" s="17">
        <v>11</v>
      </c>
      <c r="C4" s="17">
        <v>1</v>
      </c>
      <c r="D4" s="3">
        <v>11</v>
      </c>
    </row>
    <row r="5" spans="1:4" x14ac:dyDescent="0.25">
      <c r="A5" s="16" t="s">
        <v>14</v>
      </c>
      <c r="B5" s="17">
        <v>700</v>
      </c>
      <c r="C5" s="17">
        <v>20</v>
      </c>
      <c r="D5" s="3">
        <f>B5/1000*C5</f>
        <v>14</v>
      </c>
    </row>
    <row r="6" spans="1:4" x14ac:dyDescent="0.25">
      <c r="A6" s="16" t="s">
        <v>15</v>
      </c>
      <c r="B6" s="17">
        <v>480</v>
      </c>
      <c r="C6" s="17">
        <v>100</v>
      </c>
      <c r="D6" s="3">
        <f>B6/1000*C6</f>
        <v>48</v>
      </c>
    </row>
    <row r="7" spans="1:4" x14ac:dyDescent="0.25">
      <c r="A7" s="16" t="s">
        <v>16</v>
      </c>
      <c r="B7" s="17">
        <v>64</v>
      </c>
      <c r="C7" s="17">
        <v>300</v>
      </c>
      <c r="D7" s="3">
        <f>B7/1000*C7</f>
        <v>19.2</v>
      </c>
    </row>
    <row r="8" spans="1:4" x14ac:dyDescent="0.25">
      <c r="A8" s="16" t="s">
        <v>17</v>
      </c>
      <c r="B8" s="17">
        <v>40</v>
      </c>
      <c r="C8" s="17">
        <v>0.02</v>
      </c>
      <c r="D8" s="3">
        <v>3</v>
      </c>
    </row>
    <row r="9" spans="1:4" x14ac:dyDescent="0.25">
      <c r="A9" s="16" t="s">
        <v>18</v>
      </c>
      <c r="B9" s="17">
        <v>28</v>
      </c>
      <c r="C9" s="17">
        <v>1</v>
      </c>
      <c r="D9" s="3">
        <v>27</v>
      </c>
    </row>
    <row r="10" spans="1:4" x14ac:dyDescent="0.25">
      <c r="A10" s="14" t="s">
        <v>34</v>
      </c>
      <c r="B10" s="14">
        <v>215</v>
      </c>
      <c r="C10" s="14">
        <v>160</v>
      </c>
      <c r="D10" s="3">
        <f>B10/1000*C10</f>
        <v>34.4</v>
      </c>
    </row>
    <row r="11" spans="1:4" x14ac:dyDescent="0.25">
      <c r="A11" s="14" t="s">
        <v>35</v>
      </c>
      <c r="B11" s="14"/>
      <c r="C11" s="14"/>
      <c r="D11" s="18">
        <v>3</v>
      </c>
    </row>
    <row r="12" spans="1:4" x14ac:dyDescent="0.25">
      <c r="A12" s="14" t="s">
        <v>36</v>
      </c>
      <c r="B12" s="14">
        <v>3</v>
      </c>
      <c r="C12" s="14">
        <v>1</v>
      </c>
      <c r="D12" s="18">
        <v>3</v>
      </c>
    </row>
    <row r="13" spans="1:4" x14ac:dyDescent="0.25">
      <c r="A13" s="14" t="s">
        <v>37</v>
      </c>
      <c r="B13" s="14">
        <v>3</v>
      </c>
      <c r="C13" s="14">
        <v>3</v>
      </c>
      <c r="D13" s="18">
        <v>3</v>
      </c>
    </row>
    <row r="14" spans="1:4" x14ac:dyDescent="0.25">
      <c r="A14" s="14" t="s">
        <v>38</v>
      </c>
      <c r="B14" s="14">
        <v>80</v>
      </c>
      <c r="C14" s="14">
        <v>0.2</v>
      </c>
      <c r="D14" s="18">
        <f>B14*C14</f>
        <v>16</v>
      </c>
    </row>
    <row r="15" spans="1:4" x14ac:dyDescent="0.25">
      <c r="A15" s="14" t="s">
        <v>39</v>
      </c>
      <c r="B15" s="14">
        <v>3</v>
      </c>
      <c r="C15" s="14">
        <v>1</v>
      </c>
      <c r="D15" s="18">
        <v>3</v>
      </c>
    </row>
    <row r="16" spans="1:4" x14ac:dyDescent="0.25">
      <c r="A16" s="14" t="s">
        <v>40</v>
      </c>
      <c r="B16" s="14">
        <v>5</v>
      </c>
      <c r="C16" s="14">
        <v>5</v>
      </c>
      <c r="D16" s="18">
        <v>5</v>
      </c>
    </row>
    <row r="17" spans="1:4" x14ac:dyDescent="0.25">
      <c r="A17" s="14" t="s">
        <v>41</v>
      </c>
      <c r="B17" s="14">
        <v>3</v>
      </c>
      <c r="C17" s="14">
        <v>1</v>
      </c>
      <c r="D17" s="18">
        <v>3</v>
      </c>
    </row>
    <row r="18" spans="1:4" x14ac:dyDescent="0.25">
      <c r="A18" s="16" t="s">
        <v>19</v>
      </c>
      <c r="B18" s="17">
        <v>190</v>
      </c>
      <c r="C18" s="17">
        <v>5</v>
      </c>
      <c r="D18" s="3">
        <v>3</v>
      </c>
    </row>
    <row r="19" spans="1:4" x14ac:dyDescent="0.25">
      <c r="A19" s="16" t="s">
        <v>20</v>
      </c>
      <c r="B19" s="17">
        <v>1</v>
      </c>
      <c r="C19" s="17">
        <v>1</v>
      </c>
      <c r="D19" s="3">
        <v>3</v>
      </c>
    </row>
    <row r="20" spans="1:4" x14ac:dyDescent="0.25">
      <c r="A20" s="16" t="s">
        <v>21</v>
      </c>
      <c r="B20" s="17">
        <v>1</v>
      </c>
      <c r="C20" s="17">
        <v>1</v>
      </c>
      <c r="D20" s="3">
        <v>3</v>
      </c>
    </row>
    <row r="21" spans="1:4" x14ac:dyDescent="0.25">
      <c r="A21" s="16" t="s">
        <v>22</v>
      </c>
      <c r="B21" s="17">
        <v>250</v>
      </c>
      <c r="C21" s="17">
        <v>5.0000000000000001E-3</v>
      </c>
      <c r="D21" s="3">
        <v>3</v>
      </c>
    </row>
    <row r="22" spans="1:4" x14ac:dyDescent="0.25">
      <c r="A22" s="16" t="s">
        <v>23</v>
      </c>
      <c r="B22" s="17">
        <v>650</v>
      </c>
      <c r="C22" s="17">
        <v>14</v>
      </c>
      <c r="D22" s="3">
        <f>B22/1000*C22</f>
        <v>9.1</v>
      </c>
    </row>
    <row r="23" spans="1:4" x14ac:dyDescent="0.25">
      <c r="A23" s="16" t="s">
        <v>24</v>
      </c>
      <c r="B23" s="17">
        <v>200</v>
      </c>
      <c r="C23" s="17">
        <v>30</v>
      </c>
      <c r="D23" s="3">
        <f>B23/1000*C23</f>
        <v>6</v>
      </c>
    </row>
    <row r="24" spans="1:4" x14ac:dyDescent="0.25">
      <c r="A24" s="16" t="s">
        <v>25</v>
      </c>
      <c r="B24" s="17">
        <v>250</v>
      </c>
      <c r="C24" s="17">
        <v>72</v>
      </c>
      <c r="D24" s="3">
        <f>B24/C24</f>
        <v>3.4722222222222223</v>
      </c>
    </row>
    <row r="25" spans="1:4" x14ac:dyDescent="0.25">
      <c r="A25" s="16" t="s">
        <v>26</v>
      </c>
      <c r="B25" s="17">
        <v>50</v>
      </c>
      <c r="C25" s="17">
        <v>0.03</v>
      </c>
      <c r="D25" s="3">
        <v>3</v>
      </c>
    </row>
    <row r="26" spans="1:4" x14ac:dyDescent="0.25">
      <c r="A26" s="16" t="s">
        <v>27</v>
      </c>
      <c r="B26" s="17">
        <v>1040</v>
      </c>
      <c r="C26" s="17">
        <v>30</v>
      </c>
      <c r="D26" s="3">
        <f>B26/1000*C26</f>
        <v>31.200000000000003</v>
      </c>
    </row>
    <row r="27" spans="1:4" x14ac:dyDescent="0.25">
      <c r="A27" s="16" t="s">
        <v>28</v>
      </c>
      <c r="B27" s="17">
        <v>1380</v>
      </c>
      <c r="C27" s="17">
        <v>15</v>
      </c>
      <c r="D27" s="3">
        <f>B27/1000*C27</f>
        <v>20.7</v>
      </c>
    </row>
    <row r="28" spans="1:4" x14ac:dyDescent="0.25">
      <c r="A28" s="16" t="s">
        <v>29</v>
      </c>
      <c r="B28" s="17">
        <v>910</v>
      </c>
      <c r="C28" s="17">
        <v>30</v>
      </c>
      <c r="D28" s="3">
        <f t="shared" ref="D28" si="0">B28/C28</f>
        <v>30.333333333333332</v>
      </c>
    </row>
    <row r="29" spans="1:4" x14ac:dyDescent="0.25">
      <c r="A29" s="16" t="s">
        <v>30</v>
      </c>
      <c r="B29" s="17">
        <v>450</v>
      </c>
      <c r="C29" s="17">
        <v>1</v>
      </c>
      <c r="D29" s="3">
        <v>5</v>
      </c>
    </row>
    <row r="30" spans="1:4" x14ac:dyDescent="0.25">
      <c r="A30" s="19" t="s">
        <v>31</v>
      </c>
      <c r="B30" s="17">
        <v>100</v>
      </c>
      <c r="C30" s="17">
        <v>0.01</v>
      </c>
      <c r="D30" s="3">
        <v>3</v>
      </c>
    </row>
    <row r="31" spans="1:4" x14ac:dyDescent="0.25">
      <c r="A31" s="19" t="s">
        <v>32</v>
      </c>
      <c r="B31" s="17">
        <v>390</v>
      </c>
      <c r="C31" s="17">
        <v>0.05</v>
      </c>
      <c r="D31" s="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8DBF5-6D5F-4C07-B9FB-79409D750831}">
  <dimension ref="A1:E883"/>
  <sheetViews>
    <sheetView workbookViewId="0">
      <selection activeCell="A2" sqref="A2:A9"/>
    </sheetView>
  </sheetViews>
  <sheetFormatPr defaultRowHeight="15" x14ac:dyDescent="0.25"/>
  <cols>
    <col min="1" max="1" width="24.7109375" style="32" bestFit="1" customWidth="1"/>
    <col min="2" max="2" width="8.7109375" style="32" bestFit="1" customWidth="1"/>
    <col min="3" max="3" width="16.42578125" style="33" bestFit="1" customWidth="1"/>
    <col min="4" max="4" width="10.42578125" style="34" bestFit="1" customWidth="1"/>
    <col min="5" max="5" width="13.140625" style="35" bestFit="1" customWidth="1"/>
  </cols>
  <sheetData>
    <row r="1" spans="1:5" x14ac:dyDescent="0.25">
      <c r="A1" s="22" t="s">
        <v>42</v>
      </c>
      <c r="B1" s="22" t="s">
        <v>43</v>
      </c>
      <c r="C1" s="23" t="s">
        <v>44</v>
      </c>
      <c r="D1" s="24" t="s">
        <v>45</v>
      </c>
      <c r="E1" s="25" t="s">
        <v>46</v>
      </c>
    </row>
    <row r="2" spans="1:5" x14ac:dyDescent="0.25">
      <c r="A2" s="36" t="s">
        <v>47</v>
      </c>
      <c r="B2" s="36">
        <v>100</v>
      </c>
      <c r="C2" s="26" t="s">
        <v>13</v>
      </c>
      <c r="D2" s="27">
        <f>IFERROR(VLOOKUP(C2,'[1]BURGERATOR ÜRÜN İÇERİK'!$A$1:$D$42,4,),"")</f>
        <v>11</v>
      </c>
      <c r="E2" s="28">
        <f>SUM(D2:D9)</f>
        <v>124.74444444444444</v>
      </c>
    </row>
    <row r="3" spans="1:5" x14ac:dyDescent="0.25">
      <c r="A3" s="36"/>
      <c r="B3" s="36"/>
      <c r="C3" s="26" t="s">
        <v>19</v>
      </c>
      <c r="D3" s="27">
        <f>IFERROR(VLOOKUP(C3,'[1]BURGERATOR ÜRÜN İÇERİK'!$A$1:$D$42,4,),"")</f>
        <v>3</v>
      </c>
      <c r="E3" s="29"/>
    </row>
    <row r="4" spans="1:5" x14ac:dyDescent="0.25">
      <c r="A4" s="36"/>
      <c r="B4" s="36"/>
      <c r="C4" s="26" t="s">
        <v>15</v>
      </c>
      <c r="D4" s="27">
        <f>IFERROR(VLOOKUP(C4,'[1]BURGERATOR ÜRÜN İÇERİK'!$A$1:$D$42,4,),"")</f>
        <v>48</v>
      </c>
      <c r="E4" s="29"/>
    </row>
    <row r="5" spans="1:5" x14ac:dyDescent="0.25">
      <c r="A5" s="36"/>
      <c r="B5" s="36"/>
      <c r="C5" s="26" t="s">
        <v>12</v>
      </c>
      <c r="D5" s="27">
        <f>IFERROR(VLOOKUP(C5,'[1]BURGERATOR ÜRÜN İÇERİK'!$A$1:$D$42,4,),"")</f>
        <v>4.4444444444444446</v>
      </c>
      <c r="E5" s="29"/>
    </row>
    <row r="6" spans="1:5" x14ac:dyDescent="0.25">
      <c r="A6" s="36"/>
      <c r="B6" s="36"/>
      <c r="C6" s="26" t="s">
        <v>23</v>
      </c>
      <c r="D6" s="27">
        <f>IFERROR(VLOOKUP(C6,'[1]BURGERATOR ÜRÜN İÇERİK'!$A$1:$D$42,4,),"")</f>
        <v>9.1</v>
      </c>
      <c r="E6" s="29"/>
    </row>
    <row r="7" spans="1:5" x14ac:dyDescent="0.25">
      <c r="A7" s="36"/>
      <c r="B7" s="36"/>
      <c r="C7" s="26" t="s">
        <v>22</v>
      </c>
      <c r="D7" s="27">
        <f>IFERROR(VLOOKUP(C7,'[1]BURGERATOR ÜRÜN İÇERİK'!$A$1:$D$42,4,),"")</f>
        <v>3</v>
      </c>
      <c r="E7" s="29"/>
    </row>
    <row r="8" spans="1:5" x14ac:dyDescent="0.25">
      <c r="A8" s="36"/>
      <c r="B8" s="36"/>
      <c r="C8" s="26" t="s">
        <v>16</v>
      </c>
      <c r="D8" s="27">
        <f>IFERROR(VLOOKUP(C8,'[1]BURGERATOR ÜRÜN İÇERİK'!$A$1:$D$42,4,),"")</f>
        <v>19.2</v>
      </c>
      <c r="E8" s="29"/>
    </row>
    <row r="9" spans="1:5" x14ac:dyDescent="0.25">
      <c r="A9" s="36"/>
      <c r="B9" s="36"/>
      <c r="C9" s="26" t="s">
        <v>18</v>
      </c>
      <c r="D9" s="27">
        <f>IFERROR(VLOOKUP(C9,'[1]BURGERATOR ÜRÜN İÇERİK'!$A$1:$D$42,4,),"")</f>
        <v>27</v>
      </c>
      <c r="E9" s="30"/>
    </row>
    <row r="10" spans="1:5" x14ac:dyDescent="0.25">
      <c r="A10" s="36" t="s">
        <v>48</v>
      </c>
      <c r="B10" s="36">
        <v>100</v>
      </c>
      <c r="C10" s="26" t="s">
        <v>13</v>
      </c>
      <c r="D10" s="27">
        <f>IFERROR(VLOOKUP(C10,'[1]BURGERATOR ÜRÜN İÇERİK'!$A$1:$D$42,4,),"")</f>
        <v>11</v>
      </c>
      <c r="E10" s="31">
        <f>SUM(D10:D18)</f>
        <v>131.74444444444444</v>
      </c>
    </row>
    <row r="11" spans="1:5" x14ac:dyDescent="0.25">
      <c r="A11" s="36"/>
      <c r="B11" s="36"/>
      <c r="C11" s="26" t="s">
        <v>30</v>
      </c>
      <c r="D11" s="27">
        <f>IFERROR(VLOOKUP(C11,'[1]BURGERATOR ÜRÜN İÇERİK'!$A$1:$D$42,4,),"")</f>
        <v>5</v>
      </c>
      <c r="E11" s="31"/>
    </row>
    <row r="12" spans="1:5" x14ac:dyDescent="0.25">
      <c r="A12" s="36"/>
      <c r="B12" s="36"/>
      <c r="C12" s="26" t="s">
        <v>15</v>
      </c>
      <c r="D12" s="27">
        <f>IFERROR(VLOOKUP(C12,'[1]BURGERATOR ÜRÜN İÇERİK'!$A$1:$D$42,4,),"")</f>
        <v>48</v>
      </c>
      <c r="E12" s="31"/>
    </row>
    <row r="13" spans="1:5" x14ac:dyDescent="0.25">
      <c r="A13" s="36"/>
      <c r="B13" s="36"/>
      <c r="C13" s="26" t="s">
        <v>12</v>
      </c>
      <c r="D13" s="27">
        <f>IFERROR(VLOOKUP(C13,'[1]BURGERATOR ÜRÜN İÇERİK'!$A$1:$D$42,4,),"")</f>
        <v>4.4444444444444446</v>
      </c>
      <c r="E13" s="31"/>
    </row>
    <row r="14" spans="1:5" x14ac:dyDescent="0.25">
      <c r="A14" s="36"/>
      <c r="B14" s="36"/>
      <c r="C14" s="26" t="s">
        <v>23</v>
      </c>
      <c r="D14" s="27">
        <f>IFERROR(VLOOKUP(C14,'[1]BURGERATOR ÜRÜN İÇERİK'!$A$1:$D$42,4,),"")</f>
        <v>9.1</v>
      </c>
      <c r="E14" s="31"/>
    </row>
    <row r="15" spans="1:5" x14ac:dyDescent="0.25">
      <c r="A15" s="36"/>
      <c r="B15" s="36"/>
      <c r="C15" s="26" t="s">
        <v>31</v>
      </c>
      <c r="D15" s="27">
        <f>IFERROR(VLOOKUP(C15,'[1]BURGERATOR ÜRÜN İÇERİK'!$A$1:$D$42,4,),"")</f>
        <v>3</v>
      </c>
      <c r="E15" s="31"/>
    </row>
    <row r="16" spans="1:5" x14ac:dyDescent="0.25">
      <c r="A16" s="36"/>
      <c r="B16" s="36"/>
      <c r="C16" s="26" t="s">
        <v>32</v>
      </c>
      <c r="D16" s="27">
        <f>IFERROR(VLOOKUP(C16,'[1]BURGERATOR ÜRÜN İÇERİK'!$A$1:$D$42,4,),"")</f>
        <v>5</v>
      </c>
      <c r="E16" s="31"/>
    </row>
    <row r="17" spans="1:5" x14ac:dyDescent="0.25">
      <c r="A17" s="36"/>
      <c r="B17" s="36"/>
      <c r="C17" s="26" t="s">
        <v>16</v>
      </c>
      <c r="D17" s="27">
        <f>IFERROR(VLOOKUP(C17,'[1]BURGERATOR ÜRÜN İÇERİK'!$A$1:$D$42,4,),"")</f>
        <v>19.2</v>
      </c>
      <c r="E17" s="31"/>
    </row>
    <row r="18" spans="1:5" x14ac:dyDescent="0.25">
      <c r="A18" s="36"/>
      <c r="B18" s="36"/>
      <c r="C18" s="26" t="s">
        <v>18</v>
      </c>
      <c r="D18" s="27">
        <f>IFERROR(VLOOKUP(C18,'[1]BURGERATOR ÜRÜN İÇERİK'!$A$1:$D$42,4,),"")</f>
        <v>27</v>
      </c>
      <c r="E18" s="31"/>
    </row>
    <row r="19" spans="1:5" x14ac:dyDescent="0.25">
      <c r="A19" s="36" t="s">
        <v>49</v>
      </c>
      <c r="B19" s="36">
        <v>100</v>
      </c>
      <c r="C19" s="26" t="s">
        <v>13</v>
      </c>
      <c r="D19" s="27">
        <f>IFERROR(VLOOKUP(C19,'[1]BURGERATOR ÜRÜN İÇERİK'!$A$1:$D$42,4,),"")</f>
        <v>11</v>
      </c>
      <c r="E19" s="31">
        <f>SUM(D19:D26)</f>
        <v>147.97777777777776</v>
      </c>
    </row>
    <row r="20" spans="1:5" x14ac:dyDescent="0.25">
      <c r="A20" s="36"/>
      <c r="B20" s="36"/>
      <c r="C20" s="26" t="s">
        <v>30</v>
      </c>
      <c r="D20" s="27">
        <f>IFERROR(VLOOKUP(C20,'[1]BURGERATOR ÜRÜN İÇERİK'!$A$1:$D$42,4,),"")</f>
        <v>5</v>
      </c>
      <c r="E20" s="31"/>
    </row>
    <row r="21" spans="1:5" x14ac:dyDescent="0.25">
      <c r="A21" s="36"/>
      <c r="B21" s="36"/>
      <c r="C21" s="26" t="s">
        <v>15</v>
      </c>
      <c r="D21" s="27">
        <f>IFERROR(VLOOKUP(C21,'[1]BURGERATOR ÜRÜN İÇERİK'!$A$1:$D$42,4,),"")</f>
        <v>48</v>
      </c>
      <c r="E21" s="31"/>
    </row>
    <row r="22" spans="1:5" x14ac:dyDescent="0.25">
      <c r="A22" s="36"/>
      <c r="B22" s="36"/>
      <c r="C22" s="26" t="s">
        <v>12</v>
      </c>
      <c r="D22" s="27">
        <f>IFERROR(VLOOKUP(C22,'[1]BURGERATOR ÜRÜN İÇERİK'!$A$1:$D$42,4,),"")</f>
        <v>4.4444444444444446</v>
      </c>
      <c r="E22" s="31"/>
    </row>
    <row r="23" spans="1:5" x14ac:dyDescent="0.25">
      <c r="A23" s="36"/>
      <c r="B23" s="36"/>
      <c r="C23" s="26" t="s">
        <v>29</v>
      </c>
      <c r="D23" s="27">
        <f>IFERROR(VLOOKUP(C23,'[1]BURGERATOR ÜRÜN İÇERİK'!$A$1:$D$42,4,),"")</f>
        <v>30.333333333333332</v>
      </c>
      <c r="E23" s="31"/>
    </row>
    <row r="24" spans="1:5" x14ac:dyDescent="0.25">
      <c r="A24" s="36"/>
      <c r="B24" s="36"/>
      <c r="C24" s="26" t="s">
        <v>21</v>
      </c>
      <c r="D24" s="27">
        <f>IFERROR(VLOOKUP(C24,'[1]BURGERATOR ÜRÜN İÇERİK'!$A$1:$D$42,4,),"")</f>
        <v>3</v>
      </c>
      <c r="E24" s="31"/>
    </row>
    <row r="25" spans="1:5" x14ac:dyDescent="0.25">
      <c r="A25" s="36"/>
      <c r="B25" s="36"/>
      <c r="C25" s="26" t="s">
        <v>16</v>
      </c>
      <c r="D25" s="27">
        <f>IFERROR(VLOOKUP(C25,'[1]BURGERATOR ÜRÜN İÇERİK'!$A$1:$D$42,4,),"")</f>
        <v>19.2</v>
      </c>
      <c r="E25" s="31"/>
    </row>
    <row r="26" spans="1:5" x14ac:dyDescent="0.25">
      <c r="A26" s="36"/>
      <c r="B26" s="36"/>
      <c r="C26" s="26" t="s">
        <v>18</v>
      </c>
      <c r="D26" s="27">
        <f>IFERROR(VLOOKUP(C26,'[1]BURGERATOR ÜRÜN İÇERİK'!$A$1:$D$42,4,),"")</f>
        <v>27</v>
      </c>
      <c r="E26" s="31"/>
    </row>
    <row r="27" spans="1:5" x14ac:dyDescent="0.25">
      <c r="A27" s="36" t="s">
        <v>50</v>
      </c>
      <c r="B27" s="36">
        <v>100</v>
      </c>
      <c r="C27" s="26" t="s">
        <v>13</v>
      </c>
      <c r="D27" s="27">
        <f>IFERROR(VLOOKUP(C27,'[1]BURGERATOR ÜRÜN İÇERİK'!$A$1:$D$42,4,),"")</f>
        <v>11</v>
      </c>
      <c r="E27" s="31">
        <f>SUM(D27:D34)</f>
        <v>126.24444444444444</v>
      </c>
    </row>
    <row r="28" spans="1:5" x14ac:dyDescent="0.25">
      <c r="A28" s="36"/>
      <c r="B28" s="36"/>
      <c r="C28" s="26" t="s">
        <v>24</v>
      </c>
      <c r="D28" s="27">
        <f>IFERROR(VLOOKUP(C28,'[1]BURGERATOR ÜRÜN İÇERİK'!$A$1:$D$42,4,),"")</f>
        <v>6</v>
      </c>
      <c r="E28" s="31"/>
    </row>
    <row r="29" spans="1:5" x14ac:dyDescent="0.25">
      <c r="A29" s="36"/>
      <c r="B29" s="36"/>
      <c r="C29" s="26" t="s">
        <v>15</v>
      </c>
      <c r="D29" s="27">
        <f>IFERROR(VLOOKUP(C29,'[1]BURGERATOR ÜRÜN İÇERİK'!$A$1:$D$42,4,),"")</f>
        <v>48</v>
      </c>
      <c r="E29" s="31"/>
    </row>
    <row r="30" spans="1:5" x14ac:dyDescent="0.25">
      <c r="A30" s="36"/>
      <c r="B30" s="36"/>
      <c r="C30" s="26" t="s">
        <v>12</v>
      </c>
      <c r="D30" s="27">
        <f>IFERROR(VLOOKUP(C30,'[1]BURGERATOR ÜRÜN İÇERİK'!$A$1:$D$42,4,),"")</f>
        <v>4.4444444444444446</v>
      </c>
      <c r="E30" s="31"/>
    </row>
    <row r="31" spans="1:5" x14ac:dyDescent="0.25">
      <c r="A31" s="36"/>
      <c r="B31" s="36"/>
      <c r="C31" s="26" t="s">
        <v>23</v>
      </c>
      <c r="D31" s="27">
        <f>IFERROR(VLOOKUP(C31,'[1]BURGERATOR ÜRÜN İÇERİK'!$A$1:$D$42,4,),"")</f>
        <v>9.1</v>
      </c>
      <c r="E31" s="31"/>
    </row>
    <row r="32" spans="1:5" x14ac:dyDescent="0.25">
      <c r="A32" s="36"/>
      <c r="B32" s="36"/>
      <c r="C32" s="26" t="s">
        <v>11</v>
      </c>
      <c r="D32" s="27">
        <f>IFERROR(VLOOKUP(C32,'[1]BURGERATOR ÜRÜN İÇERİK'!$A$1:$D$42,4,),"")</f>
        <v>1.5</v>
      </c>
      <c r="E32" s="31"/>
    </row>
    <row r="33" spans="1:5" x14ac:dyDescent="0.25">
      <c r="A33" s="36"/>
      <c r="B33" s="36"/>
      <c r="C33" s="26" t="s">
        <v>16</v>
      </c>
      <c r="D33" s="27">
        <f>IFERROR(VLOOKUP(C33,'[1]BURGERATOR ÜRÜN İÇERİK'!$A$1:$D$42,4,),"")</f>
        <v>19.2</v>
      </c>
      <c r="E33" s="31"/>
    </row>
    <row r="34" spans="1:5" x14ac:dyDescent="0.25">
      <c r="A34" s="36"/>
      <c r="B34" s="36"/>
      <c r="C34" s="26" t="s">
        <v>18</v>
      </c>
      <c r="D34" s="27">
        <f>IFERROR(VLOOKUP(C34,'[1]BURGERATOR ÜRÜN İÇERİK'!$A$1:$D$42,4,),"")</f>
        <v>27</v>
      </c>
      <c r="E34" s="31"/>
    </row>
    <row r="35" spans="1:5" x14ac:dyDescent="0.25">
      <c r="A35" s="36" t="s">
        <v>51</v>
      </c>
      <c r="B35" s="36">
        <v>100</v>
      </c>
      <c r="C35" s="26" t="s">
        <v>13</v>
      </c>
      <c r="D35" s="27">
        <f>IFERROR(VLOOKUP(C35,'[1]BURGERATOR ÜRÜN İÇERİK'!$A$1:$D$42,4,),"")</f>
        <v>11</v>
      </c>
      <c r="E35" s="31">
        <f>SUM(D35:D42)</f>
        <v>123.24444444444444</v>
      </c>
    </row>
    <row r="36" spans="1:5" x14ac:dyDescent="0.25">
      <c r="A36" s="36"/>
      <c r="B36" s="36"/>
      <c r="C36" s="26" t="s">
        <v>20</v>
      </c>
      <c r="D36" s="27">
        <f>IFERROR(VLOOKUP(C36,'[1]BURGERATOR ÜRÜN İÇERİK'!$A$1:$D$42,4,),"")</f>
        <v>3</v>
      </c>
      <c r="E36" s="31"/>
    </row>
    <row r="37" spans="1:5" x14ac:dyDescent="0.25">
      <c r="A37" s="36"/>
      <c r="B37" s="36"/>
      <c r="C37" s="26" t="s">
        <v>15</v>
      </c>
      <c r="D37" s="27">
        <f>IFERROR(VLOOKUP(C37,'[1]BURGERATOR ÜRÜN İÇERİK'!$A$1:$D$42,4,),"")</f>
        <v>48</v>
      </c>
      <c r="E37" s="31"/>
    </row>
    <row r="38" spans="1:5" x14ac:dyDescent="0.25">
      <c r="A38" s="36"/>
      <c r="B38" s="36"/>
      <c r="C38" s="26" t="s">
        <v>12</v>
      </c>
      <c r="D38" s="27">
        <f>IFERROR(VLOOKUP(C38,'[1]BURGERATOR ÜRÜN İÇERİK'!$A$1:$D$42,4,),"")</f>
        <v>4.4444444444444446</v>
      </c>
      <c r="E38" s="31"/>
    </row>
    <row r="39" spans="1:5" x14ac:dyDescent="0.25">
      <c r="A39" s="36"/>
      <c r="B39" s="36"/>
      <c r="C39" s="26" t="s">
        <v>23</v>
      </c>
      <c r="D39" s="27">
        <f>IFERROR(VLOOKUP(C39,'[1]BURGERATOR ÜRÜN İÇERİK'!$A$1:$D$42,4,),"")</f>
        <v>9.1</v>
      </c>
      <c r="E39" s="31"/>
    </row>
    <row r="40" spans="1:5" x14ac:dyDescent="0.25">
      <c r="A40" s="36"/>
      <c r="B40" s="36"/>
      <c r="C40" s="26" t="s">
        <v>11</v>
      </c>
      <c r="D40" s="27">
        <f>IFERROR(VLOOKUP(C40,'[1]BURGERATOR ÜRÜN İÇERİK'!$A$1:$D$42,4,),"")</f>
        <v>1.5</v>
      </c>
      <c r="E40" s="31"/>
    </row>
    <row r="41" spans="1:5" x14ac:dyDescent="0.25">
      <c r="A41" s="36"/>
      <c r="B41" s="36"/>
      <c r="C41" s="26" t="s">
        <v>16</v>
      </c>
      <c r="D41" s="27">
        <f>IFERROR(VLOOKUP(C41,'[1]BURGERATOR ÜRÜN İÇERİK'!$A$1:$D$42,4,),"")</f>
        <v>19.2</v>
      </c>
      <c r="E41" s="31"/>
    </row>
    <row r="42" spans="1:5" x14ac:dyDescent="0.25">
      <c r="A42" s="36"/>
      <c r="B42" s="36"/>
      <c r="C42" s="26" t="s">
        <v>18</v>
      </c>
      <c r="D42" s="27">
        <f>IFERROR(VLOOKUP(C42,'[1]BURGERATOR ÜRÜN İÇERİK'!$A$1:$D$42,4,),"")</f>
        <v>27</v>
      </c>
      <c r="E42" s="31"/>
    </row>
    <row r="43" spans="1:5" x14ac:dyDescent="0.25">
      <c r="A43" s="36" t="s">
        <v>52</v>
      </c>
      <c r="B43" s="36">
        <v>100</v>
      </c>
      <c r="C43" s="26" t="s">
        <v>13</v>
      </c>
      <c r="D43" s="27">
        <f>IFERROR(VLOOKUP(C43,'[1]BURGERATOR ÜRÜN İÇERİK'!$A$1:$D$42,4,),"")</f>
        <v>11</v>
      </c>
      <c r="E43" s="28">
        <f>SUM(D43:D50)</f>
        <v>163.57222222222222</v>
      </c>
    </row>
    <row r="44" spans="1:5" x14ac:dyDescent="0.25">
      <c r="A44" s="36"/>
      <c r="B44" s="36"/>
      <c r="C44" s="26" t="s">
        <v>27</v>
      </c>
      <c r="D44" s="27">
        <f>IFERROR(VLOOKUP(C44,'[1]BURGERATOR ÜRÜN İÇERİK'!$A$1:$D$42,4,),"")</f>
        <v>31.200000000000003</v>
      </c>
      <c r="E44" s="29"/>
    </row>
    <row r="45" spans="1:5" x14ac:dyDescent="0.25">
      <c r="A45" s="36"/>
      <c r="B45" s="36"/>
      <c r="C45" s="26" t="s">
        <v>15</v>
      </c>
      <c r="D45" s="27">
        <f>IFERROR(VLOOKUP(C45,'[1]BURGERATOR ÜRÜN İÇERİK'!$A$1:$D$42,4,),"")</f>
        <v>48</v>
      </c>
      <c r="E45" s="29"/>
    </row>
    <row r="46" spans="1:5" x14ac:dyDescent="0.25">
      <c r="A46" s="36"/>
      <c r="B46" s="36"/>
      <c r="C46" s="26" t="s">
        <v>25</v>
      </c>
      <c r="D46" s="27">
        <f>IFERROR(VLOOKUP(C46,'[1]BURGERATOR ÜRÜN İÇERİK'!$A$1:$D$42,4,),"")</f>
        <v>3.4722222222222223</v>
      </c>
      <c r="E46" s="29"/>
    </row>
    <row r="47" spans="1:5" x14ac:dyDescent="0.25">
      <c r="A47" s="36"/>
      <c r="B47" s="36"/>
      <c r="C47" s="26" t="s">
        <v>28</v>
      </c>
      <c r="D47" s="27">
        <f>IFERROR(VLOOKUP(C47,'[1]BURGERATOR ÜRÜN İÇERİK'!$A$1:$D$42,4,),"")</f>
        <v>20.7</v>
      </c>
      <c r="E47" s="29"/>
    </row>
    <row r="48" spans="1:5" x14ac:dyDescent="0.25">
      <c r="A48" s="36"/>
      <c r="B48" s="36"/>
      <c r="C48" s="26" t="s">
        <v>26</v>
      </c>
      <c r="D48" s="27">
        <f>IFERROR(VLOOKUP(C48,'[1]BURGERATOR ÜRÜN İÇERİK'!$A$1:$D$42,4,),"")</f>
        <v>3</v>
      </c>
      <c r="E48" s="29"/>
    </row>
    <row r="49" spans="1:5" x14ac:dyDescent="0.25">
      <c r="A49" s="36"/>
      <c r="B49" s="36"/>
      <c r="C49" s="26" t="s">
        <v>16</v>
      </c>
      <c r="D49" s="27">
        <f>IFERROR(VLOOKUP(C49,'[1]BURGERATOR ÜRÜN İÇERİK'!$A$1:$D$42,4,),"")</f>
        <v>19.2</v>
      </c>
      <c r="E49" s="30"/>
    </row>
    <row r="50" spans="1:5" x14ac:dyDescent="0.25">
      <c r="A50" s="36"/>
      <c r="B50" s="36"/>
      <c r="C50" s="26" t="s">
        <v>18</v>
      </c>
      <c r="D50" s="27">
        <f>IFERROR(VLOOKUP(C50,'[1]BURGERATOR ÜRÜN İÇERİK'!$A$1:$D$42,4,),"")</f>
        <v>27</v>
      </c>
      <c r="E50" s="31"/>
    </row>
    <row r="51" spans="1:5" x14ac:dyDescent="0.25">
      <c r="A51" s="36" t="s">
        <v>53</v>
      </c>
      <c r="B51" s="36">
        <v>100</v>
      </c>
      <c r="C51" s="26" t="s">
        <v>13</v>
      </c>
      <c r="D51" s="27">
        <f>IFERROR(VLOOKUP(C51,'[1]BURGERATOR ÜRÜN İÇERİK'!$A$1:$D$42,4,),"")</f>
        <v>11</v>
      </c>
      <c r="E51" s="31">
        <f>SUM(D51:D58)</f>
        <v>124.74444444444444</v>
      </c>
    </row>
    <row r="52" spans="1:5" x14ac:dyDescent="0.25">
      <c r="A52" s="36"/>
      <c r="B52" s="36"/>
      <c r="C52" s="26" t="s">
        <v>17</v>
      </c>
      <c r="D52" s="27">
        <f>IFERROR(VLOOKUP(C52,'[1]BURGERATOR ÜRÜN İÇERİK'!$A$1:$D$42,4,),"")</f>
        <v>3</v>
      </c>
      <c r="E52" s="31"/>
    </row>
    <row r="53" spans="1:5" x14ac:dyDescent="0.25">
      <c r="A53" s="36"/>
      <c r="B53" s="36"/>
      <c r="C53" s="26" t="s">
        <v>15</v>
      </c>
      <c r="D53" s="27">
        <f>IFERROR(VLOOKUP(C53,'[1]BURGERATOR ÜRÜN İÇERİK'!$A$1:$D$42,4,),"")</f>
        <v>48</v>
      </c>
      <c r="E53" s="31"/>
    </row>
    <row r="54" spans="1:5" x14ac:dyDescent="0.25">
      <c r="A54" s="36"/>
      <c r="B54" s="36"/>
      <c r="C54" s="26" t="s">
        <v>12</v>
      </c>
      <c r="D54" s="27">
        <f>IFERROR(VLOOKUP(C54,'[1]BURGERATOR ÜRÜN İÇERİK'!$A$1:$D$42,4,),"")</f>
        <v>4.4444444444444446</v>
      </c>
      <c r="E54" s="31"/>
    </row>
    <row r="55" spans="1:5" x14ac:dyDescent="0.25">
      <c r="A55" s="36"/>
      <c r="B55" s="36"/>
      <c r="C55" s="26" t="s">
        <v>23</v>
      </c>
      <c r="D55" s="27">
        <f>IFERROR(VLOOKUP(C55,'[1]BURGERATOR ÜRÜN İÇERİK'!$A$1:$D$42,4,),"")</f>
        <v>9.1</v>
      </c>
      <c r="E55" s="31"/>
    </row>
    <row r="56" spans="1:5" x14ac:dyDescent="0.25">
      <c r="A56" s="36"/>
      <c r="B56" s="36"/>
      <c r="C56" s="26" t="s">
        <v>21</v>
      </c>
      <c r="D56" s="27">
        <f>IFERROR(VLOOKUP(C56,'[1]BURGERATOR ÜRÜN İÇERİK'!$A$1:$D$42,4,),"")</f>
        <v>3</v>
      </c>
      <c r="E56" s="31"/>
    </row>
    <row r="57" spans="1:5" x14ac:dyDescent="0.25">
      <c r="A57" s="36"/>
      <c r="B57" s="36"/>
      <c r="C57" s="26" t="s">
        <v>16</v>
      </c>
      <c r="D57" s="27">
        <f>IFERROR(VLOOKUP(C57,'[1]BURGERATOR ÜRÜN İÇERİK'!$A$1:$D$42,4,),"")</f>
        <v>19.2</v>
      </c>
      <c r="E57" s="31"/>
    </row>
    <row r="58" spans="1:5" x14ac:dyDescent="0.25">
      <c r="A58" s="36"/>
      <c r="B58" s="36"/>
      <c r="C58" s="26" t="s">
        <v>18</v>
      </c>
      <c r="D58" s="27">
        <f>IFERROR(VLOOKUP(C58,'[1]BURGERATOR ÜRÜN İÇERİK'!$A$1:$D$42,4,),"")</f>
        <v>27</v>
      </c>
      <c r="E58" s="31"/>
    </row>
    <row r="59" spans="1:5" x14ac:dyDescent="0.25">
      <c r="A59" s="36" t="s">
        <v>54</v>
      </c>
      <c r="B59" s="36">
        <v>100</v>
      </c>
      <c r="C59" s="26" t="s">
        <v>13</v>
      </c>
      <c r="D59" s="27">
        <f>IFERROR(VLOOKUP(C59,'[1]BURGERATOR ÜRÜN İÇERİK'!$A$1:$D$42,4,),"")</f>
        <v>11</v>
      </c>
      <c r="E59" s="31">
        <f>SUM(D59:D66)</f>
        <v>129.64444444444445</v>
      </c>
    </row>
    <row r="60" spans="1:5" x14ac:dyDescent="0.25">
      <c r="A60" s="36"/>
      <c r="B60" s="36"/>
      <c r="C60" s="26" t="s">
        <v>17</v>
      </c>
      <c r="D60" s="27">
        <f>IFERROR(VLOOKUP(C60,'[1]BURGERATOR ÜRÜN İÇERİK'!$A$1:$D$42,4,),"")</f>
        <v>3</v>
      </c>
      <c r="E60" s="31"/>
    </row>
    <row r="61" spans="1:5" x14ac:dyDescent="0.25">
      <c r="A61" s="36"/>
      <c r="B61" s="36"/>
      <c r="C61" s="26" t="s">
        <v>15</v>
      </c>
      <c r="D61" s="27">
        <f>IFERROR(VLOOKUP(C61,'[1]BURGERATOR ÜRÜN İÇERİK'!$A$1:$D$42,4,),"")</f>
        <v>48</v>
      </c>
      <c r="E61" s="31"/>
    </row>
    <row r="62" spans="1:5" x14ac:dyDescent="0.25">
      <c r="A62" s="36"/>
      <c r="B62" s="36"/>
      <c r="C62" s="26" t="s">
        <v>12</v>
      </c>
      <c r="D62" s="27">
        <f>IFERROR(VLOOKUP(C62,'[1]BURGERATOR ÜRÜN İÇERİK'!$A$1:$D$42,4,),"")</f>
        <v>4.4444444444444446</v>
      </c>
      <c r="E62" s="31"/>
    </row>
    <row r="63" spans="1:5" x14ac:dyDescent="0.25">
      <c r="A63" s="36"/>
      <c r="B63" s="36"/>
      <c r="C63" s="26" t="s">
        <v>14</v>
      </c>
      <c r="D63" s="27">
        <f>IFERROR(VLOOKUP(C63,'[1]BURGERATOR ÜRÜN İÇERİK'!$A$1:$D$42,4,),"")</f>
        <v>14</v>
      </c>
      <c r="E63" s="31"/>
    </row>
    <row r="64" spans="1:5" x14ac:dyDescent="0.25">
      <c r="A64" s="36"/>
      <c r="B64" s="36"/>
      <c r="C64" s="26" t="s">
        <v>26</v>
      </c>
      <c r="D64" s="27">
        <f>IFERROR(VLOOKUP(C64,'[1]BURGERATOR ÜRÜN İÇERİK'!$A$1:$D$42,4,),"")</f>
        <v>3</v>
      </c>
      <c r="E64" s="31"/>
    </row>
    <row r="65" spans="1:5" x14ac:dyDescent="0.25">
      <c r="A65" s="36"/>
      <c r="B65" s="36"/>
      <c r="C65" s="26" t="s">
        <v>16</v>
      </c>
      <c r="D65" s="27">
        <f>IFERROR(VLOOKUP(C65,'[1]BURGERATOR ÜRÜN İÇERİK'!$A$1:$D$42,4,),"")</f>
        <v>19.2</v>
      </c>
      <c r="E65" s="31"/>
    </row>
    <row r="66" spans="1:5" x14ac:dyDescent="0.25">
      <c r="A66" s="36"/>
      <c r="B66" s="36"/>
      <c r="C66" s="26" t="s">
        <v>18</v>
      </c>
      <c r="D66" s="27">
        <f>IFERROR(VLOOKUP(C66,'[1]BURGERATOR ÜRÜN İÇERİK'!$A$1:$D$42,4,),"")</f>
        <v>27</v>
      </c>
      <c r="E66" s="31"/>
    </row>
    <row r="67" spans="1:5" x14ac:dyDescent="0.25">
      <c r="A67" s="36" t="s">
        <v>55</v>
      </c>
      <c r="B67" s="36">
        <v>100</v>
      </c>
      <c r="C67" s="26" t="s">
        <v>13</v>
      </c>
      <c r="D67" s="27">
        <f>IFERROR(VLOOKUP(C67,'[1]BURGERATOR ÜRÜN İÇERİK'!$A$1:$D$42,4,),"")</f>
        <v>11</v>
      </c>
      <c r="E67" s="31">
        <f>SUM(D67:D74)</f>
        <v>123.24444444444444</v>
      </c>
    </row>
    <row r="68" spans="1:5" x14ac:dyDescent="0.25">
      <c r="A68" s="36"/>
      <c r="B68" s="36"/>
      <c r="C68" s="26" t="s">
        <v>17</v>
      </c>
      <c r="D68" s="27">
        <f>IFERROR(VLOOKUP(C68,'[1]BURGERATOR ÜRÜN İÇERİK'!$A$1:$D$42,4,),"")</f>
        <v>3</v>
      </c>
      <c r="E68" s="31"/>
    </row>
    <row r="69" spans="1:5" x14ac:dyDescent="0.25">
      <c r="A69" s="36"/>
      <c r="B69" s="36"/>
      <c r="C69" s="26" t="s">
        <v>15</v>
      </c>
      <c r="D69" s="27">
        <f>IFERROR(VLOOKUP(C69,'[1]BURGERATOR ÜRÜN İÇERİK'!$A$1:$D$42,4,),"")</f>
        <v>48</v>
      </c>
      <c r="E69" s="31"/>
    </row>
    <row r="70" spans="1:5" x14ac:dyDescent="0.25">
      <c r="A70" s="36"/>
      <c r="B70" s="36"/>
      <c r="C70" s="26" t="s">
        <v>12</v>
      </c>
      <c r="D70" s="27">
        <f>IFERROR(VLOOKUP(C70,'[1]BURGERATOR ÜRÜN İÇERİK'!$A$1:$D$42,4,),"")</f>
        <v>4.4444444444444446</v>
      </c>
      <c r="E70" s="31"/>
    </row>
    <row r="71" spans="1:5" x14ac:dyDescent="0.25">
      <c r="A71" s="36"/>
      <c r="B71" s="36"/>
      <c r="C71" s="26" t="s">
        <v>23</v>
      </c>
      <c r="D71" s="27">
        <f>IFERROR(VLOOKUP(C71,'[1]BURGERATOR ÜRÜN İÇERİK'!$A$1:$D$42,4,),"")</f>
        <v>9.1</v>
      </c>
      <c r="E71" s="31"/>
    </row>
    <row r="72" spans="1:5" x14ac:dyDescent="0.25">
      <c r="A72" s="36"/>
      <c r="B72" s="36"/>
      <c r="C72" s="26" t="s">
        <v>11</v>
      </c>
      <c r="D72" s="27">
        <f>IFERROR(VLOOKUP(C72,'[1]BURGERATOR ÜRÜN İÇERİK'!$A$1:$D$42,4,),"")</f>
        <v>1.5</v>
      </c>
      <c r="E72" s="31"/>
    </row>
    <row r="73" spans="1:5" x14ac:dyDescent="0.25">
      <c r="A73" s="36"/>
      <c r="B73" s="36"/>
      <c r="C73" s="26" t="s">
        <v>16</v>
      </c>
      <c r="D73" s="27">
        <f>IFERROR(VLOOKUP(C73,'[1]BURGERATOR ÜRÜN İÇERİK'!$A$1:$D$42,4,),"")</f>
        <v>19.2</v>
      </c>
      <c r="E73" s="31"/>
    </row>
    <row r="74" spans="1:5" x14ac:dyDescent="0.25">
      <c r="A74" s="36"/>
      <c r="B74" s="36"/>
      <c r="C74" s="26" t="s">
        <v>18</v>
      </c>
      <c r="D74" s="27">
        <f>IFERROR(VLOOKUP(C74,'[1]BURGERATOR ÜRÜN İÇERİK'!$A$1:$D$42,4,),"")</f>
        <v>27</v>
      </c>
      <c r="E74" s="31"/>
    </row>
    <row r="75" spans="1:5" x14ac:dyDescent="0.25">
      <c r="A75" s="36" t="s">
        <v>47</v>
      </c>
      <c r="B75" s="36">
        <v>140</v>
      </c>
      <c r="C75" s="26" t="s">
        <v>13</v>
      </c>
      <c r="D75" s="27">
        <f>IFERROR(VLOOKUP(C75,'[1]BURGERATOR ÜRÜN İÇERİK'!$A$1:$D$42,4,),"")</f>
        <v>11</v>
      </c>
      <c r="E75" s="31">
        <f>SUM(D75:D82)</f>
        <v>143.94444444444443</v>
      </c>
    </row>
    <row r="76" spans="1:5" x14ac:dyDescent="0.25">
      <c r="A76" s="36"/>
      <c r="B76" s="36"/>
      <c r="C76" s="26" t="s">
        <v>19</v>
      </c>
      <c r="D76" s="27">
        <f>IFERROR(VLOOKUP(C76,'[1]BURGERATOR ÜRÜN İÇERİK'!$A$1:$D$42,4,),"")</f>
        <v>3</v>
      </c>
      <c r="E76" s="31"/>
    </row>
    <row r="77" spans="1:5" x14ac:dyDescent="0.25">
      <c r="A77" s="36"/>
      <c r="B77" s="36"/>
      <c r="C77" s="26" t="s">
        <v>15</v>
      </c>
      <c r="D77" s="27">
        <f>IFERROR(VLOOKUP(C77,'[1]BURGERATOR ÜRÜN İÇERİK'!$A$1:$D$42,4,),"")*1.4</f>
        <v>67.199999999999989</v>
      </c>
      <c r="E77" s="31"/>
    </row>
    <row r="78" spans="1:5" x14ac:dyDescent="0.25">
      <c r="A78" s="36"/>
      <c r="B78" s="36"/>
      <c r="C78" s="26" t="s">
        <v>12</v>
      </c>
      <c r="D78" s="27">
        <f>IFERROR(VLOOKUP(C78,'[1]BURGERATOR ÜRÜN İÇERİK'!$A$1:$D$42,4,),"")</f>
        <v>4.4444444444444446</v>
      </c>
      <c r="E78" s="31"/>
    </row>
    <row r="79" spans="1:5" x14ac:dyDescent="0.25">
      <c r="A79" s="36"/>
      <c r="B79" s="36"/>
      <c r="C79" s="26" t="s">
        <v>23</v>
      </c>
      <c r="D79" s="27">
        <f>IFERROR(VLOOKUP(C79,'[1]BURGERATOR ÜRÜN İÇERİK'!$A$1:$D$42,4,),"")</f>
        <v>9.1</v>
      </c>
      <c r="E79" s="31"/>
    </row>
    <row r="80" spans="1:5" x14ac:dyDescent="0.25">
      <c r="A80" s="36"/>
      <c r="B80" s="36"/>
      <c r="C80" s="26" t="s">
        <v>22</v>
      </c>
      <c r="D80" s="27">
        <f>IFERROR(VLOOKUP(C80,'[1]BURGERATOR ÜRÜN İÇERİK'!$A$1:$D$42,4,),"")</f>
        <v>3</v>
      </c>
      <c r="E80" s="31"/>
    </row>
    <row r="81" spans="1:5" x14ac:dyDescent="0.25">
      <c r="A81" s="36"/>
      <c r="B81" s="36"/>
      <c r="C81" s="26" t="s">
        <v>16</v>
      </c>
      <c r="D81" s="27">
        <f>IFERROR(VLOOKUP(C81,'[1]BURGERATOR ÜRÜN İÇERİK'!$A$1:$D$42,4,),"")</f>
        <v>19.2</v>
      </c>
      <c r="E81" s="31"/>
    </row>
    <row r="82" spans="1:5" x14ac:dyDescent="0.25">
      <c r="A82" s="36"/>
      <c r="B82" s="36"/>
      <c r="C82" s="26" t="s">
        <v>18</v>
      </c>
      <c r="D82" s="27">
        <f>IFERROR(VLOOKUP(C82,'[1]BURGERATOR ÜRÜN İÇERİK'!$A$1:$D$42,4,),"")</f>
        <v>27</v>
      </c>
      <c r="E82" s="31"/>
    </row>
    <row r="83" spans="1:5" x14ac:dyDescent="0.25">
      <c r="A83" s="36" t="s">
        <v>48</v>
      </c>
      <c r="B83" s="36">
        <v>140</v>
      </c>
      <c r="C83" s="26" t="s">
        <v>13</v>
      </c>
      <c r="D83" s="27">
        <f>IFERROR(VLOOKUP(C83,'[1]BURGERATOR ÜRÜN İÇERİK'!$A$1:$D$42,4,),"")</f>
        <v>11</v>
      </c>
      <c r="E83" s="31">
        <f>SUM(D83:D91)</f>
        <v>150.94444444444443</v>
      </c>
    </row>
    <row r="84" spans="1:5" x14ac:dyDescent="0.25">
      <c r="A84" s="36"/>
      <c r="B84" s="36"/>
      <c r="C84" s="26" t="s">
        <v>30</v>
      </c>
      <c r="D84" s="27">
        <f>IFERROR(VLOOKUP(C84,'[1]BURGERATOR ÜRÜN İÇERİK'!$A$1:$D$42,4,),"")</f>
        <v>5</v>
      </c>
      <c r="E84" s="31"/>
    </row>
    <row r="85" spans="1:5" x14ac:dyDescent="0.25">
      <c r="A85" s="36"/>
      <c r="B85" s="36"/>
      <c r="C85" s="26" t="s">
        <v>15</v>
      </c>
      <c r="D85" s="27">
        <f>IFERROR(VLOOKUP(C85,'[1]BURGERATOR ÜRÜN İÇERİK'!$A$1:$D$42,4,),"")*1.4</f>
        <v>67.199999999999989</v>
      </c>
      <c r="E85" s="31"/>
    </row>
    <row r="86" spans="1:5" x14ac:dyDescent="0.25">
      <c r="A86" s="36"/>
      <c r="B86" s="36"/>
      <c r="C86" s="26" t="s">
        <v>12</v>
      </c>
      <c r="D86" s="27">
        <f>IFERROR(VLOOKUP(C86,'[1]BURGERATOR ÜRÜN İÇERİK'!$A$1:$D$42,4,),"")</f>
        <v>4.4444444444444446</v>
      </c>
      <c r="E86" s="31"/>
    </row>
    <row r="87" spans="1:5" x14ac:dyDescent="0.25">
      <c r="A87" s="36"/>
      <c r="B87" s="36"/>
      <c r="C87" s="26" t="s">
        <v>23</v>
      </c>
      <c r="D87" s="27">
        <f>IFERROR(VLOOKUP(C87,'[1]BURGERATOR ÜRÜN İÇERİK'!$A$1:$D$42,4,),"")</f>
        <v>9.1</v>
      </c>
      <c r="E87" s="31"/>
    </row>
    <row r="88" spans="1:5" x14ac:dyDescent="0.25">
      <c r="A88" s="36"/>
      <c r="B88" s="36"/>
      <c r="C88" s="26" t="s">
        <v>31</v>
      </c>
      <c r="D88" s="27">
        <f>IFERROR(VLOOKUP(C88,'[1]BURGERATOR ÜRÜN İÇERİK'!$A$1:$D$42,4,),"")</f>
        <v>3</v>
      </c>
      <c r="E88" s="31"/>
    </row>
    <row r="89" spans="1:5" x14ac:dyDescent="0.25">
      <c r="A89" s="36"/>
      <c r="B89" s="36"/>
      <c r="C89" s="26" t="s">
        <v>32</v>
      </c>
      <c r="D89" s="27">
        <f>IFERROR(VLOOKUP(C89,'[1]BURGERATOR ÜRÜN İÇERİK'!$A$1:$D$42,4,),"")</f>
        <v>5</v>
      </c>
      <c r="E89" s="31"/>
    </row>
    <row r="90" spans="1:5" x14ac:dyDescent="0.25">
      <c r="A90" s="36"/>
      <c r="B90" s="36"/>
      <c r="C90" s="26" t="s">
        <v>16</v>
      </c>
      <c r="D90" s="27">
        <f>IFERROR(VLOOKUP(C90,'[1]BURGERATOR ÜRÜN İÇERİK'!$A$1:$D$42,4,),"")</f>
        <v>19.2</v>
      </c>
      <c r="E90" s="31"/>
    </row>
    <row r="91" spans="1:5" x14ac:dyDescent="0.25">
      <c r="A91" s="36"/>
      <c r="B91" s="36"/>
      <c r="C91" s="26" t="s">
        <v>18</v>
      </c>
      <c r="D91" s="27">
        <f>IFERROR(VLOOKUP(C91,'[1]BURGERATOR ÜRÜN İÇERİK'!$A$1:$D$42,4,),"")</f>
        <v>27</v>
      </c>
      <c r="E91" s="31"/>
    </row>
    <row r="92" spans="1:5" x14ac:dyDescent="0.25">
      <c r="A92" s="36" t="s">
        <v>49</v>
      </c>
      <c r="B92" s="36">
        <v>140</v>
      </c>
      <c r="C92" s="26" t="s">
        <v>13</v>
      </c>
      <c r="D92" s="27">
        <f>IFERROR(VLOOKUP(C92,'[1]BURGERATOR ÜRÜN İÇERİK'!$A$1:$D$42,4,),"")</f>
        <v>11</v>
      </c>
      <c r="E92" s="31">
        <f>SUM(D92:D99)</f>
        <v>167.17777777777775</v>
      </c>
    </row>
    <row r="93" spans="1:5" x14ac:dyDescent="0.25">
      <c r="A93" s="36"/>
      <c r="B93" s="36"/>
      <c r="C93" s="26" t="s">
        <v>30</v>
      </c>
      <c r="D93" s="27">
        <f>IFERROR(VLOOKUP(C93,'[1]BURGERATOR ÜRÜN İÇERİK'!$A$1:$D$42,4,),"")</f>
        <v>5</v>
      </c>
      <c r="E93" s="31"/>
    </row>
    <row r="94" spans="1:5" x14ac:dyDescent="0.25">
      <c r="A94" s="36"/>
      <c r="B94" s="36"/>
      <c r="C94" s="26" t="s">
        <v>15</v>
      </c>
      <c r="D94" s="27">
        <f>IFERROR(VLOOKUP(C94,'[1]BURGERATOR ÜRÜN İÇERİK'!$A$1:$D$42,4,),"")*1.4</f>
        <v>67.199999999999989</v>
      </c>
      <c r="E94" s="31"/>
    </row>
    <row r="95" spans="1:5" x14ac:dyDescent="0.25">
      <c r="A95" s="36"/>
      <c r="B95" s="36"/>
      <c r="C95" s="26" t="s">
        <v>12</v>
      </c>
      <c r="D95" s="27">
        <f>IFERROR(VLOOKUP(C95,'[1]BURGERATOR ÜRÜN İÇERİK'!$A$1:$D$42,4,),"")</f>
        <v>4.4444444444444446</v>
      </c>
      <c r="E95" s="31"/>
    </row>
    <row r="96" spans="1:5" x14ac:dyDescent="0.25">
      <c r="A96" s="36"/>
      <c r="B96" s="36"/>
      <c r="C96" s="26" t="s">
        <v>29</v>
      </c>
      <c r="D96" s="27">
        <f>IFERROR(VLOOKUP(C96,'[1]BURGERATOR ÜRÜN İÇERİK'!$A$1:$D$42,4,),"")</f>
        <v>30.333333333333332</v>
      </c>
      <c r="E96" s="31"/>
    </row>
    <row r="97" spans="1:5" x14ac:dyDescent="0.25">
      <c r="A97" s="36"/>
      <c r="B97" s="36"/>
      <c r="C97" s="26" t="s">
        <v>21</v>
      </c>
      <c r="D97" s="27">
        <f>IFERROR(VLOOKUP(C97,'[1]BURGERATOR ÜRÜN İÇERİK'!$A$1:$D$42,4,),"")</f>
        <v>3</v>
      </c>
      <c r="E97" s="31"/>
    </row>
    <row r="98" spans="1:5" x14ac:dyDescent="0.25">
      <c r="A98" s="36"/>
      <c r="B98" s="36"/>
      <c r="C98" s="26" t="s">
        <v>16</v>
      </c>
      <c r="D98" s="27">
        <f>IFERROR(VLOOKUP(C98,'[1]BURGERATOR ÜRÜN İÇERİK'!$A$1:$D$42,4,),"")</f>
        <v>19.2</v>
      </c>
      <c r="E98" s="31"/>
    </row>
    <row r="99" spans="1:5" x14ac:dyDescent="0.25">
      <c r="A99" s="36"/>
      <c r="B99" s="36"/>
      <c r="C99" s="26" t="s">
        <v>18</v>
      </c>
      <c r="D99" s="27">
        <f>IFERROR(VLOOKUP(C99,'[1]BURGERATOR ÜRÜN İÇERİK'!$A$1:$D$42,4,),"")</f>
        <v>27</v>
      </c>
      <c r="E99" s="31"/>
    </row>
    <row r="100" spans="1:5" x14ac:dyDescent="0.25">
      <c r="A100" s="36" t="s">
        <v>50</v>
      </c>
      <c r="B100" s="36">
        <v>140</v>
      </c>
      <c r="C100" s="26" t="s">
        <v>13</v>
      </c>
      <c r="D100" s="27">
        <f>IFERROR(VLOOKUP(C100,'[1]BURGERATOR ÜRÜN İÇERİK'!$A$1:$D$42,4,),"")</f>
        <v>11</v>
      </c>
      <c r="E100" s="31">
        <f>SUM(D100:D107)</f>
        <v>145.44444444444443</v>
      </c>
    </row>
    <row r="101" spans="1:5" x14ac:dyDescent="0.25">
      <c r="A101" s="36"/>
      <c r="B101" s="36"/>
      <c r="C101" s="26" t="s">
        <v>24</v>
      </c>
      <c r="D101" s="27">
        <f>IFERROR(VLOOKUP(C101,'[1]BURGERATOR ÜRÜN İÇERİK'!$A$1:$D$42,4,),"")</f>
        <v>6</v>
      </c>
      <c r="E101" s="31"/>
    </row>
    <row r="102" spans="1:5" x14ac:dyDescent="0.25">
      <c r="A102" s="36"/>
      <c r="B102" s="36"/>
      <c r="C102" s="26" t="s">
        <v>15</v>
      </c>
      <c r="D102" s="27">
        <f>IFERROR(VLOOKUP(C102,'[1]BURGERATOR ÜRÜN İÇERİK'!$A$1:$D$42,4,),"")*1.4</f>
        <v>67.199999999999989</v>
      </c>
      <c r="E102" s="31"/>
    </row>
    <row r="103" spans="1:5" x14ac:dyDescent="0.25">
      <c r="A103" s="36"/>
      <c r="B103" s="36"/>
      <c r="C103" s="26" t="s">
        <v>12</v>
      </c>
      <c r="D103" s="27">
        <f>IFERROR(VLOOKUP(C103,'[1]BURGERATOR ÜRÜN İÇERİK'!$A$1:$D$42,4,),"")</f>
        <v>4.4444444444444446</v>
      </c>
      <c r="E103" s="31"/>
    </row>
    <row r="104" spans="1:5" x14ac:dyDescent="0.25">
      <c r="A104" s="36"/>
      <c r="B104" s="36"/>
      <c r="C104" s="26" t="s">
        <v>23</v>
      </c>
      <c r="D104" s="27">
        <f>IFERROR(VLOOKUP(C104,'[1]BURGERATOR ÜRÜN İÇERİK'!$A$1:$D$42,4,),"")</f>
        <v>9.1</v>
      </c>
      <c r="E104" s="31"/>
    </row>
    <row r="105" spans="1:5" x14ac:dyDescent="0.25">
      <c r="A105" s="36"/>
      <c r="B105" s="36"/>
      <c r="C105" s="26" t="s">
        <v>11</v>
      </c>
      <c r="D105" s="27">
        <f>IFERROR(VLOOKUP(C105,'[1]BURGERATOR ÜRÜN İÇERİK'!$A$1:$D$42,4,),"")</f>
        <v>1.5</v>
      </c>
      <c r="E105" s="31"/>
    </row>
    <row r="106" spans="1:5" x14ac:dyDescent="0.25">
      <c r="A106" s="36"/>
      <c r="B106" s="36"/>
      <c r="C106" s="26" t="s">
        <v>16</v>
      </c>
      <c r="D106" s="27">
        <f>IFERROR(VLOOKUP(C106,'[1]BURGERATOR ÜRÜN İÇERİK'!$A$1:$D$42,4,),"")</f>
        <v>19.2</v>
      </c>
      <c r="E106" s="31"/>
    </row>
    <row r="107" spans="1:5" x14ac:dyDescent="0.25">
      <c r="A107" s="36"/>
      <c r="B107" s="36"/>
      <c r="C107" s="26" t="s">
        <v>18</v>
      </c>
      <c r="D107" s="27">
        <f>IFERROR(VLOOKUP(C107,'[1]BURGERATOR ÜRÜN İÇERİK'!$A$1:$D$42,4,),"")</f>
        <v>27</v>
      </c>
      <c r="E107" s="31"/>
    </row>
    <row r="108" spans="1:5" x14ac:dyDescent="0.25">
      <c r="A108" s="36" t="s">
        <v>51</v>
      </c>
      <c r="B108" s="36">
        <v>140</v>
      </c>
      <c r="C108" s="26" t="s">
        <v>13</v>
      </c>
      <c r="D108" s="27">
        <f>IFERROR(VLOOKUP(C108,'[1]BURGERATOR ÜRÜN İÇERİK'!$A$1:$D$42,4,),"")</f>
        <v>11</v>
      </c>
      <c r="E108" s="31">
        <f>SUM(D108:D115)</f>
        <v>142.44444444444443</v>
      </c>
    </row>
    <row r="109" spans="1:5" x14ac:dyDescent="0.25">
      <c r="A109" s="36"/>
      <c r="B109" s="36"/>
      <c r="C109" s="26" t="s">
        <v>20</v>
      </c>
      <c r="D109" s="27">
        <f>IFERROR(VLOOKUP(C109,'[1]BURGERATOR ÜRÜN İÇERİK'!$A$1:$D$42,4,),"")</f>
        <v>3</v>
      </c>
      <c r="E109" s="31"/>
    </row>
    <row r="110" spans="1:5" x14ac:dyDescent="0.25">
      <c r="A110" s="36"/>
      <c r="B110" s="36"/>
      <c r="C110" s="26" t="s">
        <v>15</v>
      </c>
      <c r="D110" s="27">
        <f>IFERROR(VLOOKUP(C110,'[1]BURGERATOR ÜRÜN İÇERİK'!$A$1:$D$42,4,),"")*1.4</f>
        <v>67.199999999999989</v>
      </c>
      <c r="E110" s="31"/>
    </row>
    <row r="111" spans="1:5" x14ac:dyDescent="0.25">
      <c r="A111" s="36"/>
      <c r="B111" s="36"/>
      <c r="C111" s="26" t="s">
        <v>12</v>
      </c>
      <c r="D111" s="27">
        <f>IFERROR(VLOOKUP(C111,'[1]BURGERATOR ÜRÜN İÇERİK'!$A$1:$D$42,4,),"")</f>
        <v>4.4444444444444446</v>
      </c>
      <c r="E111" s="31"/>
    </row>
    <row r="112" spans="1:5" x14ac:dyDescent="0.25">
      <c r="A112" s="36"/>
      <c r="B112" s="36"/>
      <c r="C112" s="26" t="s">
        <v>23</v>
      </c>
      <c r="D112" s="27">
        <f>IFERROR(VLOOKUP(C112,'[1]BURGERATOR ÜRÜN İÇERİK'!$A$1:$D$42,4,),"")</f>
        <v>9.1</v>
      </c>
      <c r="E112" s="31"/>
    </row>
    <row r="113" spans="1:5" x14ac:dyDescent="0.25">
      <c r="A113" s="36"/>
      <c r="B113" s="36"/>
      <c r="C113" s="26" t="s">
        <v>11</v>
      </c>
      <c r="D113" s="27">
        <f>IFERROR(VLOOKUP(C113,'[1]BURGERATOR ÜRÜN İÇERİK'!$A$1:$D$42,4,),"")</f>
        <v>1.5</v>
      </c>
      <c r="E113" s="31"/>
    </row>
    <row r="114" spans="1:5" x14ac:dyDescent="0.25">
      <c r="A114" s="36"/>
      <c r="B114" s="36"/>
      <c r="C114" s="26" t="s">
        <v>16</v>
      </c>
      <c r="D114" s="27">
        <f>IFERROR(VLOOKUP(C114,'[1]BURGERATOR ÜRÜN İÇERİK'!$A$1:$D$42,4,),"")</f>
        <v>19.2</v>
      </c>
      <c r="E114" s="31"/>
    </row>
    <row r="115" spans="1:5" x14ac:dyDescent="0.25">
      <c r="A115" s="36"/>
      <c r="B115" s="36"/>
      <c r="C115" s="26" t="s">
        <v>18</v>
      </c>
      <c r="D115" s="27">
        <f>IFERROR(VLOOKUP(C115,'[1]BURGERATOR ÜRÜN İÇERİK'!$A$1:$D$42,4,),"")</f>
        <v>27</v>
      </c>
      <c r="E115" s="31"/>
    </row>
    <row r="116" spans="1:5" x14ac:dyDescent="0.25">
      <c r="A116" s="36" t="s">
        <v>52</v>
      </c>
      <c r="B116" s="36">
        <v>140</v>
      </c>
      <c r="C116" s="26" t="s">
        <v>13</v>
      </c>
      <c r="D116" s="27">
        <f>IFERROR(VLOOKUP(C116,'[1]BURGERATOR ÜRÜN İÇERİK'!$A$1:$D$42,4,),"")</f>
        <v>11</v>
      </c>
      <c r="E116" s="31">
        <f>SUM(D116:D123)</f>
        <v>182.77222222222221</v>
      </c>
    </row>
    <row r="117" spans="1:5" x14ac:dyDescent="0.25">
      <c r="A117" s="36"/>
      <c r="B117" s="36"/>
      <c r="C117" s="26" t="s">
        <v>27</v>
      </c>
      <c r="D117" s="27">
        <f>IFERROR(VLOOKUP(C117,'[1]BURGERATOR ÜRÜN İÇERİK'!$A$1:$D$42,4,),"")</f>
        <v>31.200000000000003</v>
      </c>
      <c r="E117" s="31"/>
    </row>
    <row r="118" spans="1:5" x14ac:dyDescent="0.25">
      <c r="A118" s="36"/>
      <c r="B118" s="36"/>
      <c r="C118" s="26" t="s">
        <v>15</v>
      </c>
      <c r="D118" s="27">
        <f>IFERROR(VLOOKUP(C118,'[1]BURGERATOR ÜRÜN İÇERİK'!$A$1:$D$42,4,),"")*1.4</f>
        <v>67.199999999999989</v>
      </c>
      <c r="E118" s="31"/>
    </row>
    <row r="119" spans="1:5" x14ac:dyDescent="0.25">
      <c r="A119" s="36"/>
      <c r="B119" s="36"/>
      <c r="C119" s="26" t="s">
        <v>25</v>
      </c>
      <c r="D119" s="27">
        <f>IFERROR(VLOOKUP(C119,'[1]BURGERATOR ÜRÜN İÇERİK'!$A$1:$D$42,4,),"")</f>
        <v>3.4722222222222223</v>
      </c>
      <c r="E119" s="31"/>
    </row>
    <row r="120" spans="1:5" x14ac:dyDescent="0.25">
      <c r="A120" s="36"/>
      <c r="B120" s="36"/>
      <c r="C120" s="26" t="s">
        <v>28</v>
      </c>
      <c r="D120" s="27">
        <f>IFERROR(VLOOKUP(C120,'[1]BURGERATOR ÜRÜN İÇERİK'!$A$1:$D$42,4,),"")</f>
        <v>20.7</v>
      </c>
      <c r="E120" s="31"/>
    </row>
    <row r="121" spans="1:5" x14ac:dyDescent="0.25">
      <c r="A121" s="36"/>
      <c r="B121" s="36"/>
      <c r="C121" s="26" t="s">
        <v>26</v>
      </c>
      <c r="D121" s="27">
        <f>IFERROR(VLOOKUP(C121,'[1]BURGERATOR ÜRÜN İÇERİK'!$A$1:$D$42,4,),"")</f>
        <v>3</v>
      </c>
      <c r="E121" s="31"/>
    </row>
    <row r="122" spans="1:5" x14ac:dyDescent="0.25">
      <c r="A122" s="36"/>
      <c r="B122" s="36"/>
      <c r="C122" s="26" t="s">
        <v>16</v>
      </c>
      <c r="D122" s="27">
        <f>IFERROR(VLOOKUP(C122,'[1]BURGERATOR ÜRÜN İÇERİK'!$A$1:$D$42,4,),"")</f>
        <v>19.2</v>
      </c>
      <c r="E122" s="31"/>
    </row>
    <row r="123" spans="1:5" x14ac:dyDescent="0.25">
      <c r="A123" s="36"/>
      <c r="B123" s="36"/>
      <c r="C123" s="26" t="s">
        <v>18</v>
      </c>
      <c r="D123" s="27">
        <f>IFERROR(VLOOKUP(C123,'[1]BURGERATOR ÜRÜN İÇERİK'!$A$1:$D$42,4,),"")</f>
        <v>27</v>
      </c>
      <c r="E123" s="31"/>
    </row>
    <row r="124" spans="1:5" x14ac:dyDescent="0.25">
      <c r="A124" s="36" t="s">
        <v>53</v>
      </c>
      <c r="B124" s="36">
        <v>140</v>
      </c>
      <c r="C124" s="26" t="s">
        <v>13</v>
      </c>
      <c r="D124" s="27">
        <f>IFERROR(VLOOKUP(C124,'[1]BURGERATOR ÜRÜN İÇERİK'!$A$1:$D$42,4,),"")</f>
        <v>11</v>
      </c>
      <c r="E124" s="31">
        <f>SUM(D124:D131)</f>
        <v>143.94444444444443</v>
      </c>
    </row>
    <row r="125" spans="1:5" x14ac:dyDescent="0.25">
      <c r="A125" s="36"/>
      <c r="B125" s="36"/>
      <c r="C125" s="26" t="s">
        <v>17</v>
      </c>
      <c r="D125" s="27">
        <f>IFERROR(VLOOKUP(C125,'[1]BURGERATOR ÜRÜN İÇERİK'!$A$1:$D$42,4,),"")</f>
        <v>3</v>
      </c>
      <c r="E125" s="31"/>
    </row>
    <row r="126" spans="1:5" x14ac:dyDescent="0.25">
      <c r="A126" s="36"/>
      <c r="B126" s="36"/>
      <c r="C126" s="26" t="s">
        <v>15</v>
      </c>
      <c r="D126" s="27">
        <f>IFERROR(VLOOKUP(C126,'[1]BURGERATOR ÜRÜN İÇERİK'!$A$1:$D$42,4,),"")*1.4</f>
        <v>67.199999999999989</v>
      </c>
      <c r="E126" s="31"/>
    </row>
    <row r="127" spans="1:5" x14ac:dyDescent="0.25">
      <c r="A127" s="36"/>
      <c r="B127" s="36"/>
      <c r="C127" s="26" t="s">
        <v>12</v>
      </c>
      <c r="D127" s="27">
        <f>IFERROR(VLOOKUP(C127,'[1]BURGERATOR ÜRÜN İÇERİK'!$A$1:$D$42,4,),"")</f>
        <v>4.4444444444444446</v>
      </c>
      <c r="E127" s="31"/>
    </row>
    <row r="128" spans="1:5" x14ac:dyDescent="0.25">
      <c r="A128" s="36"/>
      <c r="B128" s="36"/>
      <c r="C128" s="26" t="s">
        <v>23</v>
      </c>
      <c r="D128" s="27">
        <f>IFERROR(VLOOKUP(C128,'[1]BURGERATOR ÜRÜN İÇERİK'!$A$1:$D$42,4,),"")</f>
        <v>9.1</v>
      </c>
      <c r="E128" s="31"/>
    </row>
    <row r="129" spans="1:5" x14ac:dyDescent="0.25">
      <c r="A129" s="36"/>
      <c r="B129" s="36"/>
      <c r="C129" s="26" t="s">
        <v>21</v>
      </c>
      <c r="D129" s="27">
        <f>IFERROR(VLOOKUP(C129,'[1]BURGERATOR ÜRÜN İÇERİK'!$A$1:$D$42,4,),"")</f>
        <v>3</v>
      </c>
      <c r="E129" s="31"/>
    </row>
    <row r="130" spans="1:5" x14ac:dyDescent="0.25">
      <c r="A130" s="36"/>
      <c r="B130" s="36"/>
      <c r="C130" s="26" t="s">
        <v>16</v>
      </c>
      <c r="D130" s="27">
        <f>IFERROR(VLOOKUP(C130,'[1]BURGERATOR ÜRÜN İÇERİK'!$A$1:$D$42,4,),"")</f>
        <v>19.2</v>
      </c>
      <c r="E130" s="31"/>
    </row>
    <row r="131" spans="1:5" x14ac:dyDescent="0.25">
      <c r="A131" s="36"/>
      <c r="B131" s="36"/>
      <c r="C131" s="26" t="s">
        <v>18</v>
      </c>
      <c r="D131" s="27">
        <f>IFERROR(VLOOKUP(C131,'[1]BURGERATOR ÜRÜN İÇERİK'!$A$1:$D$42,4,),"")</f>
        <v>27</v>
      </c>
      <c r="E131" s="31"/>
    </row>
    <row r="132" spans="1:5" x14ac:dyDescent="0.25">
      <c r="A132" s="36" t="s">
        <v>54</v>
      </c>
      <c r="B132" s="36">
        <v>140</v>
      </c>
      <c r="C132" s="26" t="s">
        <v>13</v>
      </c>
      <c r="D132" s="27">
        <f>IFERROR(VLOOKUP(C132,'[1]BURGERATOR ÜRÜN İÇERİK'!$A$1:$D$42,4,),"")</f>
        <v>11</v>
      </c>
      <c r="E132" s="31">
        <f>SUM(D132:D139)</f>
        <v>148.84444444444443</v>
      </c>
    </row>
    <row r="133" spans="1:5" x14ac:dyDescent="0.25">
      <c r="A133" s="36"/>
      <c r="B133" s="36"/>
      <c r="C133" s="26" t="s">
        <v>17</v>
      </c>
      <c r="D133" s="27">
        <f>IFERROR(VLOOKUP(C133,'[1]BURGERATOR ÜRÜN İÇERİK'!$A$1:$D$42,4,),"")</f>
        <v>3</v>
      </c>
      <c r="E133" s="31"/>
    </row>
    <row r="134" spans="1:5" x14ac:dyDescent="0.25">
      <c r="A134" s="36"/>
      <c r="B134" s="36"/>
      <c r="C134" s="26" t="s">
        <v>15</v>
      </c>
      <c r="D134" s="27">
        <f>IFERROR(VLOOKUP(C134,'[1]BURGERATOR ÜRÜN İÇERİK'!$A$1:$D$42,4,),"")*1.4</f>
        <v>67.199999999999989</v>
      </c>
      <c r="E134" s="31"/>
    </row>
    <row r="135" spans="1:5" x14ac:dyDescent="0.25">
      <c r="A135" s="36"/>
      <c r="B135" s="36"/>
      <c r="C135" s="26" t="s">
        <v>12</v>
      </c>
      <c r="D135" s="27">
        <f>IFERROR(VLOOKUP(C135,'[1]BURGERATOR ÜRÜN İÇERİK'!$A$1:$D$42,4,),"")</f>
        <v>4.4444444444444446</v>
      </c>
      <c r="E135" s="31"/>
    </row>
    <row r="136" spans="1:5" x14ac:dyDescent="0.25">
      <c r="A136" s="36"/>
      <c r="B136" s="36"/>
      <c r="C136" s="26" t="s">
        <v>14</v>
      </c>
      <c r="D136" s="27">
        <f>IFERROR(VLOOKUP(C136,'[1]BURGERATOR ÜRÜN İÇERİK'!$A$1:$D$42,4,),"")</f>
        <v>14</v>
      </c>
      <c r="E136" s="31"/>
    </row>
    <row r="137" spans="1:5" x14ac:dyDescent="0.25">
      <c r="A137" s="36"/>
      <c r="B137" s="36"/>
      <c r="C137" s="26" t="s">
        <v>26</v>
      </c>
      <c r="D137" s="27">
        <f>IFERROR(VLOOKUP(C137,'[1]BURGERATOR ÜRÜN İÇERİK'!$A$1:$D$42,4,),"")</f>
        <v>3</v>
      </c>
      <c r="E137" s="31"/>
    </row>
    <row r="138" spans="1:5" x14ac:dyDescent="0.25">
      <c r="A138" s="36"/>
      <c r="B138" s="36"/>
      <c r="C138" s="26" t="s">
        <v>16</v>
      </c>
      <c r="D138" s="27">
        <f>IFERROR(VLOOKUP(C138,'[1]BURGERATOR ÜRÜN İÇERİK'!$A$1:$D$42,4,),"")</f>
        <v>19.2</v>
      </c>
      <c r="E138" s="31"/>
    </row>
    <row r="139" spans="1:5" x14ac:dyDescent="0.25">
      <c r="A139" s="36"/>
      <c r="B139" s="36"/>
      <c r="C139" s="26" t="s">
        <v>18</v>
      </c>
      <c r="D139" s="27">
        <f>IFERROR(VLOOKUP(C139,'[1]BURGERATOR ÜRÜN İÇERİK'!$A$1:$D$42,4,),"")</f>
        <v>27</v>
      </c>
      <c r="E139" s="31"/>
    </row>
    <row r="140" spans="1:5" x14ac:dyDescent="0.25">
      <c r="A140" s="36" t="s">
        <v>55</v>
      </c>
      <c r="B140" s="36">
        <v>140</v>
      </c>
      <c r="C140" s="26" t="s">
        <v>13</v>
      </c>
      <c r="D140" s="27">
        <f>IFERROR(VLOOKUP(C140,'[1]BURGERATOR ÜRÜN İÇERİK'!$A$1:$D$42,4,),"")</f>
        <v>11</v>
      </c>
      <c r="E140" s="31">
        <f>SUM(D140:D147)</f>
        <v>142.44444444444443</v>
      </c>
    </row>
    <row r="141" spans="1:5" x14ac:dyDescent="0.25">
      <c r="A141" s="36"/>
      <c r="B141" s="36"/>
      <c r="C141" s="26" t="s">
        <v>17</v>
      </c>
      <c r="D141" s="27">
        <f>IFERROR(VLOOKUP(C141,'[1]BURGERATOR ÜRÜN İÇERİK'!$A$1:$D$42,4,),"")</f>
        <v>3</v>
      </c>
      <c r="E141" s="31"/>
    </row>
    <row r="142" spans="1:5" x14ac:dyDescent="0.25">
      <c r="A142" s="36"/>
      <c r="B142" s="36"/>
      <c r="C142" s="26" t="s">
        <v>15</v>
      </c>
      <c r="D142" s="27">
        <f>IFERROR(VLOOKUP(C142,'[1]BURGERATOR ÜRÜN İÇERİK'!$A$1:$D$42,4,),"")*1.4</f>
        <v>67.199999999999989</v>
      </c>
      <c r="E142" s="31"/>
    </row>
    <row r="143" spans="1:5" x14ac:dyDescent="0.25">
      <c r="A143" s="36"/>
      <c r="B143" s="36"/>
      <c r="C143" s="26" t="s">
        <v>12</v>
      </c>
      <c r="D143" s="27">
        <f>IFERROR(VLOOKUP(C143,'[1]BURGERATOR ÜRÜN İÇERİK'!$A$1:$D$42,4,),"")</f>
        <v>4.4444444444444446</v>
      </c>
      <c r="E143" s="31"/>
    </row>
    <row r="144" spans="1:5" x14ac:dyDescent="0.25">
      <c r="A144" s="36"/>
      <c r="B144" s="36"/>
      <c r="C144" s="26" t="s">
        <v>23</v>
      </c>
      <c r="D144" s="27">
        <f>IFERROR(VLOOKUP(C144,'[1]BURGERATOR ÜRÜN İÇERİK'!$A$1:$D$42,4,),"")</f>
        <v>9.1</v>
      </c>
      <c r="E144" s="31"/>
    </row>
    <row r="145" spans="1:5" x14ac:dyDescent="0.25">
      <c r="A145" s="36"/>
      <c r="B145" s="36"/>
      <c r="C145" s="26" t="s">
        <v>11</v>
      </c>
      <c r="D145" s="27">
        <f>IFERROR(VLOOKUP(C145,'[1]BURGERATOR ÜRÜN İÇERİK'!$A$1:$D$42,4,),"")</f>
        <v>1.5</v>
      </c>
      <c r="E145" s="31"/>
    </row>
    <row r="146" spans="1:5" x14ac:dyDescent="0.25">
      <c r="A146" s="36"/>
      <c r="B146" s="36"/>
      <c r="C146" s="26" t="s">
        <v>16</v>
      </c>
      <c r="D146" s="27">
        <f>IFERROR(VLOOKUP(C146,'[1]BURGERATOR ÜRÜN İÇERİK'!$A$1:$D$42,4,),"")</f>
        <v>19.2</v>
      </c>
      <c r="E146" s="31"/>
    </row>
    <row r="147" spans="1:5" x14ac:dyDescent="0.25">
      <c r="A147" s="36"/>
      <c r="B147" s="36"/>
      <c r="C147" s="26" t="s">
        <v>18</v>
      </c>
      <c r="D147" s="27">
        <f>IFERROR(VLOOKUP(C147,'[1]BURGERATOR ÜRÜN İÇERİK'!$A$1:$D$42,4,),"")</f>
        <v>27</v>
      </c>
      <c r="E147" s="31"/>
    </row>
    <row r="148" spans="1:5" x14ac:dyDescent="0.25">
      <c r="A148" s="36" t="s">
        <v>47</v>
      </c>
      <c r="B148" s="36">
        <v>200</v>
      </c>
      <c r="C148" s="26" t="s">
        <v>13</v>
      </c>
      <c r="D148" s="27">
        <f>IFERROR(VLOOKUP(C148,'[1]BURGERATOR ÜRÜN İÇERİK'!$A$1:$D$42,4,),"")</f>
        <v>11</v>
      </c>
      <c r="E148" s="31">
        <f>SUM(D148:D155)</f>
        <v>186.28888888888886</v>
      </c>
    </row>
    <row r="149" spans="1:5" x14ac:dyDescent="0.25">
      <c r="A149" s="36"/>
      <c r="B149" s="36"/>
      <c r="C149" s="26" t="s">
        <v>19</v>
      </c>
      <c r="D149" s="27">
        <f>IFERROR(VLOOKUP(C149,'[1]BURGERATOR ÜRÜN İÇERİK'!$A$1:$D$42,4,),"")</f>
        <v>3</v>
      </c>
      <c r="E149" s="31"/>
    </row>
    <row r="150" spans="1:5" x14ac:dyDescent="0.25">
      <c r="A150" s="36"/>
      <c r="B150" s="36"/>
      <c r="C150" s="26" t="s">
        <v>15</v>
      </c>
      <c r="D150" s="27">
        <f>IFERROR(VLOOKUP(C150,'[1]BURGERATOR ÜRÜN İÇERİK'!$A$1:$D$42,4,),"")*2</f>
        <v>96</v>
      </c>
      <c r="E150" s="31"/>
    </row>
    <row r="151" spans="1:5" x14ac:dyDescent="0.25">
      <c r="A151" s="36"/>
      <c r="B151" s="36"/>
      <c r="C151" s="26" t="s">
        <v>12</v>
      </c>
      <c r="D151" s="27">
        <f>IFERROR(VLOOKUP(C151,'[1]BURGERATOR ÜRÜN İÇERİK'!$A$1:$D$42,4,),"")*2</f>
        <v>8.8888888888888893</v>
      </c>
      <c r="E151" s="31"/>
    </row>
    <row r="152" spans="1:5" x14ac:dyDescent="0.25">
      <c r="A152" s="36"/>
      <c r="B152" s="36"/>
      <c r="C152" s="26" t="s">
        <v>23</v>
      </c>
      <c r="D152" s="27">
        <f>IFERROR(VLOOKUP(C152,'[1]BURGERATOR ÜRÜN İÇERİK'!$A$1:$D$42,4,),"")*2</f>
        <v>18.2</v>
      </c>
      <c r="E152" s="31"/>
    </row>
    <row r="153" spans="1:5" x14ac:dyDescent="0.25">
      <c r="A153" s="36"/>
      <c r="B153" s="36"/>
      <c r="C153" s="26" t="s">
        <v>22</v>
      </c>
      <c r="D153" s="27">
        <f>IFERROR(VLOOKUP(C153,'[1]BURGERATOR ÜRÜN İÇERİK'!$A$1:$D$42,4,),"")</f>
        <v>3</v>
      </c>
      <c r="E153" s="31"/>
    </row>
    <row r="154" spans="1:5" x14ac:dyDescent="0.25">
      <c r="A154" s="36"/>
      <c r="B154" s="36"/>
      <c r="C154" s="26" t="s">
        <v>16</v>
      </c>
      <c r="D154" s="27">
        <f>IFERROR(VLOOKUP(C154,'[1]BURGERATOR ÜRÜN İÇERİK'!$A$1:$D$42,4,),"")</f>
        <v>19.2</v>
      </c>
      <c r="E154" s="31"/>
    </row>
    <row r="155" spans="1:5" x14ac:dyDescent="0.25">
      <c r="A155" s="36"/>
      <c r="B155" s="36"/>
      <c r="C155" s="26" t="s">
        <v>18</v>
      </c>
      <c r="D155" s="27">
        <f>IFERROR(VLOOKUP(C155,'[1]BURGERATOR ÜRÜN İÇERİK'!$A$1:$D$42,4,),"")</f>
        <v>27</v>
      </c>
      <c r="E155" s="31"/>
    </row>
    <row r="156" spans="1:5" x14ac:dyDescent="0.25">
      <c r="A156" s="36" t="s">
        <v>48</v>
      </c>
      <c r="B156" s="36">
        <v>200</v>
      </c>
      <c r="C156" s="26" t="s">
        <v>13</v>
      </c>
      <c r="D156" s="27">
        <f>IFERROR(VLOOKUP(C156,'[1]BURGERATOR ÜRÜN İÇERİK'!$A$1:$D$42,4,),"")</f>
        <v>11</v>
      </c>
      <c r="E156" s="31">
        <f>SUM(D156:D164)</f>
        <v>193.28888888888886</v>
      </c>
    </row>
    <row r="157" spans="1:5" x14ac:dyDescent="0.25">
      <c r="A157" s="36"/>
      <c r="B157" s="36"/>
      <c r="C157" s="26" t="s">
        <v>30</v>
      </c>
      <c r="D157" s="27">
        <f>IFERROR(VLOOKUP(C157,'[1]BURGERATOR ÜRÜN İÇERİK'!$A$1:$D$42,4,),"")</f>
        <v>5</v>
      </c>
      <c r="E157" s="31"/>
    </row>
    <row r="158" spans="1:5" x14ac:dyDescent="0.25">
      <c r="A158" s="36"/>
      <c r="B158" s="36"/>
      <c r="C158" s="26" t="s">
        <v>15</v>
      </c>
      <c r="D158" s="27">
        <f>IFERROR(VLOOKUP(C158,'[1]BURGERATOR ÜRÜN İÇERİK'!$A$1:$D$42,4,),"")*2</f>
        <v>96</v>
      </c>
      <c r="E158" s="31"/>
    </row>
    <row r="159" spans="1:5" x14ac:dyDescent="0.25">
      <c r="A159" s="36"/>
      <c r="B159" s="36"/>
      <c r="C159" s="26" t="s">
        <v>12</v>
      </c>
      <c r="D159" s="27">
        <f>IFERROR(VLOOKUP(C159,'[1]BURGERATOR ÜRÜN İÇERİK'!$A$1:$D$42,4,),"")*2</f>
        <v>8.8888888888888893</v>
      </c>
      <c r="E159" s="31"/>
    </row>
    <row r="160" spans="1:5" x14ac:dyDescent="0.25">
      <c r="A160" s="36"/>
      <c r="B160" s="36"/>
      <c r="C160" s="26" t="s">
        <v>23</v>
      </c>
      <c r="D160" s="27">
        <f>IFERROR(VLOOKUP(C160,'[1]BURGERATOR ÜRÜN İÇERİK'!$A$1:$D$42,4,),"")*2</f>
        <v>18.2</v>
      </c>
      <c r="E160" s="31"/>
    </row>
    <row r="161" spans="1:5" x14ac:dyDescent="0.25">
      <c r="A161" s="36"/>
      <c r="B161" s="36"/>
      <c r="C161" s="26" t="s">
        <v>31</v>
      </c>
      <c r="D161" s="27">
        <f>IFERROR(VLOOKUP(C161,'[1]BURGERATOR ÜRÜN İÇERİK'!$A$1:$D$42,4,),"")</f>
        <v>3</v>
      </c>
      <c r="E161" s="31"/>
    </row>
    <row r="162" spans="1:5" x14ac:dyDescent="0.25">
      <c r="A162" s="36"/>
      <c r="B162" s="36"/>
      <c r="C162" s="26" t="s">
        <v>32</v>
      </c>
      <c r="D162" s="27">
        <f>IFERROR(VLOOKUP(C162,'[1]BURGERATOR ÜRÜN İÇERİK'!$A$1:$D$42,4,),"")</f>
        <v>5</v>
      </c>
      <c r="E162" s="31"/>
    </row>
    <row r="163" spans="1:5" x14ac:dyDescent="0.25">
      <c r="A163" s="36"/>
      <c r="B163" s="36"/>
      <c r="C163" s="26" t="s">
        <v>16</v>
      </c>
      <c r="D163" s="27">
        <f>IFERROR(VLOOKUP(C163,'[1]BURGERATOR ÜRÜN İÇERİK'!$A$1:$D$42,4,),"")</f>
        <v>19.2</v>
      </c>
      <c r="E163" s="31"/>
    </row>
    <row r="164" spans="1:5" x14ac:dyDescent="0.25">
      <c r="A164" s="36"/>
      <c r="B164" s="36"/>
      <c r="C164" s="26" t="s">
        <v>18</v>
      </c>
      <c r="D164" s="27">
        <f>IFERROR(VLOOKUP(C164,'[1]BURGERATOR ÜRÜN İÇERİK'!$A$1:$D$42,4,),"")</f>
        <v>27</v>
      </c>
      <c r="E164" s="31"/>
    </row>
    <row r="165" spans="1:5" x14ac:dyDescent="0.25">
      <c r="A165" s="36" t="s">
        <v>49</v>
      </c>
      <c r="B165" s="36">
        <v>200</v>
      </c>
      <c r="C165" s="26" t="s">
        <v>13</v>
      </c>
      <c r="D165" s="27">
        <f>IFERROR(VLOOKUP(C165,'[1]BURGERATOR ÜRÜN İÇERİK'!$A$1:$D$42,4,),"")</f>
        <v>11</v>
      </c>
      <c r="E165" s="31">
        <f>SUM(D165:D172)</f>
        <v>200.42222222222222</v>
      </c>
    </row>
    <row r="166" spans="1:5" x14ac:dyDescent="0.25">
      <c r="A166" s="36"/>
      <c r="B166" s="36"/>
      <c r="C166" s="26" t="s">
        <v>30</v>
      </c>
      <c r="D166" s="27">
        <f>IFERROR(VLOOKUP(C166,'[1]BURGERATOR ÜRÜN İÇERİK'!$A$1:$D$42,4,),"")</f>
        <v>5</v>
      </c>
      <c r="E166" s="31"/>
    </row>
    <row r="167" spans="1:5" x14ac:dyDescent="0.25">
      <c r="A167" s="36"/>
      <c r="B167" s="36"/>
      <c r="C167" s="26" t="s">
        <v>15</v>
      </c>
      <c r="D167" s="27">
        <f>IFERROR(VLOOKUP(C167,'[1]BURGERATOR ÜRÜN İÇERİK'!$A$1:$D$42,4,),"")*2</f>
        <v>96</v>
      </c>
      <c r="E167" s="31"/>
    </row>
    <row r="168" spans="1:5" x14ac:dyDescent="0.25">
      <c r="A168" s="36"/>
      <c r="B168" s="36"/>
      <c r="C168" s="26" t="s">
        <v>12</v>
      </c>
      <c r="D168" s="27">
        <f>IFERROR(VLOOKUP(C168,'[1]BURGERATOR ÜRÜN İÇERİK'!$A$1:$D$42,4,),"")*2</f>
        <v>8.8888888888888893</v>
      </c>
      <c r="E168" s="31"/>
    </row>
    <row r="169" spans="1:5" x14ac:dyDescent="0.25">
      <c r="A169" s="36"/>
      <c r="B169" s="36"/>
      <c r="C169" s="26" t="s">
        <v>29</v>
      </c>
      <c r="D169" s="27">
        <f>IFERROR(VLOOKUP(C169,'[1]BURGERATOR ÜRÜN İÇERİK'!$A$1:$D$42,4,),"")</f>
        <v>30.333333333333332</v>
      </c>
      <c r="E169" s="31"/>
    </row>
    <row r="170" spans="1:5" x14ac:dyDescent="0.25">
      <c r="A170" s="36"/>
      <c r="B170" s="36"/>
      <c r="C170" s="26" t="s">
        <v>21</v>
      </c>
      <c r="D170" s="27">
        <f>IFERROR(VLOOKUP(C170,'[1]BURGERATOR ÜRÜN İÇERİK'!$A$1:$D$42,4,),"")</f>
        <v>3</v>
      </c>
      <c r="E170" s="31"/>
    </row>
    <row r="171" spans="1:5" x14ac:dyDescent="0.25">
      <c r="A171" s="36"/>
      <c r="B171" s="36"/>
      <c r="C171" s="26" t="s">
        <v>16</v>
      </c>
      <c r="D171" s="27">
        <f>IFERROR(VLOOKUP(C171,'[1]BURGERATOR ÜRÜN İÇERİK'!$A$1:$D$42,4,),"")</f>
        <v>19.2</v>
      </c>
      <c r="E171" s="31"/>
    </row>
    <row r="172" spans="1:5" x14ac:dyDescent="0.25">
      <c r="A172" s="36"/>
      <c r="B172" s="36"/>
      <c r="C172" s="26" t="s">
        <v>18</v>
      </c>
      <c r="D172" s="27">
        <f>IFERROR(VLOOKUP(C172,'[1]BURGERATOR ÜRÜN İÇERİK'!$A$1:$D$42,4,),"")</f>
        <v>27</v>
      </c>
      <c r="E172" s="31"/>
    </row>
    <row r="173" spans="1:5" x14ac:dyDescent="0.25">
      <c r="A173" s="36" t="s">
        <v>50</v>
      </c>
      <c r="B173" s="36">
        <v>200</v>
      </c>
      <c r="C173" s="26" t="s">
        <v>13</v>
      </c>
      <c r="D173" s="27">
        <f>IFERROR(VLOOKUP(C173,'[1]BURGERATOR ÜRÜN İÇERİK'!$A$1:$D$42,4,),"")</f>
        <v>11</v>
      </c>
      <c r="E173" s="31">
        <f>SUM(D173:D180)</f>
        <v>187.78888888888886</v>
      </c>
    </row>
    <row r="174" spans="1:5" x14ac:dyDescent="0.25">
      <c r="A174" s="36"/>
      <c r="B174" s="36"/>
      <c r="C174" s="26" t="s">
        <v>24</v>
      </c>
      <c r="D174" s="27">
        <f>IFERROR(VLOOKUP(C174,'[1]BURGERATOR ÜRÜN İÇERİK'!$A$1:$D$42,4,),"")</f>
        <v>6</v>
      </c>
      <c r="E174" s="31"/>
    </row>
    <row r="175" spans="1:5" x14ac:dyDescent="0.25">
      <c r="A175" s="36"/>
      <c r="B175" s="36"/>
      <c r="C175" s="26" t="s">
        <v>15</v>
      </c>
      <c r="D175" s="27">
        <f>IFERROR(VLOOKUP(C175,'[1]BURGERATOR ÜRÜN İÇERİK'!$A$1:$D$42,4,),"")*2</f>
        <v>96</v>
      </c>
      <c r="E175" s="31"/>
    </row>
    <row r="176" spans="1:5" x14ac:dyDescent="0.25">
      <c r="A176" s="36"/>
      <c r="B176" s="36"/>
      <c r="C176" s="26" t="s">
        <v>12</v>
      </c>
      <c r="D176" s="27">
        <f>IFERROR(VLOOKUP(C176,'[1]BURGERATOR ÜRÜN İÇERİK'!$A$1:$D$42,4,),"")*2</f>
        <v>8.8888888888888893</v>
      </c>
      <c r="E176" s="31"/>
    </row>
    <row r="177" spans="1:5" x14ac:dyDescent="0.25">
      <c r="A177" s="36"/>
      <c r="B177" s="36"/>
      <c r="C177" s="26" t="s">
        <v>23</v>
      </c>
      <c r="D177" s="27">
        <f>IFERROR(VLOOKUP(C177,'[1]BURGERATOR ÜRÜN İÇERİK'!$A$1:$D$42,4,),"")*2</f>
        <v>18.2</v>
      </c>
      <c r="E177" s="31"/>
    </row>
    <row r="178" spans="1:5" x14ac:dyDescent="0.25">
      <c r="A178" s="36"/>
      <c r="B178" s="36"/>
      <c r="C178" s="26" t="s">
        <v>11</v>
      </c>
      <c r="D178" s="27">
        <f>IFERROR(VLOOKUP(C178,'[1]BURGERATOR ÜRÜN İÇERİK'!$A$1:$D$42,4,),"")</f>
        <v>1.5</v>
      </c>
      <c r="E178" s="31"/>
    </row>
    <row r="179" spans="1:5" x14ac:dyDescent="0.25">
      <c r="A179" s="36"/>
      <c r="B179" s="36"/>
      <c r="C179" s="26" t="s">
        <v>16</v>
      </c>
      <c r="D179" s="27">
        <f>IFERROR(VLOOKUP(C179,'[1]BURGERATOR ÜRÜN İÇERİK'!$A$1:$D$42,4,),"")</f>
        <v>19.2</v>
      </c>
      <c r="E179" s="31"/>
    </row>
    <row r="180" spans="1:5" x14ac:dyDescent="0.25">
      <c r="A180" s="36"/>
      <c r="B180" s="36"/>
      <c r="C180" s="26" t="s">
        <v>18</v>
      </c>
      <c r="D180" s="27">
        <f>IFERROR(VLOOKUP(C180,'[1]BURGERATOR ÜRÜN İÇERİK'!$A$1:$D$42,4,),"")</f>
        <v>27</v>
      </c>
      <c r="E180" s="31"/>
    </row>
    <row r="181" spans="1:5" x14ac:dyDescent="0.25">
      <c r="A181" s="36" t="s">
        <v>51</v>
      </c>
      <c r="B181" s="36">
        <v>200</v>
      </c>
      <c r="C181" s="26" t="s">
        <v>13</v>
      </c>
      <c r="D181" s="27">
        <f>IFERROR(VLOOKUP(C181,'[1]BURGERATOR ÜRÜN İÇERİK'!$A$1:$D$42,4,),"")</f>
        <v>11</v>
      </c>
      <c r="E181" s="31">
        <f>SUM(D181:D188)</f>
        <v>184.78888888888886</v>
      </c>
    </row>
    <row r="182" spans="1:5" x14ac:dyDescent="0.25">
      <c r="A182" s="36"/>
      <c r="B182" s="36"/>
      <c r="C182" s="26" t="s">
        <v>20</v>
      </c>
      <c r="D182" s="27">
        <f>IFERROR(VLOOKUP(C182,'[1]BURGERATOR ÜRÜN İÇERİK'!$A$1:$D$42,4,),"")</f>
        <v>3</v>
      </c>
      <c r="E182" s="31"/>
    </row>
    <row r="183" spans="1:5" x14ac:dyDescent="0.25">
      <c r="A183" s="36"/>
      <c r="B183" s="36"/>
      <c r="C183" s="26" t="s">
        <v>15</v>
      </c>
      <c r="D183" s="27">
        <f>IFERROR(VLOOKUP(C183,'[1]BURGERATOR ÜRÜN İÇERİK'!$A$1:$D$42,4,),"")*2</f>
        <v>96</v>
      </c>
      <c r="E183" s="31"/>
    </row>
    <row r="184" spans="1:5" x14ac:dyDescent="0.25">
      <c r="A184" s="36"/>
      <c r="B184" s="36"/>
      <c r="C184" s="26" t="s">
        <v>12</v>
      </c>
      <c r="D184" s="27">
        <f>IFERROR(VLOOKUP(C184,'[1]BURGERATOR ÜRÜN İÇERİK'!$A$1:$D$42,4,),"")*2</f>
        <v>8.8888888888888893</v>
      </c>
      <c r="E184" s="31"/>
    </row>
    <row r="185" spans="1:5" x14ac:dyDescent="0.25">
      <c r="A185" s="36"/>
      <c r="B185" s="36"/>
      <c r="C185" s="26" t="s">
        <v>23</v>
      </c>
      <c r="D185" s="27">
        <f>IFERROR(VLOOKUP(C185,'[1]BURGERATOR ÜRÜN İÇERİK'!$A$1:$D$42,4,),"")*2</f>
        <v>18.2</v>
      </c>
      <c r="E185" s="31"/>
    </row>
    <row r="186" spans="1:5" x14ac:dyDescent="0.25">
      <c r="A186" s="36"/>
      <c r="B186" s="36"/>
      <c r="C186" s="26" t="s">
        <v>11</v>
      </c>
      <c r="D186" s="27">
        <f>IFERROR(VLOOKUP(C186,'[1]BURGERATOR ÜRÜN İÇERİK'!$A$1:$D$42,4,),"")</f>
        <v>1.5</v>
      </c>
      <c r="E186" s="31"/>
    </row>
    <row r="187" spans="1:5" x14ac:dyDescent="0.25">
      <c r="A187" s="36"/>
      <c r="B187" s="36"/>
      <c r="C187" s="26" t="s">
        <v>16</v>
      </c>
      <c r="D187" s="27">
        <f>IFERROR(VLOOKUP(C187,'[1]BURGERATOR ÜRÜN İÇERİK'!$A$1:$D$42,4,),"")</f>
        <v>19.2</v>
      </c>
      <c r="E187" s="31"/>
    </row>
    <row r="188" spans="1:5" x14ac:dyDescent="0.25">
      <c r="A188" s="36"/>
      <c r="B188" s="36"/>
      <c r="C188" s="26" t="s">
        <v>18</v>
      </c>
      <c r="D188" s="27">
        <f>IFERROR(VLOOKUP(C188,'[1]BURGERATOR ÜRÜN İÇERİK'!$A$1:$D$42,4,),"")</f>
        <v>27</v>
      </c>
      <c r="E188" s="31"/>
    </row>
    <row r="189" spans="1:5" x14ac:dyDescent="0.25">
      <c r="A189" s="36" t="s">
        <v>52</v>
      </c>
      <c r="B189" s="36">
        <v>200</v>
      </c>
      <c r="C189" s="26" t="s">
        <v>13</v>
      </c>
      <c r="D189" s="27">
        <f>IFERROR(VLOOKUP(C189,'[1]BURGERATOR ÜRÜN İÇERİK'!$A$1:$D$42,4,),"")</f>
        <v>11</v>
      </c>
      <c r="E189" s="31">
        <f>SUM(D189:D196)</f>
        <v>235.74444444444444</v>
      </c>
    </row>
    <row r="190" spans="1:5" x14ac:dyDescent="0.25">
      <c r="A190" s="36"/>
      <c r="B190" s="36"/>
      <c r="C190" s="26" t="s">
        <v>27</v>
      </c>
      <c r="D190" s="27">
        <f>IFERROR(VLOOKUP(C190,'[1]BURGERATOR ÜRÜN İÇERİK'!$A$1:$D$42,4,),"")</f>
        <v>31.200000000000003</v>
      </c>
      <c r="E190" s="31"/>
    </row>
    <row r="191" spans="1:5" x14ac:dyDescent="0.25">
      <c r="A191" s="36"/>
      <c r="B191" s="36"/>
      <c r="C191" s="26" t="s">
        <v>15</v>
      </c>
      <c r="D191" s="27">
        <f>IFERROR(VLOOKUP(C191,'[1]BURGERATOR ÜRÜN İÇERİK'!$A$1:$D$42,4,),"")*2</f>
        <v>96</v>
      </c>
      <c r="E191" s="31"/>
    </row>
    <row r="192" spans="1:5" x14ac:dyDescent="0.25">
      <c r="A192" s="36"/>
      <c r="B192" s="36"/>
      <c r="C192" s="26" t="s">
        <v>25</v>
      </c>
      <c r="D192" s="27">
        <f>IFERROR(VLOOKUP(C192,'[1]BURGERATOR ÜRÜN İÇERİK'!$A$1:$D$42,4,),"")*2</f>
        <v>6.9444444444444446</v>
      </c>
      <c r="E192" s="31"/>
    </row>
    <row r="193" spans="1:5" x14ac:dyDescent="0.25">
      <c r="A193" s="36"/>
      <c r="B193" s="36"/>
      <c r="C193" s="26" t="s">
        <v>28</v>
      </c>
      <c r="D193" s="27">
        <f>IFERROR(VLOOKUP(C193,'[1]BURGERATOR ÜRÜN İÇERİK'!$A$1:$D$42,4,),"")*2</f>
        <v>41.4</v>
      </c>
      <c r="E193" s="31"/>
    </row>
    <row r="194" spans="1:5" x14ac:dyDescent="0.25">
      <c r="A194" s="36"/>
      <c r="B194" s="36"/>
      <c r="C194" s="26" t="s">
        <v>26</v>
      </c>
      <c r="D194" s="27">
        <f>IFERROR(VLOOKUP(C194,'[1]BURGERATOR ÜRÜN İÇERİK'!$A$1:$D$42,4,),"")</f>
        <v>3</v>
      </c>
      <c r="E194" s="31"/>
    </row>
    <row r="195" spans="1:5" x14ac:dyDescent="0.25">
      <c r="A195" s="36"/>
      <c r="B195" s="36"/>
      <c r="C195" s="26" t="s">
        <v>16</v>
      </c>
      <c r="D195" s="27">
        <f>IFERROR(VLOOKUP(C195,'[1]BURGERATOR ÜRÜN İÇERİK'!$A$1:$D$42,4,),"")</f>
        <v>19.2</v>
      </c>
      <c r="E195" s="31"/>
    </row>
    <row r="196" spans="1:5" x14ac:dyDescent="0.25">
      <c r="A196" s="36"/>
      <c r="B196" s="36"/>
      <c r="C196" s="26" t="s">
        <v>18</v>
      </c>
      <c r="D196" s="27">
        <f>IFERROR(VLOOKUP(C196,'[1]BURGERATOR ÜRÜN İÇERİK'!$A$1:$D$42,4,),"")</f>
        <v>27</v>
      </c>
      <c r="E196" s="31"/>
    </row>
    <row r="197" spans="1:5" x14ac:dyDescent="0.25">
      <c r="A197" s="36" t="s">
        <v>53</v>
      </c>
      <c r="B197" s="36">
        <v>200</v>
      </c>
      <c r="C197" s="26" t="s">
        <v>13</v>
      </c>
      <c r="D197" s="27">
        <f>IFERROR(VLOOKUP(C197,'[1]BURGERATOR ÜRÜN İÇERİK'!$A$1:$D$42,4,),"")</f>
        <v>11</v>
      </c>
      <c r="E197" s="31">
        <f>SUM(D197:D204)</f>
        <v>186.28888888888886</v>
      </c>
    </row>
    <row r="198" spans="1:5" x14ac:dyDescent="0.25">
      <c r="A198" s="36"/>
      <c r="B198" s="36"/>
      <c r="C198" s="26" t="s">
        <v>17</v>
      </c>
      <c r="D198" s="27">
        <f>IFERROR(VLOOKUP(C198,'[1]BURGERATOR ÜRÜN İÇERİK'!$A$1:$D$42,4,),"")</f>
        <v>3</v>
      </c>
      <c r="E198" s="31"/>
    </row>
    <row r="199" spans="1:5" x14ac:dyDescent="0.25">
      <c r="A199" s="36"/>
      <c r="B199" s="36"/>
      <c r="C199" s="26" t="s">
        <v>15</v>
      </c>
      <c r="D199" s="27">
        <f>IFERROR(VLOOKUP(C199,'[1]BURGERATOR ÜRÜN İÇERİK'!$A$1:$D$42,4,),"")*2</f>
        <v>96</v>
      </c>
      <c r="E199" s="31"/>
    </row>
    <row r="200" spans="1:5" x14ac:dyDescent="0.25">
      <c r="A200" s="36"/>
      <c r="B200" s="36"/>
      <c r="C200" s="26" t="s">
        <v>12</v>
      </c>
      <c r="D200" s="27">
        <f>IFERROR(VLOOKUP(C200,'[1]BURGERATOR ÜRÜN İÇERİK'!$A$1:$D$42,4,),"")*2</f>
        <v>8.8888888888888893</v>
      </c>
      <c r="E200" s="31"/>
    </row>
    <row r="201" spans="1:5" x14ac:dyDescent="0.25">
      <c r="A201" s="36"/>
      <c r="B201" s="36"/>
      <c r="C201" s="26" t="s">
        <v>23</v>
      </c>
      <c r="D201" s="27">
        <f>IFERROR(VLOOKUP(C201,'[1]BURGERATOR ÜRÜN İÇERİK'!$A$1:$D$42,4,),"")*2</f>
        <v>18.2</v>
      </c>
      <c r="E201" s="31"/>
    </row>
    <row r="202" spans="1:5" x14ac:dyDescent="0.25">
      <c r="A202" s="36"/>
      <c r="B202" s="36"/>
      <c r="C202" s="26" t="s">
        <v>21</v>
      </c>
      <c r="D202" s="27">
        <f>IFERROR(VLOOKUP(C202,'[1]BURGERATOR ÜRÜN İÇERİK'!$A$1:$D$42,4,),"")</f>
        <v>3</v>
      </c>
      <c r="E202" s="31"/>
    </row>
    <row r="203" spans="1:5" x14ac:dyDescent="0.25">
      <c r="A203" s="36"/>
      <c r="B203" s="36"/>
      <c r="C203" s="26" t="s">
        <v>16</v>
      </c>
      <c r="D203" s="27">
        <f>IFERROR(VLOOKUP(C203,'[1]BURGERATOR ÜRÜN İÇERİK'!$A$1:$D$42,4,),"")</f>
        <v>19.2</v>
      </c>
      <c r="E203" s="31"/>
    </row>
    <row r="204" spans="1:5" x14ac:dyDescent="0.25">
      <c r="A204" s="36"/>
      <c r="B204" s="36"/>
      <c r="C204" s="26" t="s">
        <v>18</v>
      </c>
      <c r="D204" s="27">
        <f>IFERROR(VLOOKUP(C204,'[1]BURGERATOR ÜRÜN İÇERİK'!$A$1:$D$42,4,),"")</f>
        <v>27</v>
      </c>
      <c r="E204" s="31"/>
    </row>
    <row r="205" spans="1:5" x14ac:dyDescent="0.25">
      <c r="A205" s="36" t="s">
        <v>54</v>
      </c>
      <c r="B205" s="36">
        <v>200</v>
      </c>
      <c r="C205" s="26" t="s">
        <v>13</v>
      </c>
      <c r="D205" s="27">
        <f>IFERROR(VLOOKUP(C205,'[1]BURGERATOR ÜRÜN İÇERİK'!$A$1:$D$42,4,),"")</f>
        <v>11</v>
      </c>
      <c r="E205" s="31">
        <f>SUM(D205:D212)</f>
        <v>196.08888888888887</v>
      </c>
    </row>
    <row r="206" spans="1:5" x14ac:dyDescent="0.25">
      <c r="A206" s="36"/>
      <c r="B206" s="36"/>
      <c r="C206" s="26" t="s">
        <v>17</v>
      </c>
      <c r="D206" s="27">
        <f>IFERROR(VLOOKUP(C206,'[1]BURGERATOR ÜRÜN İÇERİK'!$A$1:$D$42,4,),"")</f>
        <v>3</v>
      </c>
      <c r="E206" s="31"/>
    </row>
    <row r="207" spans="1:5" x14ac:dyDescent="0.25">
      <c r="A207" s="36"/>
      <c r="B207" s="36"/>
      <c r="C207" s="26" t="s">
        <v>15</v>
      </c>
      <c r="D207" s="27">
        <f>IFERROR(VLOOKUP(C207,'[1]BURGERATOR ÜRÜN İÇERİK'!$A$1:$D$42,4,),"")*2</f>
        <v>96</v>
      </c>
      <c r="E207" s="31"/>
    </row>
    <row r="208" spans="1:5" x14ac:dyDescent="0.25">
      <c r="A208" s="36"/>
      <c r="B208" s="36"/>
      <c r="C208" s="26" t="s">
        <v>12</v>
      </c>
      <c r="D208" s="27">
        <f>IFERROR(VLOOKUP(C208,'[1]BURGERATOR ÜRÜN İÇERİK'!$A$1:$D$42,4,),"")*2</f>
        <v>8.8888888888888893</v>
      </c>
      <c r="E208" s="31"/>
    </row>
    <row r="209" spans="1:5" x14ac:dyDescent="0.25">
      <c r="A209" s="36"/>
      <c r="B209" s="36"/>
      <c r="C209" s="26" t="s">
        <v>14</v>
      </c>
      <c r="D209" s="27">
        <f>IFERROR(VLOOKUP(C209,'[1]BURGERATOR ÜRÜN İÇERİK'!$A$1:$D$42,4,),"")*2</f>
        <v>28</v>
      </c>
      <c r="E209" s="31"/>
    </row>
    <row r="210" spans="1:5" x14ac:dyDescent="0.25">
      <c r="A210" s="36"/>
      <c r="B210" s="36"/>
      <c r="C210" s="26" t="s">
        <v>26</v>
      </c>
      <c r="D210" s="27">
        <f>IFERROR(VLOOKUP(C210,'[1]BURGERATOR ÜRÜN İÇERİK'!$A$1:$D$42,4,),"")</f>
        <v>3</v>
      </c>
      <c r="E210" s="31"/>
    </row>
    <row r="211" spans="1:5" x14ac:dyDescent="0.25">
      <c r="A211" s="36"/>
      <c r="B211" s="36"/>
      <c r="C211" s="26" t="s">
        <v>16</v>
      </c>
      <c r="D211" s="27">
        <f>IFERROR(VLOOKUP(C211,'[1]BURGERATOR ÜRÜN İÇERİK'!$A$1:$D$42,4,),"")</f>
        <v>19.2</v>
      </c>
      <c r="E211" s="31"/>
    </row>
    <row r="212" spans="1:5" x14ac:dyDescent="0.25">
      <c r="A212" s="36"/>
      <c r="B212" s="36"/>
      <c r="C212" s="26" t="s">
        <v>18</v>
      </c>
      <c r="D212" s="27">
        <f>IFERROR(VLOOKUP(C212,'[1]BURGERATOR ÜRÜN İÇERİK'!$A$1:$D$42,4,),"")</f>
        <v>27</v>
      </c>
      <c r="E212" s="31"/>
    </row>
    <row r="213" spans="1:5" x14ac:dyDescent="0.25">
      <c r="A213" s="36" t="s">
        <v>55</v>
      </c>
      <c r="B213" s="36">
        <v>200</v>
      </c>
      <c r="C213" s="26" t="s">
        <v>13</v>
      </c>
      <c r="D213" s="27">
        <f>IFERROR(VLOOKUP(C213,'[1]BURGERATOR ÜRÜN İÇERİK'!$A$1:$D$42,4,),"")</f>
        <v>11</v>
      </c>
      <c r="E213" s="31">
        <f>SUM(D213:D220)</f>
        <v>184.78888888888886</v>
      </c>
    </row>
    <row r="214" spans="1:5" x14ac:dyDescent="0.25">
      <c r="A214" s="36"/>
      <c r="B214" s="36"/>
      <c r="C214" s="26" t="s">
        <v>17</v>
      </c>
      <c r="D214" s="27">
        <f>IFERROR(VLOOKUP(C214,'[1]BURGERATOR ÜRÜN İÇERİK'!$A$1:$D$42,4,),"")</f>
        <v>3</v>
      </c>
      <c r="E214" s="31"/>
    </row>
    <row r="215" spans="1:5" x14ac:dyDescent="0.25">
      <c r="A215" s="36"/>
      <c r="B215" s="36"/>
      <c r="C215" s="26" t="s">
        <v>15</v>
      </c>
      <c r="D215" s="27">
        <f>IFERROR(VLOOKUP(C215,'[1]BURGERATOR ÜRÜN İÇERİK'!$A$1:$D$42,4,),"")*2</f>
        <v>96</v>
      </c>
      <c r="E215" s="31"/>
    </row>
    <row r="216" spans="1:5" x14ac:dyDescent="0.25">
      <c r="A216" s="36"/>
      <c r="B216" s="36"/>
      <c r="C216" s="26" t="s">
        <v>12</v>
      </c>
      <c r="D216" s="27">
        <f>IFERROR(VLOOKUP(C216,'[1]BURGERATOR ÜRÜN İÇERİK'!$A$1:$D$42,4,),"")*2</f>
        <v>8.8888888888888893</v>
      </c>
      <c r="E216" s="31"/>
    </row>
    <row r="217" spans="1:5" x14ac:dyDescent="0.25">
      <c r="A217" s="36"/>
      <c r="B217" s="36"/>
      <c r="C217" s="26" t="s">
        <v>23</v>
      </c>
      <c r="D217" s="27">
        <f>IFERROR(VLOOKUP(C217,'[1]BURGERATOR ÜRÜN İÇERİK'!$A$1:$D$42,4,),"")*2</f>
        <v>18.2</v>
      </c>
      <c r="E217" s="31"/>
    </row>
    <row r="218" spans="1:5" x14ac:dyDescent="0.25">
      <c r="A218" s="36"/>
      <c r="B218" s="36"/>
      <c r="C218" s="26" t="s">
        <v>11</v>
      </c>
      <c r="D218" s="27">
        <f>IFERROR(VLOOKUP(C218,'[1]BURGERATOR ÜRÜN İÇERİK'!$A$1:$D$42,4,),"")</f>
        <v>1.5</v>
      </c>
      <c r="E218" s="31"/>
    </row>
    <row r="219" spans="1:5" x14ac:dyDescent="0.25">
      <c r="A219" s="36"/>
      <c r="B219" s="36"/>
      <c r="C219" s="26" t="s">
        <v>16</v>
      </c>
      <c r="D219" s="27">
        <f>IFERROR(VLOOKUP(C219,'[1]BURGERATOR ÜRÜN İÇERİK'!$A$1:$D$42,4,),"")</f>
        <v>19.2</v>
      </c>
      <c r="E219" s="31"/>
    </row>
    <row r="220" spans="1:5" x14ac:dyDescent="0.25">
      <c r="A220" s="36"/>
      <c r="B220" s="36"/>
      <c r="C220" s="26" t="s">
        <v>18</v>
      </c>
      <c r="D220" s="27">
        <f>IFERROR(VLOOKUP(C220,'[1]BURGERATOR ÜRÜN İÇERİK'!$A$1:$D$42,4,),"")</f>
        <v>27</v>
      </c>
      <c r="E220" s="31"/>
    </row>
    <row r="221" spans="1:5" x14ac:dyDescent="0.25">
      <c r="A221" s="36" t="s">
        <v>47</v>
      </c>
      <c r="B221" s="36">
        <v>280</v>
      </c>
      <c r="C221" s="26" t="s">
        <v>13</v>
      </c>
      <c r="D221" s="27">
        <f>IFERROR(VLOOKUP(C221,'[1]BURGERATOR ÜRÜN İÇERİK'!$A$1:$D$42,4,),"")</f>
        <v>11</v>
      </c>
      <c r="E221" s="31">
        <f>SUM(D221:D228)</f>
        <v>224.68888888888884</v>
      </c>
    </row>
    <row r="222" spans="1:5" x14ac:dyDescent="0.25">
      <c r="A222" s="36"/>
      <c r="B222" s="36"/>
      <c r="C222" s="26" t="s">
        <v>19</v>
      </c>
      <c r="D222" s="27">
        <f>IFERROR(VLOOKUP(C222,'[1]BURGERATOR ÜRÜN İÇERİK'!$A$1:$D$42,4,),"")</f>
        <v>3</v>
      </c>
      <c r="E222" s="31"/>
    </row>
    <row r="223" spans="1:5" x14ac:dyDescent="0.25">
      <c r="A223" s="36"/>
      <c r="B223" s="36"/>
      <c r="C223" s="26" t="s">
        <v>15</v>
      </c>
      <c r="D223" s="27">
        <f>IFERROR(VLOOKUP(C223,'[1]BURGERATOR ÜRÜN İÇERİK'!$A$1:$D$42,4,),"")*2.8</f>
        <v>134.39999999999998</v>
      </c>
      <c r="E223" s="31"/>
    </row>
    <row r="224" spans="1:5" x14ac:dyDescent="0.25">
      <c r="A224" s="36"/>
      <c r="B224" s="36"/>
      <c r="C224" s="26" t="s">
        <v>12</v>
      </c>
      <c r="D224" s="27">
        <f>IFERROR(VLOOKUP(C224,'[1]BURGERATOR ÜRÜN İÇERİK'!$A$1:$D$42,4,),"")*2</f>
        <v>8.8888888888888893</v>
      </c>
      <c r="E224" s="31"/>
    </row>
    <row r="225" spans="1:5" x14ac:dyDescent="0.25">
      <c r="A225" s="36"/>
      <c r="B225" s="36"/>
      <c r="C225" s="26" t="s">
        <v>23</v>
      </c>
      <c r="D225" s="27">
        <f>IFERROR(VLOOKUP(C225,'[1]BURGERATOR ÜRÜN İÇERİK'!$A$1:$D$42,4,),"")*2</f>
        <v>18.2</v>
      </c>
      <c r="E225" s="31"/>
    </row>
    <row r="226" spans="1:5" x14ac:dyDescent="0.25">
      <c r="A226" s="36"/>
      <c r="B226" s="36"/>
      <c r="C226" s="26" t="s">
        <v>22</v>
      </c>
      <c r="D226" s="27">
        <f>IFERROR(VLOOKUP(C226,'[1]BURGERATOR ÜRÜN İÇERİK'!$A$1:$D$42,4,),"")</f>
        <v>3</v>
      </c>
      <c r="E226" s="31"/>
    </row>
    <row r="227" spans="1:5" x14ac:dyDescent="0.25">
      <c r="A227" s="36"/>
      <c r="B227" s="36"/>
      <c r="C227" s="26" t="s">
        <v>16</v>
      </c>
      <c r="D227" s="27">
        <f>IFERROR(VLOOKUP(C227,'[1]BURGERATOR ÜRÜN İÇERİK'!$A$1:$D$42,4,),"")</f>
        <v>19.2</v>
      </c>
      <c r="E227" s="31"/>
    </row>
    <row r="228" spans="1:5" x14ac:dyDescent="0.25">
      <c r="A228" s="36"/>
      <c r="B228" s="36"/>
      <c r="C228" s="26" t="s">
        <v>18</v>
      </c>
      <c r="D228" s="27">
        <f>IFERROR(VLOOKUP(C228,'[1]BURGERATOR ÜRÜN İÇERİK'!$A$1:$D$42,4,),"")</f>
        <v>27</v>
      </c>
      <c r="E228" s="31"/>
    </row>
    <row r="229" spans="1:5" x14ac:dyDescent="0.25">
      <c r="A229" s="36" t="s">
        <v>48</v>
      </c>
      <c r="B229" s="36">
        <v>280</v>
      </c>
      <c r="C229" s="26" t="s">
        <v>13</v>
      </c>
      <c r="D229" s="27">
        <f>IFERROR(VLOOKUP(C229,'[1]BURGERATOR ÜRÜN İÇERİK'!$A$1:$D$42,4,),"")</f>
        <v>11</v>
      </c>
      <c r="E229" s="31">
        <f>SUM(D229:D237)</f>
        <v>231.68888888888884</v>
      </c>
    </row>
    <row r="230" spans="1:5" x14ac:dyDescent="0.25">
      <c r="A230" s="36"/>
      <c r="B230" s="36"/>
      <c r="C230" s="26" t="s">
        <v>30</v>
      </c>
      <c r="D230" s="27">
        <f>IFERROR(VLOOKUP(C230,'[1]BURGERATOR ÜRÜN İÇERİK'!$A$1:$D$42,4,),"")</f>
        <v>5</v>
      </c>
      <c r="E230" s="31"/>
    </row>
    <row r="231" spans="1:5" x14ac:dyDescent="0.25">
      <c r="A231" s="36"/>
      <c r="B231" s="36"/>
      <c r="C231" s="26" t="s">
        <v>15</v>
      </c>
      <c r="D231" s="27">
        <f>IFERROR(VLOOKUP(C231,'[1]BURGERATOR ÜRÜN İÇERİK'!$A$1:$D$42,4,),"")*2.8</f>
        <v>134.39999999999998</v>
      </c>
      <c r="E231" s="31"/>
    </row>
    <row r="232" spans="1:5" x14ac:dyDescent="0.25">
      <c r="A232" s="36"/>
      <c r="B232" s="36"/>
      <c r="C232" s="26" t="s">
        <v>12</v>
      </c>
      <c r="D232" s="27">
        <f>IFERROR(VLOOKUP(C232,'[1]BURGERATOR ÜRÜN İÇERİK'!$A$1:$D$42,4,),"")*2</f>
        <v>8.8888888888888893</v>
      </c>
      <c r="E232" s="31"/>
    </row>
    <row r="233" spans="1:5" x14ac:dyDescent="0.25">
      <c r="A233" s="36"/>
      <c r="B233" s="36"/>
      <c r="C233" s="26" t="s">
        <v>23</v>
      </c>
      <c r="D233" s="27">
        <f>IFERROR(VLOOKUP(C233,'[1]BURGERATOR ÜRÜN İÇERİK'!$A$1:$D$42,4,),"")*2</f>
        <v>18.2</v>
      </c>
      <c r="E233" s="31"/>
    </row>
    <row r="234" spans="1:5" x14ac:dyDescent="0.25">
      <c r="A234" s="36"/>
      <c r="B234" s="36"/>
      <c r="C234" s="26" t="s">
        <v>31</v>
      </c>
      <c r="D234" s="27">
        <f>IFERROR(VLOOKUP(C234,'[1]BURGERATOR ÜRÜN İÇERİK'!$A$1:$D$42,4,),"")</f>
        <v>3</v>
      </c>
      <c r="E234" s="31"/>
    </row>
    <row r="235" spans="1:5" x14ac:dyDescent="0.25">
      <c r="A235" s="36"/>
      <c r="B235" s="36"/>
      <c r="C235" s="26" t="s">
        <v>32</v>
      </c>
      <c r="D235" s="27">
        <f>IFERROR(VLOOKUP(C235,'[1]BURGERATOR ÜRÜN İÇERİK'!$A$1:$D$42,4,),"")</f>
        <v>5</v>
      </c>
      <c r="E235" s="31"/>
    </row>
    <row r="236" spans="1:5" x14ac:dyDescent="0.25">
      <c r="A236" s="36"/>
      <c r="B236" s="36"/>
      <c r="C236" s="26" t="s">
        <v>16</v>
      </c>
      <c r="D236" s="27">
        <f>IFERROR(VLOOKUP(C236,'[1]BURGERATOR ÜRÜN İÇERİK'!$A$1:$D$42,4,),"")</f>
        <v>19.2</v>
      </c>
      <c r="E236" s="31"/>
    </row>
    <row r="237" spans="1:5" x14ac:dyDescent="0.25">
      <c r="A237" s="36"/>
      <c r="B237" s="36"/>
      <c r="C237" s="26" t="s">
        <v>18</v>
      </c>
      <c r="D237" s="27">
        <f>IFERROR(VLOOKUP(C237,'[1]BURGERATOR ÜRÜN İÇERİK'!$A$1:$D$42,4,),"")</f>
        <v>27</v>
      </c>
      <c r="E237" s="31"/>
    </row>
    <row r="238" spans="1:5" x14ac:dyDescent="0.25">
      <c r="A238" s="36" t="s">
        <v>49</v>
      </c>
      <c r="B238" s="36">
        <v>280</v>
      </c>
      <c r="C238" s="26" t="s">
        <v>13</v>
      </c>
      <c r="D238" s="27">
        <f>IFERROR(VLOOKUP(C238,'[1]BURGERATOR ÜRÜN İÇERİK'!$A$1:$D$42,4,),"")</f>
        <v>11</v>
      </c>
      <c r="E238" s="31">
        <f>SUM(D238:D245)</f>
        <v>238.82222222222219</v>
      </c>
    </row>
    <row r="239" spans="1:5" x14ac:dyDescent="0.25">
      <c r="A239" s="36"/>
      <c r="B239" s="36"/>
      <c r="C239" s="26" t="s">
        <v>30</v>
      </c>
      <c r="D239" s="27">
        <f>IFERROR(VLOOKUP(C239,'[1]BURGERATOR ÜRÜN İÇERİK'!$A$1:$D$42,4,),"")</f>
        <v>5</v>
      </c>
      <c r="E239" s="31"/>
    </row>
    <row r="240" spans="1:5" x14ac:dyDescent="0.25">
      <c r="A240" s="36"/>
      <c r="B240" s="36"/>
      <c r="C240" s="26" t="s">
        <v>15</v>
      </c>
      <c r="D240" s="27">
        <f>IFERROR(VLOOKUP(C240,'[1]BURGERATOR ÜRÜN İÇERİK'!$A$1:$D$42,4,),"")*2.8</f>
        <v>134.39999999999998</v>
      </c>
      <c r="E240" s="31"/>
    </row>
    <row r="241" spans="1:5" x14ac:dyDescent="0.25">
      <c r="A241" s="36"/>
      <c r="B241" s="36"/>
      <c r="C241" s="26" t="s">
        <v>12</v>
      </c>
      <c r="D241" s="27">
        <f>IFERROR(VLOOKUP(C241,'[1]BURGERATOR ÜRÜN İÇERİK'!$A$1:$D$42,4,),"")*2</f>
        <v>8.8888888888888893</v>
      </c>
      <c r="E241" s="31"/>
    </row>
    <row r="242" spans="1:5" x14ac:dyDescent="0.25">
      <c r="A242" s="36"/>
      <c r="B242" s="36"/>
      <c r="C242" s="26" t="s">
        <v>29</v>
      </c>
      <c r="D242" s="27">
        <f>IFERROR(VLOOKUP(C242,'[1]BURGERATOR ÜRÜN İÇERİK'!$A$1:$D$42,4,),"")</f>
        <v>30.333333333333332</v>
      </c>
      <c r="E242" s="31"/>
    </row>
    <row r="243" spans="1:5" x14ac:dyDescent="0.25">
      <c r="A243" s="36"/>
      <c r="B243" s="36"/>
      <c r="C243" s="26" t="s">
        <v>21</v>
      </c>
      <c r="D243" s="27">
        <f>IFERROR(VLOOKUP(C243,'[1]BURGERATOR ÜRÜN İÇERİK'!$A$1:$D$42,4,),"")</f>
        <v>3</v>
      </c>
      <c r="E243" s="31"/>
    </row>
    <row r="244" spans="1:5" x14ac:dyDescent="0.25">
      <c r="A244" s="36"/>
      <c r="B244" s="36"/>
      <c r="C244" s="26" t="s">
        <v>16</v>
      </c>
      <c r="D244" s="27">
        <f>IFERROR(VLOOKUP(C244,'[1]BURGERATOR ÜRÜN İÇERİK'!$A$1:$D$42,4,),"")</f>
        <v>19.2</v>
      </c>
      <c r="E244" s="31"/>
    </row>
    <row r="245" spans="1:5" x14ac:dyDescent="0.25">
      <c r="A245" s="36"/>
      <c r="B245" s="36"/>
      <c r="C245" s="26" t="s">
        <v>18</v>
      </c>
      <c r="D245" s="27">
        <f>IFERROR(VLOOKUP(C245,'[1]BURGERATOR ÜRÜN İÇERİK'!$A$1:$D$42,4,),"")</f>
        <v>27</v>
      </c>
      <c r="E245" s="31"/>
    </row>
    <row r="246" spans="1:5" x14ac:dyDescent="0.25">
      <c r="A246" s="36" t="s">
        <v>50</v>
      </c>
      <c r="B246" s="36">
        <v>280</v>
      </c>
      <c r="C246" s="26" t="s">
        <v>13</v>
      </c>
      <c r="D246" s="27">
        <f>IFERROR(VLOOKUP(C246,'[1]BURGERATOR ÜRÜN İÇERİK'!$A$1:$D$42,4,),"")</f>
        <v>11</v>
      </c>
      <c r="E246" s="31">
        <f>SUM(D246:D253)</f>
        <v>226.18888888888884</v>
      </c>
    </row>
    <row r="247" spans="1:5" x14ac:dyDescent="0.25">
      <c r="A247" s="36"/>
      <c r="B247" s="36"/>
      <c r="C247" s="26" t="s">
        <v>24</v>
      </c>
      <c r="D247" s="27">
        <f>IFERROR(VLOOKUP(C247,'[1]BURGERATOR ÜRÜN İÇERİK'!$A$1:$D$42,4,),"")</f>
        <v>6</v>
      </c>
      <c r="E247" s="31"/>
    </row>
    <row r="248" spans="1:5" x14ac:dyDescent="0.25">
      <c r="A248" s="36"/>
      <c r="B248" s="36"/>
      <c r="C248" s="26" t="s">
        <v>15</v>
      </c>
      <c r="D248" s="27">
        <f>IFERROR(VLOOKUP(C248,'[1]BURGERATOR ÜRÜN İÇERİK'!$A$1:$D$42,4,),"")*2.8</f>
        <v>134.39999999999998</v>
      </c>
      <c r="E248" s="31"/>
    </row>
    <row r="249" spans="1:5" x14ac:dyDescent="0.25">
      <c r="A249" s="36"/>
      <c r="B249" s="36"/>
      <c r="C249" s="26" t="s">
        <v>12</v>
      </c>
      <c r="D249" s="27">
        <f>IFERROR(VLOOKUP(C249,'[1]BURGERATOR ÜRÜN İÇERİK'!$A$1:$D$42,4,),"")*2</f>
        <v>8.8888888888888893</v>
      </c>
      <c r="E249" s="31"/>
    </row>
    <row r="250" spans="1:5" x14ac:dyDescent="0.25">
      <c r="A250" s="36"/>
      <c r="B250" s="36"/>
      <c r="C250" s="26" t="s">
        <v>23</v>
      </c>
      <c r="D250" s="27">
        <f>IFERROR(VLOOKUP(C250,'[1]BURGERATOR ÜRÜN İÇERİK'!$A$1:$D$42,4,),"")*2</f>
        <v>18.2</v>
      </c>
      <c r="E250" s="31"/>
    </row>
    <row r="251" spans="1:5" x14ac:dyDescent="0.25">
      <c r="A251" s="36"/>
      <c r="B251" s="36"/>
      <c r="C251" s="26" t="s">
        <v>11</v>
      </c>
      <c r="D251" s="27">
        <f>IFERROR(VLOOKUP(C251,'[1]BURGERATOR ÜRÜN İÇERİK'!$A$1:$D$42,4,),"")</f>
        <v>1.5</v>
      </c>
      <c r="E251" s="31"/>
    </row>
    <row r="252" spans="1:5" x14ac:dyDescent="0.25">
      <c r="A252" s="36"/>
      <c r="B252" s="36"/>
      <c r="C252" s="26" t="s">
        <v>16</v>
      </c>
      <c r="D252" s="27">
        <f>IFERROR(VLOOKUP(C252,'[1]BURGERATOR ÜRÜN İÇERİK'!$A$1:$D$42,4,),"")</f>
        <v>19.2</v>
      </c>
      <c r="E252" s="31"/>
    </row>
    <row r="253" spans="1:5" x14ac:dyDescent="0.25">
      <c r="A253" s="36"/>
      <c r="B253" s="36"/>
      <c r="C253" s="26" t="s">
        <v>18</v>
      </c>
      <c r="D253" s="27">
        <f>IFERROR(VLOOKUP(C253,'[1]BURGERATOR ÜRÜN İÇERİK'!$A$1:$D$42,4,),"")</f>
        <v>27</v>
      </c>
      <c r="E253" s="31"/>
    </row>
    <row r="254" spans="1:5" x14ac:dyDescent="0.25">
      <c r="A254" s="36" t="s">
        <v>51</v>
      </c>
      <c r="B254" s="36">
        <v>280</v>
      </c>
      <c r="C254" s="26" t="s">
        <v>13</v>
      </c>
      <c r="D254" s="27">
        <f>IFERROR(VLOOKUP(C254,'[1]BURGERATOR ÜRÜN İÇERİK'!$A$1:$D$42,4,),"")</f>
        <v>11</v>
      </c>
      <c r="E254" s="31">
        <f>SUM(D254:D261)</f>
        <v>223.18888888888884</v>
      </c>
    </row>
    <row r="255" spans="1:5" x14ac:dyDescent="0.25">
      <c r="A255" s="36"/>
      <c r="B255" s="36"/>
      <c r="C255" s="26" t="s">
        <v>20</v>
      </c>
      <c r="D255" s="27">
        <f>IFERROR(VLOOKUP(C255,'[1]BURGERATOR ÜRÜN İÇERİK'!$A$1:$D$42,4,),"")</f>
        <v>3</v>
      </c>
      <c r="E255" s="31"/>
    </row>
    <row r="256" spans="1:5" x14ac:dyDescent="0.25">
      <c r="A256" s="36"/>
      <c r="B256" s="36"/>
      <c r="C256" s="26" t="s">
        <v>15</v>
      </c>
      <c r="D256" s="27">
        <f>IFERROR(VLOOKUP(C256,'[1]BURGERATOR ÜRÜN İÇERİK'!$A$1:$D$42,4,),"")*2.8</f>
        <v>134.39999999999998</v>
      </c>
      <c r="E256" s="31"/>
    </row>
    <row r="257" spans="1:5" x14ac:dyDescent="0.25">
      <c r="A257" s="36"/>
      <c r="B257" s="36"/>
      <c r="C257" s="26" t="s">
        <v>12</v>
      </c>
      <c r="D257" s="27">
        <f>IFERROR(VLOOKUP(C257,'[1]BURGERATOR ÜRÜN İÇERİK'!$A$1:$D$42,4,),"")*2</f>
        <v>8.8888888888888893</v>
      </c>
      <c r="E257" s="31"/>
    </row>
    <row r="258" spans="1:5" x14ac:dyDescent="0.25">
      <c r="A258" s="36"/>
      <c r="B258" s="36"/>
      <c r="C258" s="26" t="s">
        <v>23</v>
      </c>
      <c r="D258" s="27">
        <f>IFERROR(VLOOKUP(C258,'[1]BURGERATOR ÜRÜN İÇERİK'!$A$1:$D$42,4,),"")*2</f>
        <v>18.2</v>
      </c>
      <c r="E258" s="31"/>
    </row>
    <row r="259" spans="1:5" x14ac:dyDescent="0.25">
      <c r="A259" s="36"/>
      <c r="B259" s="36"/>
      <c r="C259" s="26" t="s">
        <v>11</v>
      </c>
      <c r="D259" s="27">
        <f>IFERROR(VLOOKUP(C259,'[1]BURGERATOR ÜRÜN İÇERİK'!$A$1:$D$42,4,),"")</f>
        <v>1.5</v>
      </c>
      <c r="E259" s="31"/>
    </row>
    <row r="260" spans="1:5" x14ac:dyDescent="0.25">
      <c r="A260" s="36"/>
      <c r="B260" s="36"/>
      <c r="C260" s="26" t="s">
        <v>16</v>
      </c>
      <c r="D260" s="27">
        <f>IFERROR(VLOOKUP(C260,'[1]BURGERATOR ÜRÜN İÇERİK'!$A$1:$D$42,4,),"")</f>
        <v>19.2</v>
      </c>
      <c r="E260" s="31"/>
    </row>
    <row r="261" spans="1:5" x14ac:dyDescent="0.25">
      <c r="A261" s="36"/>
      <c r="B261" s="36"/>
      <c r="C261" s="26" t="s">
        <v>18</v>
      </c>
      <c r="D261" s="27">
        <f>IFERROR(VLOOKUP(C261,'[1]BURGERATOR ÜRÜN İÇERİK'!$A$1:$D$42,4,),"")</f>
        <v>27</v>
      </c>
      <c r="E261" s="31"/>
    </row>
    <row r="262" spans="1:5" x14ac:dyDescent="0.25">
      <c r="A262" s="36" t="s">
        <v>52</v>
      </c>
      <c r="B262" s="36">
        <v>280</v>
      </c>
      <c r="C262" s="26" t="s">
        <v>13</v>
      </c>
      <c r="D262" s="27">
        <f>IFERROR(VLOOKUP(C262,'[1]BURGERATOR ÜRÜN İÇERİK'!$A$1:$D$42,4,),"")</f>
        <v>11</v>
      </c>
      <c r="E262" s="31">
        <f>SUM(D262:D269)</f>
        <v>274.14444444444439</v>
      </c>
    </row>
    <row r="263" spans="1:5" x14ac:dyDescent="0.25">
      <c r="A263" s="36"/>
      <c r="B263" s="36"/>
      <c r="C263" s="26" t="s">
        <v>27</v>
      </c>
      <c r="D263" s="27">
        <f>IFERROR(VLOOKUP(C263,'[1]BURGERATOR ÜRÜN İÇERİK'!$A$1:$D$42,4,),"")</f>
        <v>31.200000000000003</v>
      </c>
      <c r="E263" s="31"/>
    </row>
    <row r="264" spans="1:5" x14ac:dyDescent="0.25">
      <c r="A264" s="36"/>
      <c r="B264" s="36"/>
      <c r="C264" s="26" t="s">
        <v>15</v>
      </c>
      <c r="D264" s="27">
        <f>IFERROR(VLOOKUP(C264,'[1]BURGERATOR ÜRÜN İÇERİK'!$A$1:$D$42,4,),"")*2.8</f>
        <v>134.39999999999998</v>
      </c>
      <c r="E264" s="31"/>
    </row>
    <row r="265" spans="1:5" x14ac:dyDescent="0.25">
      <c r="A265" s="36"/>
      <c r="B265" s="36"/>
      <c r="C265" s="26" t="s">
        <v>25</v>
      </c>
      <c r="D265" s="27">
        <f>IFERROR(VLOOKUP(C265,'[1]BURGERATOR ÜRÜN İÇERİK'!$A$1:$D$42,4,),"")*2</f>
        <v>6.9444444444444446</v>
      </c>
      <c r="E265" s="31"/>
    </row>
    <row r="266" spans="1:5" x14ac:dyDescent="0.25">
      <c r="A266" s="36"/>
      <c r="B266" s="36"/>
      <c r="C266" s="26" t="s">
        <v>28</v>
      </c>
      <c r="D266" s="27">
        <f>IFERROR(VLOOKUP(C266,'[1]BURGERATOR ÜRÜN İÇERİK'!$A$1:$D$42,4,),"")*2</f>
        <v>41.4</v>
      </c>
      <c r="E266" s="31"/>
    </row>
    <row r="267" spans="1:5" x14ac:dyDescent="0.25">
      <c r="A267" s="36"/>
      <c r="B267" s="36"/>
      <c r="C267" s="26" t="s">
        <v>26</v>
      </c>
      <c r="D267" s="27">
        <f>IFERROR(VLOOKUP(C267,'[1]BURGERATOR ÜRÜN İÇERİK'!$A$1:$D$42,4,),"")</f>
        <v>3</v>
      </c>
      <c r="E267" s="31"/>
    </row>
    <row r="268" spans="1:5" x14ac:dyDescent="0.25">
      <c r="A268" s="36"/>
      <c r="B268" s="36"/>
      <c r="C268" s="26" t="s">
        <v>16</v>
      </c>
      <c r="D268" s="27">
        <f>IFERROR(VLOOKUP(C268,'[1]BURGERATOR ÜRÜN İÇERİK'!$A$1:$D$42,4,),"")</f>
        <v>19.2</v>
      </c>
      <c r="E268" s="31"/>
    </row>
    <row r="269" spans="1:5" x14ac:dyDescent="0.25">
      <c r="A269" s="36"/>
      <c r="B269" s="36"/>
      <c r="C269" s="26" t="s">
        <v>18</v>
      </c>
      <c r="D269" s="27">
        <f>IFERROR(VLOOKUP(C269,'[1]BURGERATOR ÜRÜN İÇERİK'!$A$1:$D$42,4,),"")</f>
        <v>27</v>
      </c>
      <c r="E269" s="31"/>
    </row>
    <row r="270" spans="1:5" x14ac:dyDescent="0.25">
      <c r="A270" s="36" t="s">
        <v>53</v>
      </c>
      <c r="B270" s="36">
        <v>280</v>
      </c>
      <c r="C270" s="26" t="s">
        <v>13</v>
      </c>
      <c r="D270" s="27">
        <f>IFERROR(VLOOKUP(C270,'[1]BURGERATOR ÜRÜN İÇERİK'!$A$1:$D$42,4,),"")</f>
        <v>11</v>
      </c>
      <c r="E270" s="31">
        <f>SUM(D270:D277)</f>
        <v>224.68888888888884</v>
      </c>
    </row>
    <row r="271" spans="1:5" x14ac:dyDescent="0.25">
      <c r="A271" s="36"/>
      <c r="B271" s="36"/>
      <c r="C271" s="26" t="s">
        <v>17</v>
      </c>
      <c r="D271" s="27">
        <f>IFERROR(VLOOKUP(C271,'[1]BURGERATOR ÜRÜN İÇERİK'!$A$1:$D$42,4,),"")</f>
        <v>3</v>
      </c>
      <c r="E271" s="31"/>
    </row>
    <row r="272" spans="1:5" x14ac:dyDescent="0.25">
      <c r="A272" s="36"/>
      <c r="B272" s="36"/>
      <c r="C272" s="26" t="s">
        <v>15</v>
      </c>
      <c r="D272" s="27">
        <f>IFERROR(VLOOKUP(C272,'[1]BURGERATOR ÜRÜN İÇERİK'!$A$1:$D$42,4,),"")*2.8</f>
        <v>134.39999999999998</v>
      </c>
      <c r="E272" s="31"/>
    </row>
    <row r="273" spans="1:5" x14ac:dyDescent="0.25">
      <c r="A273" s="36"/>
      <c r="B273" s="36"/>
      <c r="C273" s="26" t="s">
        <v>12</v>
      </c>
      <c r="D273" s="27">
        <f>IFERROR(VLOOKUP(C273,'[1]BURGERATOR ÜRÜN İÇERİK'!$A$1:$D$42,4,),"")*2</f>
        <v>8.8888888888888893</v>
      </c>
      <c r="E273" s="31"/>
    </row>
    <row r="274" spans="1:5" x14ac:dyDescent="0.25">
      <c r="A274" s="36"/>
      <c r="B274" s="36"/>
      <c r="C274" s="26" t="s">
        <v>23</v>
      </c>
      <c r="D274" s="27">
        <f>IFERROR(VLOOKUP(C274,'[1]BURGERATOR ÜRÜN İÇERİK'!$A$1:$D$42,4,),"")*2</f>
        <v>18.2</v>
      </c>
      <c r="E274" s="31"/>
    </row>
    <row r="275" spans="1:5" x14ac:dyDescent="0.25">
      <c r="A275" s="36"/>
      <c r="B275" s="36"/>
      <c r="C275" s="26" t="s">
        <v>21</v>
      </c>
      <c r="D275" s="27">
        <f>IFERROR(VLOOKUP(C275,'[1]BURGERATOR ÜRÜN İÇERİK'!$A$1:$D$42,4,),"")</f>
        <v>3</v>
      </c>
      <c r="E275" s="31"/>
    </row>
    <row r="276" spans="1:5" x14ac:dyDescent="0.25">
      <c r="A276" s="36"/>
      <c r="B276" s="36"/>
      <c r="C276" s="26" t="s">
        <v>16</v>
      </c>
      <c r="D276" s="27">
        <f>IFERROR(VLOOKUP(C276,'[1]BURGERATOR ÜRÜN İÇERİK'!$A$1:$D$42,4,),"")</f>
        <v>19.2</v>
      </c>
      <c r="E276" s="31"/>
    </row>
    <row r="277" spans="1:5" x14ac:dyDescent="0.25">
      <c r="A277" s="36"/>
      <c r="B277" s="36"/>
      <c r="C277" s="26" t="s">
        <v>18</v>
      </c>
      <c r="D277" s="27">
        <f>IFERROR(VLOOKUP(C277,'[1]BURGERATOR ÜRÜN İÇERİK'!$A$1:$D$42,4,),"")</f>
        <v>27</v>
      </c>
      <c r="E277" s="31"/>
    </row>
    <row r="278" spans="1:5" x14ac:dyDescent="0.25">
      <c r="A278" s="36" t="s">
        <v>54</v>
      </c>
      <c r="B278" s="36">
        <v>280</v>
      </c>
      <c r="C278" s="26" t="s">
        <v>13</v>
      </c>
      <c r="D278" s="27">
        <f>IFERROR(VLOOKUP(C278,'[1]BURGERATOR ÜRÜN İÇERİK'!$A$1:$D$42,4,),"")</f>
        <v>11</v>
      </c>
      <c r="E278" s="31">
        <f>SUM(D278:D285)</f>
        <v>234.48888888888885</v>
      </c>
    </row>
    <row r="279" spans="1:5" x14ac:dyDescent="0.25">
      <c r="A279" s="36"/>
      <c r="B279" s="36"/>
      <c r="C279" s="26" t="s">
        <v>17</v>
      </c>
      <c r="D279" s="27">
        <f>IFERROR(VLOOKUP(C279,'[1]BURGERATOR ÜRÜN İÇERİK'!$A$1:$D$42,4,),"")</f>
        <v>3</v>
      </c>
      <c r="E279" s="31"/>
    </row>
    <row r="280" spans="1:5" x14ac:dyDescent="0.25">
      <c r="A280" s="36"/>
      <c r="B280" s="36"/>
      <c r="C280" s="26" t="s">
        <v>15</v>
      </c>
      <c r="D280" s="27">
        <f>IFERROR(VLOOKUP(C280,'[1]BURGERATOR ÜRÜN İÇERİK'!$A$1:$D$42,4,),"")*2.8</f>
        <v>134.39999999999998</v>
      </c>
      <c r="E280" s="31"/>
    </row>
    <row r="281" spans="1:5" x14ac:dyDescent="0.25">
      <c r="A281" s="36"/>
      <c r="B281" s="36"/>
      <c r="C281" s="26" t="s">
        <v>12</v>
      </c>
      <c r="D281" s="27">
        <f>IFERROR(VLOOKUP(C281,'[1]BURGERATOR ÜRÜN İÇERİK'!$A$1:$D$42,4,),"")*2</f>
        <v>8.8888888888888893</v>
      </c>
      <c r="E281" s="31"/>
    </row>
    <row r="282" spans="1:5" x14ac:dyDescent="0.25">
      <c r="A282" s="36"/>
      <c r="B282" s="36"/>
      <c r="C282" s="26" t="s">
        <v>14</v>
      </c>
      <c r="D282" s="27">
        <f>IFERROR(VLOOKUP(C282,'[1]BURGERATOR ÜRÜN İÇERİK'!$A$1:$D$42,4,),"")*2</f>
        <v>28</v>
      </c>
      <c r="E282" s="31"/>
    </row>
    <row r="283" spans="1:5" x14ac:dyDescent="0.25">
      <c r="A283" s="36"/>
      <c r="B283" s="36"/>
      <c r="C283" s="26" t="s">
        <v>26</v>
      </c>
      <c r="D283" s="27">
        <f>IFERROR(VLOOKUP(C283,'[1]BURGERATOR ÜRÜN İÇERİK'!$A$1:$D$42,4,),"")</f>
        <v>3</v>
      </c>
      <c r="E283" s="31"/>
    </row>
    <row r="284" spans="1:5" x14ac:dyDescent="0.25">
      <c r="A284" s="36"/>
      <c r="B284" s="36"/>
      <c r="C284" s="26" t="s">
        <v>16</v>
      </c>
      <c r="D284" s="27">
        <f>IFERROR(VLOOKUP(C284,'[1]BURGERATOR ÜRÜN İÇERİK'!$A$1:$D$42,4,),"")</f>
        <v>19.2</v>
      </c>
      <c r="E284" s="31"/>
    </row>
    <row r="285" spans="1:5" x14ac:dyDescent="0.25">
      <c r="A285" s="36"/>
      <c r="B285" s="36"/>
      <c r="C285" s="26" t="s">
        <v>18</v>
      </c>
      <c r="D285" s="27">
        <f>IFERROR(VLOOKUP(C285,'[1]BURGERATOR ÜRÜN İÇERİK'!$A$1:$D$42,4,),"")</f>
        <v>27</v>
      </c>
      <c r="E285" s="31"/>
    </row>
    <row r="286" spans="1:5" x14ac:dyDescent="0.25">
      <c r="A286" s="36" t="s">
        <v>55</v>
      </c>
      <c r="B286" s="36">
        <v>280</v>
      </c>
      <c r="C286" s="26" t="s">
        <v>13</v>
      </c>
      <c r="D286" s="27">
        <f>IFERROR(VLOOKUP(C286,'[1]BURGERATOR ÜRÜN İÇERİK'!$A$1:$D$42,4,),"")</f>
        <v>11</v>
      </c>
      <c r="E286" s="31">
        <f>SUM(D286:D293)</f>
        <v>223.18888888888884</v>
      </c>
    </row>
    <row r="287" spans="1:5" x14ac:dyDescent="0.25">
      <c r="A287" s="36"/>
      <c r="B287" s="36"/>
      <c r="C287" s="26" t="s">
        <v>17</v>
      </c>
      <c r="D287" s="27">
        <f>IFERROR(VLOOKUP(C287,'[1]BURGERATOR ÜRÜN İÇERİK'!$A$1:$D$42,4,),"")</f>
        <v>3</v>
      </c>
      <c r="E287" s="31"/>
    </row>
    <row r="288" spans="1:5" x14ac:dyDescent="0.25">
      <c r="A288" s="36"/>
      <c r="B288" s="36"/>
      <c r="C288" s="26" t="s">
        <v>15</v>
      </c>
      <c r="D288" s="27">
        <f>IFERROR(VLOOKUP(C288,'[1]BURGERATOR ÜRÜN İÇERİK'!$A$1:$D$42,4,),"")*2.8</f>
        <v>134.39999999999998</v>
      </c>
      <c r="E288" s="31"/>
    </row>
    <row r="289" spans="1:5" x14ac:dyDescent="0.25">
      <c r="A289" s="36"/>
      <c r="B289" s="36"/>
      <c r="C289" s="26" t="s">
        <v>12</v>
      </c>
      <c r="D289" s="27">
        <f>IFERROR(VLOOKUP(C289,'[1]BURGERATOR ÜRÜN İÇERİK'!$A$1:$D$42,4,),"")*2</f>
        <v>8.8888888888888893</v>
      </c>
      <c r="E289" s="31"/>
    </row>
    <row r="290" spans="1:5" x14ac:dyDescent="0.25">
      <c r="A290" s="36"/>
      <c r="B290" s="36"/>
      <c r="C290" s="26" t="s">
        <v>23</v>
      </c>
      <c r="D290" s="27">
        <f>IFERROR(VLOOKUP(C290,'[1]BURGERATOR ÜRÜN İÇERİK'!$A$1:$D$42,4,),"")*2</f>
        <v>18.2</v>
      </c>
      <c r="E290" s="31"/>
    </row>
    <row r="291" spans="1:5" x14ac:dyDescent="0.25">
      <c r="A291" s="36"/>
      <c r="B291" s="36"/>
      <c r="C291" s="26" t="s">
        <v>11</v>
      </c>
      <c r="D291" s="27">
        <f>IFERROR(VLOOKUP(C291,'[1]BURGERATOR ÜRÜN İÇERİK'!$A$1:$D$42,4,),"")</f>
        <v>1.5</v>
      </c>
      <c r="E291" s="31"/>
    </row>
    <row r="292" spans="1:5" x14ac:dyDescent="0.25">
      <c r="A292" s="36"/>
      <c r="B292" s="36"/>
      <c r="C292" s="26" t="s">
        <v>16</v>
      </c>
      <c r="D292" s="27">
        <f>IFERROR(VLOOKUP(C292,'[1]BURGERATOR ÜRÜN İÇERİK'!$A$1:$D$42,4,),"")</f>
        <v>19.2</v>
      </c>
      <c r="E292" s="31"/>
    </row>
    <row r="293" spans="1:5" x14ac:dyDescent="0.25">
      <c r="A293" s="36"/>
      <c r="B293" s="36"/>
      <c r="C293" s="26" t="s">
        <v>18</v>
      </c>
      <c r="D293" s="27">
        <f>IFERROR(VLOOKUP(C293,'[1]BURGERATOR ÜRÜN İÇERİK'!$A$1:$D$42,4,),"")</f>
        <v>27</v>
      </c>
      <c r="E293" s="31"/>
    </row>
    <row r="294" spans="1:5" x14ac:dyDescent="0.25">
      <c r="A294" s="36" t="s">
        <v>47</v>
      </c>
      <c r="B294" s="36">
        <v>300</v>
      </c>
      <c r="C294" s="26" t="s">
        <v>13</v>
      </c>
      <c r="D294" s="27">
        <f>IFERROR(VLOOKUP(C294,'[1]BURGERATOR ÜRÜN İÇERİK'!$A$1:$D$42,4,),"")</f>
        <v>11</v>
      </c>
      <c r="E294" s="31">
        <f>SUM(D294:D301)</f>
        <v>247.83333333333331</v>
      </c>
    </row>
    <row r="295" spans="1:5" x14ac:dyDescent="0.25">
      <c r="A295" s="36"/>
      <c r="B295" s="36"/>
      <c r="C295" s="26" t="s">
        <v>19</v>
      </c>
      <c r="D295" s="27">
        <f>IFERROR(VLOOKUP(C295,'[1]BURGERATOR ÜRÜN İÇERİK'!$A$1:$D$42,4,),"")</f>
        <v>3</v>
      </c>
      <c r="E295" s="31"/>
    </row>
    <row r="296" spans="1:5" x14ac:dyDescent="0.25">
      <c r="A296" s="36"/>
      <c r="B296" s="36"/>
      <c r="C296" s="26" t="s">
        <v>15</v>
      </c>
      <c r="D296" s="27">
        <f>IFERROR(VLOOKUP(C296,'[1]BURGERATOR ÜRÜN İÇERİK'!$A$1:$D$42,4,),"")*3</f>
        <v>144</v>
      </c>
      <c r="E296" s="31"/>
    </row>
    <row r="297" spans="1:5" x14ac:dyDescent="0.25">
      <c r="A297" s="36"/>
      <c r="B297" s="36"/>
      <c r="C297" s="26" t="s">
        <v>12</v>
      </c>
      <c r="D297" s="27">
        <f>IFERROR(VLOOKUP(C297,'[1]BURGERATOR ÜRÜN İÇERİK'!$A$1:$D$42,4,),"")*3</f>
        <v>13.333333333333334</v>
      </c>
      <c r="E297" s="31"/>
    </row>
    <row r="298" spans="1:5" x14ac:dyDescent="0.25">
      <c r="A298" s="36"/>
      <c r="B298" s="36"/>
      <c r="C298" s="26" t="s">
        <v>23</v>
      </c>
      <c r="D298" s="27">
        <f>IFERROR(VLOOKUP(C298,'[1]BURGERATOR ÜRÜN İÇERİK'!$A$1:$D$42,4,),"")*3</f>
        <v>27.299999999999997</v>
      </c>
      <c r="E298" s="31"/>
    </row>
    <row r="299" spans="1:5" x14ac:dyDescent="0.25">
      <c r="A299" s="36"/>
      <c r="B299" s="36"/>
      <c r="C299" s="26" t="s">
        <v>22</v>
      </c>
      <c r="D299" s="27">
        <f>IFERROR(VLOOKUP(C299,'[1]BURGERATOR ÜRÜN İÇERİK'!$A$1:$D$42,4,),"")</f>
        <v>3</v>
      </c>
      <c r="E299" s="31"/>
    </row>
    <row r="300" spans="1:5" x14ac:dyDescent="0.25">
      <c r="A300" s="36"/>
      <c r="B300" s="36"/>
      <c r="C300" s="26" t="s">
        <v>16</v>
      </c>
      <c r="D300" s="27">
        <f>IFERROR(VLOOKUP(C300,'[1]BURGERATOR ÜRÜN İÇERİK'!$A$1:$D$42,4,),"")</f>
        <v>19.2</v>
      </c>
      <c r="E300" s="31"/>
    </row>
    <row r="301" spans="1:5" x14ac:dyDescent="0.25">
      <c r="A301" s="36"/>
      <c r="B301" s="36"/>
      <c r="C301" s="26" t="s">
        <v>18</v>
      </c>
      <c r="D301" s="27">
        <f>IFERROR(VLOOKUP(C301,'[1]BURGERATOR ÜRÜN İÇERİK'!$A$1:$D$42,4,),"")</f>
        <v>27</v>
      </c>
      <c r="E301" s="31"/>
    </row>
    <row r="302" spans="1:5" x14ac:dyDescent="0.25">
      <c r="A302" s="36" t="s">
        <v>48</v>
      </c>
      <c r="B302" s="36">
        <v>300</v>
      </c>
      <c r="C302" s="26" t="s">
        <v>13</v>
      </c>
      <c r="D302" s="27">
        <f>IFERROR(VLOOKUP(C302,'[1]BURGERATOR ÜRÜN İÇERİK'!$A$1:$D$42,4,),"")</f>
        <v>11</v>
      </c>
      <c r="E302" s="31">
        <f>SUM(D302:D310)</f>
        <v>254.83333333333331</v>
      </c>
    </row>
    <row r="303" spans="1:5" x14ac:dyDescent="0.25">
      <c r="A303" s="36"/>
      <c r="B303" s="36"/>
      <c r="C303" s="26" t="s">
        <v>30</v>
      </c>
      <c r="D303" s="27">
        <f>IFERROR(VLOOKUP(C303,'[1]BURGERATOR ÜRÜN İÇERİK'!$A$1:$D$42,4,),"")</f>
        <v>5</v>
      </c>
      <c r="E303" s="31"/>
    </row>
    <row r="304" spans="1:5" x14ac:dyDescent="0.25">
      <c r="A304" s="36"/>
      <c r="B304" s="36"/>
      <c r="C304" s="26" t="s">
        <v>15</v>
      </c>
      <c r="D304" s="27">
        <f>IFERROR(VLOOKUP(C304,'[1]BURGERATOR ÜRÜN İÇERİK'!$A$1:$D$42,4,),"")*3</f>
        <v>144</v>
      </c>
      <c r="E304" s="31"/>
    </row>
    <row r="305" spans="1:5" x14ac:dyDescent="0.25">
      <c r="A305" s="36"/>
      <c r="B305" s="36"/>
      <c r="C305" s="26" t="s">
        <v>12</v>
      </c>
      <c r="D305" s="27">
        <f>IFERROR(VLOOKUP(C305,'[1]BURGERATOR ÜRÜN İÇERİK'!$A$1:$D$42,4,),"")*3</f>
        <v>13.333333333333334</v>
      </c>
      <c r="E305" s="31"/>
    </row>
    <row r="306" spans="1:5" x14ac:dyDescent="0.25">
      <c r="A306" s="36"/>
      <c r="B306" s="36"/>
      <c r="C306" s="26" t="s">
        <v>23</v>
      </c>
      <c r="D306" s="27">
        <f>IFERROR(VLOOKUP(C306,'[1]BURGERATOR ÜRÜN İÇERİK'!$A$1:$D$42,4,),"")*3</f>
        <v>27.299999999999997</v>
      </c>
      <c r="E306" s="31"/>
    </row>
    <row r="307" spans="1:5" x14ac:dyDescent="0.25">
      <c r="A307" s="36"/>
      <c r="B307" s="36"/>
      <c r="C307" s="26" t="s">
        <v>31</v>
      </c>
      <c r="D307" s="27">
        <f>IFERROR(VLOOKUP(C307,'[1]BURGERATOR ÜRÜN İÇERİK'!$A$1:$D$42,4,),"")</f>
        <v>3</v>
      </c>
      <c r="E307" s="31"/>
    </row>
    <row r="308" spans="1:5" x14ac:dyDescent="0.25">
      <c r="A308" s="36"/>
      <c r="B308" s="36"/>
      <c r="C308" s="26" t="s">
        <v>32</v>
      </c>
      <c r="D308" s="27">
        <f>IFERROR(VLOOKUP(C308,'[1]BURGERATOR ÜRÜN İÇERİK'!$A$1:$D$42,4,),"")</f>
        <v>5</v>
      </c>
      <c r="E308" s="31"/>
    </row>
    <row r="309" spans="1:5" x14ac:dyDescent="0.25">
      <c r="A309" s="36"/>
      <c r="B309" s="36"/>
      <c r="C309" s="26" t="s">
        <v>16</v>
      </c>
      <c r="D309" s="27">
        <f>IFERROR(VLOOKUP(C309,'[1]BURGERATOR ÜRÜN İÇERİK'!$A$1:$D$42,4,),"")</f>
        <v>19.2</v>
      </c>
      <c r="E309" s="31"/>
    </row>
    <row r="310" spans="1:5" x14ac:dyDescent="0.25">
      <c r="A310" s="36"/>
      <c r="B310" s="36"/>
      <c r="C310" s="26" t="s">
        <v>18</v>
      </c>
      <c r="D310" s="27">
        <f>IFERROR(VLOOKUP(C310,'[1]BURGERATOR ÜRÜN İÇERİK'!$A$1:$D$42,4,),"")</f>
        <v>27</v>
      </c>
      <c r="E310" s="31"/>
    </row>
    <row r="311" spans="1:5" x14ac:dyDescent="0.25">
      <c r="A311" s="36" t="s">
        <v>49</v>
      </c>
      <c r="B311" s="36">
        <v>300</v>
      </c>
      <c r="C311" s="26" t="s">
        <v>13</v>
      </c>
      <c r="D311" s="27">
        <f>IFERROR(VLOOKUP(C311,'[1]BURGERATOR ÜRÜN İÇERİK'!$A$1:$D$42,4,),"")</f>
        <v>11</v>
      </c>
      <c r="E311" s="31">
        <f>SUM(D311:D318)</f>
        <v>252.86666666666667</v>
      </c>
    </row>
    <row r="312" spans="1:5" x14ac:dyDescent="0.25">
      <c r="A312" s="36"/>
      <c r="B312" s="36"/>
      <c r="C312" s="26" t="s">
        <v>30</v>
      </c>
      <c r="D312" s="27">
        <f>IFERROR(VLOOKUP(C312,'[1]BURGERATOR ÜRÜN İÇERİK'!$A$1:$D$42,4,),"")</f>
        <v>5</v>
      </c>
      <c r="E312" s="31"/>
    </row>
    <row r="313" spans="1:5" x14ac:dyDescent="0.25">
      <c r="A313" s="36"/>
      <c r="B313" s="36"/>
      <c r="C313" s="26" t="s">
        <v>15</v>
      </c>
      <c r="D313" s="27">
        <f>IFERROR(VLOOKUP(C313,'[1]BURGERATOR ÜRÜN İÇERİK'!$A$1:$D$42,4,),"")*3</f>
        <v>144</v>
      </c>
      <c r="E313" s="31"/>
    </row>
    <row r="314" spans="1:5" x14ac:dyDescent="0.25">
      <c r="A314" s="36"/>
      <c r="B314" s="36"/>
      <c r="C314" s="26" t="s">
        <v>12</v>
      </c>
      <c r="D314" s="27">
        <f>IFERROR(VLOOKUP(C314,'[1]BURGERATOR ÜRÜN İÇERİK'!$A$1:$D$42,4,),"")*3</f>
        <v>13.333333333333334</v>
      </c>
      <c r="E314" s="31"/>
    </row>
    <row r="315" spans="1:5" x14ac:dyDescent="0.25">
      <c r="A315" s="36"/>
      <c r="B315" s="36"/>
      <c r="C315" s="26" t="s">
        <v>29</v>
      </c>
      <c r="D315" s="27">
        <f>IFERROR(VLOOKUP(C315,'[1]BURGERATOR ÜRÜN İÇERİK'!$A$1:$D$42,4,),"")</f>
        <v>30.333333333333332</v>
      </c>
      <c r="E315" s="31"/>
    </row>
    <row r="316" spans="1:5" x14ac:dyDescent="0.25">
      <c r="A316" s="36"/>
      <c r="B316" s="36"/>
      <c r="C316" s="26" t="s">
        <v>21</v>
      </c>
      <c r="D316" s="27">
        <f>IFERROR(VLOOKUP(C316,'[1]BURGERATOR ÜRÜN İÇERİK'!$A$1:$D$42,4,),"")</f>
        <v>3</v>
      </c>
      <c r="E316" s="31"/>
    </row>
    <row r="317" spans="1:5" x14ac:dyDescent="0.25">
      <c r="A317" s="36"/>
      <c r="B317" s="36"/>
      <c r="C317" s="26" t="s">
        <v>16</v>
      </c>
      <c r="D317" s="27">
        <f>IFERROR(VLOOKUP(C317,'[1]BURGERATOR ÜRÜN İÇERİK'!$A$1:$D$42,4,),"")</f>
        <v>19.2</v>
      </c>
      <c r="E317" s="31"/>
    </row>
    <row r="318" spans="1:5" x14ac:dyDescent="0.25">
      <c r="A318" s="36"/>
      <c r="B318" s="36"/>
      <c r="C318" s="26" t="s">
        <v>18</v>
      </c>
      <c r="D318" s="27">
        <f>IFERROR(VLOOKUP(C318,'[1]BURGERATOR ÜRÜN İÇERİK'!$A$1:$D$42,4,),"")</f>
        <v>27</v>
      </c>
      <c r="E318" s="31"/>
    </row>
    <row r="319" spans="1:5" x14ac:dyDescent="0.25">
      <c r="A319" s="36" t="s">
        <v>50</v>
      </c>
      <c r="B319" s="36">
        <v>300</v>
      </c>
      <c r="C319" s="26" t="s">
        <v>13</v>
      </c>
      <c r="D319" s="27">
        <f>IFERROR(VLOOKUP(C319,'[1]BURGERATOR ÜRÜN İÇERİK'!$A$1:$D$42,4,),"")</f>
        <v>11</v>
      </c>
      <c r="E319" s="31">
        <f>SUM(D319:D326)</f>
        <v>249.33333333333331</v>
      </c>
    </row>
    <row r="320" spans="1:5" x14ac:dyDescent="0.25">
      <c r="A320" s="36"/>
      <c r="B320" s="36"/>
      <c r="C320" s="26" t="s">
        <v>24</v>
      </c>
      <c r="D320" s="27">
        <f>IFERROR(VLOOKUP(C320,'[1]BURGERATOR ÜRÜN İÇERİK'!$A$1:$D$42,4,),"")</f>
        <v>6</v>
      </c>
      <c r="E320" s="31"/>
    </row>
    <row r="321" spans="1:5" x14ac:dyDescent="0.25">
      <c r="A321" s="36"/>
      <c r="B321" s="36"/>
      <c r="C321" s="26" t="s">
        <v>15</v>
      </c>
      <c r="D321" s="27">
        <f>IFERROR(VLOOKUP(C321,'[1]BURGERATOR ÜRÜN İÇERİK'!$A$1:$D$42,4,),"")*3</f>
        <v>144</v>
      </c>
      <c r="E321" s="31"/>
    </row>
    <row r="322" spans="1:5" x14ac:dyDescent="0.25">
      <c r="A322" s="36"/>
      <c r="B322" s="36"/>
      <c r="C322" s="26" t="s">
        <v>12</v>
      </c>
      <c r="D322" s="27">
        <f>IFERROR(VLOOKUP(C322,'[1]BURGERATOR ÜRÜN İÇERİK'!$A$1:$D$42,4,),"")*3</f>
        <v>13.333333333333334</v>
      </c>
      <c r="E322" s="31"/>
    </row>
    <row r="323" spans="1:5" x14ac:dyDescent="0.25">
      <c r="A323" s="36"/>
      <c r="B323" s="36"/>
      <c r="C323" s="26" t="s">
        <v>23</v>
      </c>
      <c r="D323" s="27">
        <f>IFERROR(VLOOKUP(C323,'[1]BURGERATOR ÜRÜN İÇERİK'!$A$1:$D$42,4,),"")*3</f>
        <v>27.299999999999997</v>
      </c>
      <c r="E323" s="31"/>
    </row>
    <row r="324" spans="1:5" x14ac:dyDescent="0.25">
      <c r="A324" s="36"/>
      <c r="B324" s="36"/>
      <c r="C324" s="26" t="s">
        <v>11</v>
      </c>
      <c r="D324" s="27">
        <f>IFERROR(VLOOKUP(C324,'[1]BURGERATOR ÜRÜN İÇERİK'!$A$1:$D$42,4,),"")</f>
        <v>1.5</v>
      </c>
      <c r="E324" s="31"/>
    </row>
    <row r="325" spans="1:5" x14ac:dyDescent="0.25">
      <c r="A325" s="36"/>
      <c r="B325" s="36"/>
      <c r="C325" s="26" t="s">
        <v>16</v>
      </c>
      <c r="D325" s="27">
        <f>IFERROR(VLOOKUP(C325,'[1]BURGERATOR ÜRÜN İÇERİK'!$A$1:$D$42,4,),"")</f>
        <v>19.2</v>
      </c>
      <c r="E325" s="31"/>
    </row>
    <row r="326" spans="1:5" x14ac:dyDescent="0.25">
      <c r="A326" s="36"/>
      <c r="B326" s="36"/>
      <c r="C326" s="26" t="s">
        <v>18</v>
      </c>
      <c r="D326" s="27">
        <f>IFERROR(VLOOKUP(C326,'[1]BURGERATOR ÜRÜN İÇERİK'!$A$1:$D$42,4,),"")</f>
        <v>27</v>
      </c>
      <c r="E326" s="31"/>
    </row>
    <row r="327" spans="1:5" x14ac:dyDescent="0.25">
      <c r="A327" s="36" t="s">
        <v>51</v>
      </c>
      <c r="B327" s="36">
        <v>300</v>
      </c>
      <c r="C327" s="26" t="s">
        <v>13</v>
      </c>
      <c r="D327" s="27">
        <f>IFERROR(VLOOKUP(C327,'[1]BURGERATOR ÜRÜN İÇERİK'!$A$1:$D$42,4,),"")</f>
        <v>11</v>
      </c>
      <c r="E327" s="31">
        <f>SUM(D327:D334)</f>
        <v>246.33333333333331</v>
      </c>
    </row>
    <row r="328" spans="1:5" x14ac:dyDescent="0.25">
      <c r="A328" s="36"/>
      <c r="B328" s="36"/>
      <c r="C328" s="26" t="s">
        <v>20</v>
      </c>
      <c r="D328" s="27">
        <f>IFERROR(VLOOKUP(C328,'[1]BURGERATOR ÜRÜN İÇERİK'!$A$1:$D$42,4,),"")</f>
        <v>3</v>
      </c>
      <c r="E328" s="31"/>
    </row>
    <row r="329" spans="1:5" x14ac:dyDescent="0.25">
      <c r="A329" s="36"/>
      <c r="B329" s="36"/>
      <c r="C329" s="26" t="s">
        <v>15</v>
      </c>
      <c r="D329" s="27">
        <f>IFERROR(VLOOKUP(C329,'[1]BURGERATOR ÜRÜN İÇERİK'!$A$1:$D$42,4,),"")*3</f>
        <v>144</v>
      </c>
      <c r="E329" s="31"/>
    </row>
    <row r="330" spans="1:5" x14ac:dyDescent="0.25">
      <c r="A330" s="36"/>
      <c r="B330" s="36"/>
      <c r="C330" s="26" t="s">
        <v>12</v>
      </c>
      <c r="D330" s="27">
        <f>IFERROR(VLOOKUP(C330,'[1]BURGERATOR ÜRÜN İÇERİK'!$A$1:$D$42,4,),"")*3</f>
        <v>13.333333333333334</v>
      </c>
      <c r="E330" s="31"/>
    </row>
    <row r="331" spans="1:5" x14ac:dyDescent="0.25">
      <c r="A331" s="36"/>
      <c r="B331" s="36"/>
      <c r="C331" s="26" t="s">
        <v>23</v>
      </c>
      <c r="D331" s="27">
        <f>IFERROR(VLOOKUP(C331,'[1]BURGERATOR ÜRÜN İÇERİK'!$A$1:$D$42,4,),"")*3</f>
        <v>27.299999999999997</v>
      </c>
      <c r="E331" s="31"/>
    </row>
    <row r="332" spans="1:5" x14ac:dyDescent="0.25">
      <c r="A332" s="36"/>
      <c r="B332" s="36"/>
      <c r="C332" s="26" t="s">
        <v>11</v>
      </c>
      <c r="D332" s="27">
        <f>IFERROR(VLOOKUP(C332,'[1]BURGERATOR ÜRÜN İÇERİK'!$A$1:$D$42,4,),"")</f>
        <v>1.5</v>
      </c>
      <c r="E332" s="31"/>
    </row>
    <row r="333" spans="1:5" x14ac:dyDescent="0.25">
      <c r="A333" s="36"/>
      <c r="B333" s="36"/>
      <c r="C333" s="26" t="s">
        <v>16</v>
      </c>
      <c r="D333" s="27">
        <f>IFERROR(VLOOKUP(C333,'[1]BURGERATOR ÜRÜN İÇERİK'!$A$1:$D$42,4,),"")</f>
        <v>19.2</v>
      </c>
      <c r="E333" s="31"/>
    </row>
    <row r="334" spans="1:5" x14ac:dyDescent="0.25">
      <c r="A334" s="36"/>
      <c r="B334" s="36"/>
      <c r="C334" s="26" t="s">
        <v>18</v>
      </c>
      <c r="D334" s="27">
        <f>IFERROR(VLOOKUP(C334,'[1]BURGERATOR ÜRÜN İÇERİK'!$A$1:$D$42,4,),"")</f>
        <v>27</v>
      </c>
      <c r="E334" s="31"/>
    </row>
    <row r="335" spans="1:5" x14ac:dyDescent="0.25">
      <c r="A335" s="36" t="s">
        <v>52</v>
      </c>
      <c r="B335" s="36">
        <v>300</v>
      </c>
      <c r="C335" s="26" t="s">
        <v>13</v>
      </c>
      <c r="D335" s="27">
        <f>IFERROR(VLOOKUP(C335,'[1]BURGERATOR ÜRÜN İÇERİK'!$A$1:$D$42,4,),"")</f>
        <v>11</v>
      </c>
      <c r="E335" s="31">
        <f>SUM(D335:D342)</f>
        <v>307.91666666666663</v>
      </c>
    </row>
    <row r="336" spans="1:5" x14ac:dyDescent="0.25">
      <c r="A336" s="36"/>
      <c r="B336" s="36"/>
      <c r="C336" s="26" t="s">
        <v>27</v>
      </c>
      <c r="D336" s="27">
        <f>IFERROR(VLOOKUP(C336,'[1]BURGERATOR ÜRÜN İÇERİK'!$A$1:$D$42,4,),"")</f>
        <v>31.200000000000003</v>
      </c>
      <c r="E336" s="31"/>
    </row>
    <row r="337" spans="1:5" x14ac:dyDescent="0.25">
      <c r="A337" s="36"/>
      <c r="B337" s="36"/>
      <c r="C337" s="26" t="s">
        <v>15</v>
      </c>
      <c r="D337" s="27">
        <f>IFERROR(VLOOKUP(C337,'[1]BURGERATOR ÜRÜN İÇERİK'!$A$1:$D$42,4,),"")*3</f>
        <v>144</v>
      </c>
      <c r="E337" s="31"/>
    </row>
    <row r="338" spans="1:5" x14ac:dyDescent="0.25">
      <c r="A338" s="36"/>
      <c r="B338" s="36"/>
      <c r="C338" s="26" t="s">
        <v>25</v>
      </c>
      <c r="D338" s="27">
        <f>IFERROR(VLOOKUP(C338,'[1]BURGERATOR ÜRÜN İÇERİK'!$A$1:$D$42,4,),"")*3</f>
        <v>10.416666666666668</v>
      </c>
      <c r="E338" s="31"/>
    </row>
    <row r="339" spans="1:5" x14ac:dyDescent="0.25">
      <c r="A339" s="36"/>
      <c r="B339" s="36"/>
      <c r="C339" s="26" t="s">
        <v>28</v>
      </c>
      <c r="D339" s="27">
        <f>IFERROR(VLOOKUP(C339,'[1]BURGERATOR ÜRÜN İÇERİK'!$A$1:$D$42,4,),"")*3</f>
        <v>62.099999999999994</v>
      </c>
      <c r="E339" s="31"/>
    </row>
    <row r="340" spans="1:5" x14ac:dyDescent="0.25">
      <c r="A340" s="36"/>
      <c r="B340" s="36"/>
      <c r="C340" s="26" t="s">
        <v>26</v>
      </c>
      <c r="D340" s="27">
        <f>IFERROR(VLOOKUP(C340,'[1]BURGERATOR ÜRÜN İÇERİK'!$A$1:$D$42,4,),"")</f>
        <v>3</v>
      </c>
      <c r="E340" s="31"/>
    </row>
    <row r="341" spans="1:5" x14ac:dyDescent="0.25">
      <c r="A341" s="36"/>
      <c r="B341" s="36"/>
      <c r="C341" s="26" t="s">
        <v>16</v>
      </c>
      <c r="D341" s="27">
        <f>IFERROR(VLOOKUP(C341,'[1]BURGERATOR ÜRÜN İÇERİK'!$A$1:$D$42,4,),"")</f>
        <v>19.2</v>
      </c>
      <c r="E341" s="31"/>
    </row>
    <row r="342" spans="1:5" x14ac:dyDescent="0.25">
      <c r="A342" s="36"/>
      <c r="B342" s="36"/>
      <c r="C342" s="26" t="s">
        <v>18</v>
      </c>
      <c r="D342" s="27">
        <f>IFERROR(VLOOKUP(C342,'[1]BURGERATOR ÜRÜN İÇERİK'!$A$1:$D$42,4,),"")</f>
        <v>27</v>
      </c>
      <c r="E342" s="31"/>
    </row>
    <row r="343" spans="1:5" x14ac:dyDescent="0.25">
      <c r="A343" s="36" t="s">
        <v>53</v>
      </c>
      <c r="B343" s="36">
        <v>300</v>
      </c>
      <c r="C343" s="26" t="s">
        <v>13</v>
      </c>
      <c r="D343" s="27">
        <f>IFERROR(VLOOKUP(C343,'[1]BURGERATOR ÜRÜN İÇERİK'!$A$1:$D$42,4,),"")</f>
        <v>11</v>
      </c>
      <c r="E343" s="31">
        <f>SUM(D343:D350)</f>
        <v>247.83333333333331</v>
      </c>
    </row>
    <row r="344" spans="1:5" x14ac:dyDescent="0.25">
      <c r="A344" s="36"/>
      <c r="B344" s="36"/>
      <c r="C344" s="26" t="s">
        <v>17</v>
      </c>
      <c r="D344" s="27">
        <f>IFERROR(VLOOKUP(C344,'[1]BURGERATOR ÜRÜN İÇERİK'!$A$1:$D$42,4,),"")</f>
        <v>3</v>
      </c>
      <c r="E344" s="31"/>
    </row>
    <row r="345" spans="1:5" x14ac:dyDescent="0.25">
      <c r="A345" s="36"/>
      <c r="B345" s="36"/>
      <c r="C345" s="26" t="s">
        <v>15</v>
      </c>
      <c r="D345" s="27">
        <f>IFERROR(VLOOKUP(C345,'[1]BURGERATOR ÜRÜN İÇERİK'!$A$1:$D$42,4,),"")*3</f>
        <v>144</v>
      </c>
      <c r="E345" s="31"/>
    </row>
    <row r="346" spans="1:5" x14ac:dyDescent="0.25">
      <c r="A346" s="36"/>
      <c r="B346" s="36"/>
      <c r="C346" s="26" t="s">
        <v>12</v>
      </c>
      <c r="D346" s="27">
        <f>IFERROR(VLOOKUP(C346,'[1]BURGERATOR ÜRÜN İÇERİK'!$A$1:$D$42,4,),"")*3</f>
        <v>13.333333333333334</v>
      </c>
      <c r="E346" s="31"/>
    </row>
    <row r="347" spans="1:5" x14ac:dyDescent="0.25">
      <c r="A347" s="36"/>
      <c r="B347" s="36"/>
      <c r="C347" s="26" t="s">
        <v>23</v>
      </c>
      <c r="D347" s="27">
        <f>IFERROR(VLOOKUP(C347,'[1]BURGERATOR ÜRÜN İÇERİK'!$A$1:$D$42,4,),"")*3</f>
        <v>27.299999999999997</v>
      </c>
      <c r="E347" s="31"/>
    </row>
    <row r="348" spans="1:5" x14ac:dyDescent="0.25">
      <c r="A348" s="36"/>
      <c r="B348" s="36"/>
      <c r="C348" s="26" t="s">
        <v>21</v>
      </c>
      <c r="D348" s="27">
        <f>IFERROR(VLOOKUP(C348,'[1]BURGERATOR ÜRÜN İÇERİK'!$A$1:$D$42,4,),"")</f>
        <v>3</v>
      </c>
      <c r="E348" s="31"/>
    </row>
    <row r="349" spans="1:5" x14ac:dyDescent="0.25">
      <c r="A349" s="36"/>
      <c r="B349" s="36"/>
      <c r="C349" s="26" t="s">
        <v>16</v>
      </c>
      <c r="D349" s="27">
        <f>IFERROR(VLOOKUP(C349,'[1]BURGERATOR ÜRÜN İÇERİK'!$A$1:$D$42,4,),"")</f>
        <v>19.2</v>
      </c>
      <c r="E349" s="31"/>
    </row>
    <row r="350" spans="1:5" x14ac:dyDescent="0.25">
      <c r="A350" s="36"/>
      <c r="B350" s="36"/>
      <c r="C350" s="26" t="s">
        <v>18</v>
      </c>
      <c r="D350" s="27">
        <f>IFERROR(VLOOKUP(C350,'[1]BURGERATOR ÜRÜN İÇERİK'!$A$1:$D$42,4,),"")</f>
        <v>27</v>
      </c>
      <c r="E350" s="31"/>
    </row>
    <row r="351" spans="1:5" x14ac:dyDescent="0.25">
      <c r="A351" s="36" t="s">
        <v>54</v>
      </c>
      <c r="B351" s="36">
        <v>300</v>
      </c>
      <c r="C351" s="26" t="s">
        <v>13</v>
      </c>
      <c r="D351" s="27">
        <f>IFERROR(VLOOKUP(C351,'[1]BURGERATOR ÜRÜN İÇERİK'!$A$1:$D$42,4,),"")</f>
        <v>11</v>
      </c>
      <c r="E351" s="31">
        <f>SUM(D351:D358)</f>
        <v>262.5333333333333</v>
      </c>
    </row>
    <row r="352" spans="1:5" x14ac:dyDescent="0.25">
      <c r="A352" s="36"/>
      <c r="B352" s="36"/>
      <c r="C352" s="26" t="s">
        <v>17</v>
      </c>
      <c r="D352" s="27">
        <f>IFERROR(VLOOKUP(C352,'[1]BURGERATOR ÜRÜN İÇERİK'!$A$1:$D$42,4,),"")</f>
        <v>3</v>
      </c>
      <c r="E352" s="31"/>
    </row>
    <row r="353" spans="1:5" x14ac:dyDescent="0.25">
      <c r="A353" s="36"/>
      <c r="B353" s="36"/>
      <c r="C353" s="26" t="s">
        <v>15</v>
      </c>
      <c r="D353" s="27">
        <f>IFERROR(VLOOKUP(C353,'[1]BURGERATOR ÜRÜN İÇERİK'!$A$1:$D$42,4,),"")*3</f>
        <v>144</v>
      </c>
      <c r="E353" s="31"/>
    </row>
    <row r="354" spans="1:5" x14ac:dyDescent="0.25">
      <c r="A354" s="36"/>
      <c r="B354" s="36"/>
      <c r="C354" s="26" t="s">
        <v>12</v>
      </c>
      <c r="D354" s="27">
        <f>IFERROR(VLOOKUP(C354,'[1]BURGERATOR ÜRÜN İÇERİK'!$A$1:$D$42,4,),"")*3</f>
        <v>13.333333333333334</v>
      </c>
      <c r="E354" s="31"/>
    </row>
    <row r="355" spans="1:5" x14ac:dyDescent="0.25">
      <c r="A355" s="36"/>
      <c r="B355" s="36"/>
      <c r="C355" s="26" t="s">
        <v>14</v>
      </c>
      <c r="D355" s="27">
        <f>IFERROR(VLOOKUP(C355,'[1]BURGERATOR ÜRÜN İÇERİK'!$A$1:$D$42,4,),"")*3</f>
        <v>42</v>
      </c>
      <c r="E355" s="31"/>
    </row>
    <row r="356" spans="1:5" x14ac:dyDescent="0.25">
      <c r="A356" s="36"/>
      <c r="B356" s="36"/>
      <c r="C356" s="26" t="s">
        <v>26</v>
      </c>
      <c r="D356" s="27">
        <f>IFERROR(VLOOKUP(C356,'[1]BURGERATOR ÜRÜN İÇERİK'!$A$1:$D$42,4,),"")</f>
        <v>3</v>
      </c>
      <c r="E356" s="31"/>
    </row>
    <row r="357" spans="1:5" x14ac:dyDescent="0.25">
      <c r="A357" s="36"/>
      <c r="B357" s="36"/>
      <c r="C357" s="26" t="s">
        <v>16</v>
      </c>
      <c r="D357" s="27">
        <f>IFERROR(VLOOKUP(C357,'[1]BURGERATOR ÜRÜN İÇERİK'!$A$1:$D$42,4,),"")</f>
        <v>19.2</v>
      </c>
      <c r="E357" s="31"/>
    </row>
    <row r="358" spans="1:5" x14ac:dyDescent="0.25">
      <c r="A358" s="36"/>
      <c r="B358" s="36"/>
      <c r="C358" s="26" t="s">
        <v>18</v>
      </c>
      <c r="D358" s="27">
        <f>IFERROR(VLOOKUP(C358,'[1]BURGERATOR ÜRÜN İÇERİK'!$A$1:$D$42,4,),"")</f>
        <v>27</v>
      </c>
      <c r="E358" s="31"/>
    </row>
    <row r="359" spans="1:5" x14ac:dyDescent="0.25">
      <c r="A359" s="36" t="s">
        <v>55</v>
      </c>
      <c r="B359" s="36">
        <v>300</v>
      </c>
      <c r="C359" s="26" t="s">
        <v>13</v>
      </c>
      <c r="D359" s="27">
        <f>IFERROR(VLOOKUP(C359,'[1]BURGERATOR ÜRÜN İÇERİK'!$A$1:$D$42,4,),"")</f>
        <v>11</v>
      </c>
      <c r="E359" s="31">
        <f>SUM(D359:D366)</f>
        <v>246.33333333333331</v>
      </c>
    </row>
    <row r="360" spans="1:5" x14ac:dyDescent="0.25">
      <c r="A360" s="36"/>
      <c r="B360" s="36"/>
      <c r="C360" s="26" t="s">
        <v>17</v>
      </c>
      <c r="D360" s="27">
        <f>IFERROR(VLOOKUP(C360,'[1]BURGERATOR ÜRÜN İÇERİK'!$A$1:$D$42,4,),"")</f>
        <v>3</v>
      </c>
      <c r="E360" s="31"/>
    </row>
    <row r="361" spans="1:5" x14ac:dyDescent="0.25">
      <c r="A361" s="36"/>
      <c r="B361" s="36"/>
      <c r="C361" s="26" t="s">
        <v>15</v>
      </c>
      <c r="D361" s="27">
        <f>IFERROR(VLOOKUP(C361,'[1]BURGERATOR ÜRÜN İÇERİK'!$A$1:$D$42,4,),"")*3</f>
        <v>144</v>
      </c>
      <c r="E361" s="31"/>
    </row>
    <row r="362" spans="1:5" x14ac:dyDescent="0.25">
      <c r="A362" s="36"/>
      <c r="B362" s="36"/>
      <c r="C362" s="26" t="s">
        <v>12</v>
      </c>
      <c r="D362" s="27">
        <f>IFERROR(VLOOKUP(C362,'[1]BURGERATOR ÜRÜN İÇERİK'!$A$1:$D$42,4,),"")*3</f>
        <v>13.333333333333334</v>
      </c>
      <c r="E362" s="31"/>
    </row>
    <row r="363" spans="1:5" x14ac:dyDescent="0.25">
      <c r="A363" s="36"/>
      <c r="B363" s="36"/>
      <c r="C363" s="26" t="s">
        <v>23</v>
      </c>
      <c r="D363" s="27">
        <f>IFERROR(VLOOKUP(C363,'[1]BURGERATOR ÜRÜN İÇERİK'!$A$1:$D$42,4,),"")*3</f>
        <v>27.299999999999997</v>
      </c>
      <c r="E363" s="31"/>
    </row>
    <row r="364" spans="1:5" x14ac:dyDescent="0.25">
      <c r="A364" s="36"/>
      <c r="B364" s="36"/>
      <c r="C364" s="26" t="s">
        <v>11</v>
      </c>
      <c r="D364" s="27">
        <f>IFERROR(VLOOKUP(C364,'[1]BURGERATOR ÜRÜN İÇERİK'!$A$1:$D$42,4,),"")</f>
        <v>1.5</v>
      </c>
      <c r="E364" s="31"/>
    </row>
    <row r="365" spans="1:5" x14ac:dyDescent="0.25">
      <c r="A365" s="36"/>
      <c r="B365" s="36"/>
      <c r="C365" s="26" t="s">
        <v>16</v>
      </c>
      <c r="D365" s="27">
        <f>IFERROR(VLOOKUP(C365,'[1]BURGERATOR ÜRÜN İÇERİK'!$A$1:$D$42,4,),"")</f>
        <v>19.2</v>
      </c>
      <c r="E365" s="31"/>
    </row>
    <row r="366" spans="1:5" x14ac:dyDescent="0.25">
      <c r="A366" s="36"/>
      <c r="B366" s="36"/>
      <c r="C366" s="26" t="s">
        <v>18</v>
      </c>
      <c r="D366" s="27">
        <f>IFERROR(VLOOKUP(C366,'[1]BURGERATOR ÜRÜN İÇERİK'!$A$1:$D$42,4,),"")</f>
        <v>27</v>
      </c>
      <c r="E366" s="31"/>
    </row>
    <row r="367" spans="1:5" x14ac:dyDescent="0.25">
      <c r="A367" s="36" t="s">
        <v>47</v>
      </c>
      <c r="B367" s="36">
        <v>420</v>
      </c>
      <c r="C367" s="26" t="s">
        <v>13</v>
      </c>
      <c r="D367" s="27">
        <f>IFERROR(VLOOKUP(C367,'[1]BURGERATOR ÜRÜN İÇERİK'!$A$1:$D$42,4,),"")</f>
        <v>11</v>
      </c>
      <c r="E367" s="31">
        <f>SUM(D367:D374)</f>
        <v>305.43333333333334</v>
      </c>
    </row>
    <row r="368" spans="1:5" x14ac:dyDescent="0.25">
      <c r="A368" s="36"/>
      <c r="B368" s="36"/>
      <c r="C368" s="26" t="s">
        <v>19</v>
      </c>
      <c r="D368" s="27">
        <f>IFERROR(VLOOKUP(C368,'[1]BURGERATOR ÜRÜN İÇERİK'!$A$1:$D$42,4,),"")</f>
        <v>3</v>
      </c>
      <c r="E368" s="31"/>
    </row>
    <row r="369" spans="1:5" x14ac:dyDescent="0.25">
      <c r="A369" s="36"/>
      <c r="B369" s="36"/>
      <c r="C369" s="26" t="s">
        <v>15</v>
      </c>
      <c r="D369" s="27">
        <f>IFERROR(VLOOKUP(C369,'[1]BURGERATOR ÜRÜN İÇERİK'!$A$1:$D$42,4,),"")*4.2</f>
        <v>201.60000000000002</v>
      </c>
      <c r="E369" s="31"/>
    </row>
    <row r="370" spans="1:5" x14ac:dyDescent="0.25">
      <c r="A370" s="36"/>
      <c r="B370" s="36"/>
      <c r="C370" s="26" t="s">
        <v>12</v>
      </c>
      <c r="D370" s="27">
        <f>IFERROR(VLOOKUP(C370,'[1]BURGERATOR ÜRÜN İÇERİK'!$A$1:$D$42,4,),"")*3</f>
        <v>13.333333333333334</v>
      </c>
      <c r="E370" s="31"/>
    </row>
    <row r="371" spans="1:5" x14ac:dyDescent="0.25">
      <c r="A371" s="36"/>
      <c r="B371" s="36"/>
      <c r="C371" s="26" t="s">
        <v>23</v>
      </c>
      <c r="D371" s="27">
        <f>IFERROR(VLOOKUP(C371,'[1]BURGERATOR ÜRÜN İÇERİK'!$A$1:$D$42,4,),"")*3</f>
        <v>27.299999999999997</v>
      </c>
      <c r="E371" s="31"/>
    </row>
    <row r="372" spans="1:5" x14ac:dyDescent="0.25">
      <c r="A372" s="36"/>
      <c r="B372" s="36"/>
      <c r="C372" s="26" t="s">
        <v>22</v>
      </c>
      <c r="D372" s="27">
        <f>IFERROR(VLOOKUP(C372,'[1]BURGERATOR ÜRÜN İÇERİK'!$A$1:$D$42,4,),"")</f>
        <v>3</v>
      </c>
      <c r="E372" s="31"/>
    </row>
    <row r="373" spans="1:5" x14ac:dyDescent="0.25">
      <c r="A373" s="36"/>
      <c r="B373" s="36"/>
      <c r="C373" s="26" t="s">
        <v>16</v>
      </c>
      <c r="D373" s="27">
        <f>IFERROR(VLOOKUP(C373,'[1]BURGERATOR ÜRÜN İÇERİK'!$A$1:$D$42,4,),"")</f>
        <v>19.2</v>
      </c>
      <c r="E373" s="31"/>
    </row>
    <row r="374" spans="1:5" x14ac:dyDescent="0.25">
      <c r="A374" s="36"/>
      <c r="B374" s="36"/>
      <c r="C374" s="26" t="s">
        <v>18</v>
      </c>
      <c r="D374" s="27">
        <f>IFERROR(VLOOKUP(C374,'[1]BURGERATOR ÜRÜN İÇERİK'!$A$1:$D$42,4,),"")</f>
        <v>27</v>
      </c>
      <c r="E374" s="31"/>
    </row>
    <row r="375" spans="1:5" x14ac:dyDescent="0.25">
      <c r="A375" s="36" t="s">
        <v>48</v>
      </c>
      <c r="B375" s="36">
        <v>420</v>
      </c>
      <c r="C375" s="26" t="s">
        <v>13</v>
      </c>
      <c r="D375" s="27">
        <f>IFERROR(VLOOKUP(C375,'[1]BURGERATOR ÜRÜN İÇERİK'!$A$1:$D$42,4,),"")</f>
        <v>11</v>
      </c>
      <c r="E375" s="31">
        <f>SUM(D375:D383)</f>
        <v>312.43333333333334</v>
      </c>
    </row>
    <row r="376" spans="1:5" x14ac:dyDescent="0.25">
      <c r="A376" s="36"/>
      <c r="B376" s="36"/>
      <c r="C376" s="26" t="s">
        <v>30</v>
      </c>
      <c r="D376" s="27">
        <f>IFERROR(VLOOKUP(C376,'[1]BURGERATOR ÜRÜN İÇERİK'!$A$1:$D$42,4,),"")</f>
        <v>5</v>
      </c>
      <c r="E376" s="31"/>
    </row>
    <row r="377" spans="1:5" x14ac:dyDescent="0.25">
      <c r="A377" s="36"/>
      <c r="B377" s="36"/>
      <c r="C377" s="26" t="s">
        <v>15</v>
      </c>
      <c r="D377" s="27">
        <f>IFERROR(VLOOKUP(C377,'[1]BURGERATOR ÜRÜN İÇERİK'!$A$1:$D$42,4,),"")*4.2</f>
        <v>201.60000000000002</v>
      </c>
      <c r="E377" s="31"/>
    </row>
    <row r="378" spans="1:5" x14ac:dyDescent="0.25">
      <c r="A378" s="36"/>
      <c r="B378" s="36"/>
      <c r="C378" s="26" t="s">
        <v>12</v>
      </c>
      <c r="D378" s="27">
        <f>IFERROR(VLOOKUP(C378,'[1]BURGERATOR ÜRÜN İÇERİK'!$A$1:$D$42,4,),"")*3</f>
        <v>13.333333333333334</v>
      </c>
      <c r="E378" s="31"/>
    </row>
    <row r="379" spans="1:5" x14ac:dyDescent="0.25">
      <c r="A379" s="36"/>
      <c r="B379" s="36"/>
      <c r="C379" s="26" t="s">
        <v>23</v>
      </c>
      <c r="D379" s="27">
        <f>IFERROR(VLOOKUP(C379,'[1]BURGERATOR ÜRÜN İÇERİK'!$A$1:$D$42,4,),"")*3</f>
        <v>27.299999999999997</v>
      </c>
      <c r="E379" s="31"/>
    </row>
    <row r="380" spans="1:5" x14ac:dyDescent="0.25">
      <c r="A380" s="36"/>
      <c r="B380" s="36"/>
      <c r="C380" s="26" t="s">
        <v>31</v>
      </c>
      <c r="D380" s="27">
        <f>IFERROR(VLOOKUP(C380,'[1]BURGERATOR ÜRÜN İÇERİK'!$A$1:$D$42,4,),"")</f>
        <v>3</v>
      </c>
      <c r="E380" s="31"/>
    </row>
    <row r="381" spans="1:5" x14ac:dyDescent="0.25">
      <c r="A381" s="36"/>
      <c r="B381" s="36"/>
      <c r="C381" s="26" t="s">
        <v>32</v>
      </c>
      <c r="D381" s="27">
        <f>IFERROR(VLOOKUP(C381,'[1]BURGERATOR ÜRÜN İÇERİK'!$A$1:$D$42,4,),"")</f>
        <v>5</v>
      </c>
      <c r="E381" s="31"/>
    </row>
    <row r="382" spans="1:5" x14ac:dyDescent="0.25">
      <c r="A382" s="36"/>
      <c r="B382" s="36"/>
      <c r="C382" s="26" t="s">
        <v>16</v>
      </c>
      <c r="D382" s="27">
        <f>IFERROR(VLOOKUP(C382,'[1]BURGERATOR ÜRÜN İÇERİK'!$A$1:$D$42,4,),"")</f>
        <v>19.2</v>
      </c>
      <c r="E382" s="31"/>
    </row>
    <row r="383" spans="1:5" x14ac:dyDescent="0.25">
      <c r="A383" s="36"/>
      <c r="B383" s="36"/>
      <c r="C383" s="26" t="s">
        <v>18</v>
      </c>
      <c r="D383" s="27">
        <f>IFERROR(VLOOKUP(C383,'[1]BURGERATOR ÜRÜN İÇERİK'!$A$1:$D$42,4,),"")</f>
        <v>27</v>
      </c>
      <c r="E383" s="31"/>
    </row>
    <row r="384" spans="1:5" x14ac:dyDescent="0.25">
      <c r="A384" s="36" t="s">
        <v>49</v>
      </c>
      <c r="B384" s="36">
        <v>420</v>
      </c>
      <c r="C384" s="26" t="s">
        <v>13</v>
      </c>
      <c r="D384" s="27">
        <f>IFERROR(VLOOKUP(C384,'[1]BURGERATOR ÜRÜN İÇERİK'!$A$1:$D$42,4,),"")</f>
        <v>11</v>
      </c>
      <c r="E384" s="31">
        <f>SUM(D384:D391)</f>
        <v>310.4666666666667</v>
      </c>
    </row>
    <row r="385" spans="1:5" x14ac:dyDescent="0.25">
      <c r="A385" s="36"/>
      <c r="B385" s="36"/>
      <c r="C385" s="26" t="s">
        <v>30</v>
      </c>
      <c r="D385" s="27">
        <f>IFERROR(VLOOKUP(C385,'[1]BURGERATOR ÜRÜN İÇERİK'!$A$1:$D$42,4,),"")</f>
        <v>5</v>
      </c>
      <c r="E385" s="31"/>
    </row>
    <row r="386" spans="1:5" x14ac:dyDescent="0.25">
      <c r="A386" s="36"/>
      <c r="B386" s="36"/>
      <c r="C386" s="26" t="s">
        <v>15</v>
      </c>
      <c r="D386" s="27">
        <f>IFERROR(VLOOKUP(C386,'[1]BURGERATOR ÜRÜN İÇERİK'!$A$1:$D$42,4,),"")*4.2</f>
        <v>201.60000000000002</v>
      </c>
      <c r="E386" s="31"/>
    </row>
    <row r="387" spans="1:5" x14ac:dyDescent="0.25">
      <c r="A387" s="36"/>
      <c r="B387" s="36"/>
      <c r="C387" s="26" t="s">
        <v>12</v>
      </c>
      <c r="D387" s="27">
        <f>IFERROR(VLOOKUP(C387,'[1]BURGERATOR ÜRÜN İÇERİK'!$A$1:$D$42,4,),"")*3</f>
        <v>13.333333333333334</v>
      </c>
      <c r="E387" s="31"/>
    </row>
    <row r="388" spans="1:5" x14ac:dyDescent="0.25">
      <c r="A388" s="36"/>
      <c r="B388" s="36"/>
      <c r="C388" s="26" t="s">
        <v>29</v>
      </c>
      <c r="D388" s="27">
        <f>IFERROR(VLOOKUP(C388,'[1]BURGERATOR ÜRÜN İÇERİK'!$A$1:$D$42,4,),"")</f>
        <v>30.333333333333332</v>
      </c>
      <c r="E388" s="31"/>
    </row>
    <row r="389" spans="1:5" x14ac:dyDescent="0.25">
      <c r="A389" s="36"/>
      <c r="B389" s="36"/>
      <c r="C389" s="26" t="s">
        <v>21</v>
      </c>
      <c r="D389" s="27">
        <f>IFERROR(VLOOKUP(C389,'[1]BURGERATOR ÜRÜN İÇERİK'!$A$1:$D$42,4,),"")</f>
        <v>3</v>
      </c>
      <c r="E389" s="31"/>
    </row>
    <row r="390" spans="1:5" x14ac:dyDescent="0.25">
      <c r="A390" s="36"/>
      <c r="B390" s="36"/>
      <c r="C390" s="26" t="s">
        <v>16</v>
      </c>
      <c r="D390" s="27">
        <f>IFERROR(VLOOKUP(C390,'[1]BURGERATOR ÜRÜN İÇERİK'!$A$1:$D$42,4,),"")</f>
        <v>19.2</v>
      </c>
      <c r="E390" s="31"/>
    </row>
    <row r="391" spans="1:5" x14ac:dyDescent="0.25">
      <c r="A391" s="36"/>
      <c r="B391" s="36"/>
      <c r="C391" s="26" t="s">
        <v>18</v>
      </c>
      <c r="D391" s="27">
        <f>IFERROR(VLOOKUP(C391,'[1]BURGERATOR ÜRÜN İÇERİK'!$A$1:$D$42,4,),"")</f>
        <v>27</v>
      </c>
      <c r="E391" s="31"/>
    </row>
    <row r="392" spans="1:5" x14ac:dyDescent="0.25">
      <c r="A392" s="36" t="s">
        <v>50</v>
      </c>
      <c r="B392" s="36">
        <v>420</v>
      </c>
      <c r="C392" s="26" t="s">
        <v>13</v>
      </c>
      <c r="D392" s="27">
        <f>IFERROR(VLOOKUP(C392,'[1]BURGERATOR ÜRÜN İÇERİK'!$A$1:$D$42,4,),"")</f>
        <v>11</v>
      </c>
      <c r="E392" s="31">
        <f>SUM(D392:D399)</f>
        <v>306.93333333333334</v>
      </c>
    </row>
    <row r="393" spans="1:5" x14ac:dyDescent="0.25">
      <c r="A393" s="36"/>
      <c r="B393" s="36"/>
      <c r="C393" s="26" t="s">
        <v>24</v>
      </c>
      <c r="D393" s="27">
        <f>IFERROR(VLOOKUP(C393,'[1]BURGERATOR ÜRÜN İÇERİK'!$A$1:$D$42,4,),"")</f>
        <v>6</v>
      </c>
      <c r="E393" s="31"/>
    </row>
    <row r="394" spans="1:5" x14ac:dyDescent="0.25">
      <c r="A394" s="36"/>
      <c r="B394" s="36"/>
      <c r="C394" s="26" t="s">
        <v>15</v>
      </c>
      <c r="D394" s="27">
        <f>IFERROR(VLOOKUP(C394,'[1]BURGERATOR ÜRÜN İÇERİK'!$A$1:$D$42,4,),"")*4.2</f>
        <v>201.60000000000002</v>
      </c>
      <c r="E394" s="31"/>
    </row>
    <row r="395" spans="1:5" x14ac:dyDescent="0.25">
      <c r="A395" s="36"/>
      <c r="B395" s="36"/>
      <c r="C395" s="26" t="s">
        <v>12</v>
      </c>
      <c r="D395" s="27">
        <f>IFERROR(VLOOKUP(C395,'[1]BURGERATOR ÜRÜN İÇERİK'!$A$1:$D$42,4,),"")*3</f>
        <v>13.333333333333334</v>
      </c>
      <c r="E395" s="31"/>
    </row>
    <row r="396" spans="1:5" x14ac:dyDescent="0.25">
      <c r="A396" s="36"/>
      <c r="B396" s="36"/>
      <c r="C396" s="26" t="s">
        <v>23</v>
      </c>
      <c r="D396" s="27">
        <f>IFERROR(VLOOKUP(C396,'[1]BURGERATOR ÜRÜN İÇERİK'!$A$1:$D$42,4,),"")*3</f>
        <v>27.299999999999997</v>
      </c>
      <c r="E396" s="31"/>
    </row>
    <row r="397" spans="1:5" x14ac:dyDescent="0.25">
      <c r="A397" s="36"/>
      <c r="B397" s="36"/>
      <c r="C397" s="26" t="s">
        <v>11</v>
      </c>
      <c r="D397" s="27">
        <f>IFERROR(VLOOKUP(C397,'[1]BURGERATOR ÜRÜN İÇERİK'!$A$1:$D$42,4,),"")</f>
        <v>1.5</v>
      </c>
      <c r="E397" s="31"/>
    </row>
    <row r="398" spans="1:5" x14ac:dyDescent="0.25">
      <c r="A398" s="36"/>
      <c r="B398" s="36"/>
      <c r="C398" s="26" t="s">
        <v>16</v>
      </c>
      <c r="D398" s="27">
        <f>IFERROR(VLOOKUP(C398,'[1]BURGERATOR ÜRÜN İÇERİK'!$A$1:$D$42,4,),"")</f>
        <v>19.2</v>
      </c>
      <c r="E398" s="31"/>
    </row>
    <row r="399" spans="1:5" x14ac:dyDescent="0.25">
      <c r="A399" s="36"/>
      <c r="B399" s="36"/>
      <c r="C399" s="26" t="s">
        <v>18</v>
      </c>
      <c r="D399" s="27">
        <f>IFERROR(VLOOKUP(C399,'[1]BURGERATOR ÜRÜN İÇERİK'!$A$1:$D$42,4,),"")</f>
        <v>27</v>
      </c>
      <c r="E399" s="31"/>
    </row>
    <row r="400" spans="1:5" x14ac:dyDescent="0.25">
      <c r="A400" s="36" t="s">
        <v>51</v>
      </c>
      <c r="B400" s="36">
        <v>420</v>
      </c>
      <c r="C400" s="26" t="s">
        <v>13</v>
      </c>
      <c r="D400" s="27">
        <f>IFERROR(VLOOKUP(C400,'[1]BURGERATOR ÜRÜN İÇERİK'!$A$1:$D$42,4,),"")</f>
        <v>11</v>
      </c>
      <c r="E400" s="31">
        <f>SUM(D400:D407)</f>
        <v>303.93333333333334</v>
      </c>
    </row>
    <row r="401" spans="1:5" x14ac:dyDescent="0.25">
      <c r="A401" s="36"/>
      <c r="B401" s="36"/>
      <c r="C401" s="26" t="s">
        <v>20</v>
      </c>
      <c r="D401" s="27">
        <f>IFERROR(VLOOKUP(C401,'[1]BURGERATOR ÜRÜN İÇERİK'!$A$1:$D$42,4,),"")</f>
        <v>3</v>
      </c>
      <c r="E401" s="31"/>
    </row>
    <row r="402" spans="1:5" x14ac:dyDescent="0.25">
      <c r="A402" s="36"/>
      <c r="B402" s="36"/>
      <c r="C402" s="26" t="s">
        <v>15</v>
      </c>
      <c r="D402" s="27">
        <f>IFERROR(VLOOKUP(C402,'[1]BURGERATOR ÜRÜN İÇERİK'!$A$1:$D$42,4,),"")*4.2</f>
        <v>201.60000000000002</v>
      </c>
      <c r="E402" s="31"/>
    </row>
    <row r="403" spans="1:5" x14ac:dyDescent="0.25">
      <c r="A403" s="36"/>
      <c r="B403" s="36"/>
      <c r="C403" s="26" t="s">
        <v>12</v>
      </c>
      <c r="D403" s="27">
        <f>IFERROR(VLOOKUP(C403,'[1]BURGERATOR ÜRÜN İÇERİK'!$A$1:$D$42,4,),"")*3</f>
        <v>13.333333333333334</v>
      </c>
      <c r="E403" s="31"/>
    </row>
    <row r="404" spans="1:5" x14ac:dyDescent="0.25">
      <c r="A404" s="36"/>
      <c r="B404" s="36"/>
      <c r="C404" s="26" t="s">
        <v>23</v>
      </c>
      <c r="D404" s="27">
        <f>IFERROR(VLOOKUP(C404,'[1]BURGERATOR ÜRÜN İÇERİK'!$A$1:$D$42,4,),"")*3</f>
        <v>27.299999999999997</v>
      </c>
      <c r="E404" s="31"/>
    </row>
    <row r="405" spans="1:5" x14ac:dyDescent="0.25">
      <c r="A405" s="36"/>
      <c r="B405" s="36"/>
      <c r="C405" s="26" t="s">
        <v>11</v>
      </c>
      <c r="D405" s="27">
        <f>IFERROR(VLOOKUP(C405,'[1]BURGERATOR ÜRÜN İÇERİK'!$A$1:$D$42,4,),"")</f>
        <v>1.5</v>
      </c>
      <c r="E405" s="31"/>
    </row>
    <row r="406" spans="1:5" x14ac:dyDescent="0.25">
      <c r="A406" s="36"/>
      <c r="B406" s="36"/>
      <c r="C406" s="26" t="s">
        <v>16</v>
      </c>
      <c r="D406" s="27">
        <f>IFERROR(VLOOKUP(C406,'[1]BURGERATOR ÜRÜN İÇERİK'!$A$1:$D$42,4,),"")</f>
        <v>19.2</v>
      </c>
      <c r="E406" s="31"/>
    </row>
    <row r="407" spans="1:5" x14ac:dyDescent="0.25">
      <c r="A407" s="36"/>
      <c r="B407" s="36"/>
      <c r="C407" s="26" t="s">
        <v>18</v>
      </c>
      <c r="D407" s="27">
        <f>IFERROR(VLOOKUP(C407,'[1]BURGERATOR ÜRÜN İÇERİK'!$A$1:$D$42,4,),"")</f>
        <v>27</v>
      </c>
      <c r="E407" s="31"/>
    </row>
    <row r="408" spans="1:5" x14ac:dyDescent="0.25">
      <c r="A408" s="36" t="s">
        <v>52</v>
      </c>
      <c r="B408" s="36">
        <v>420</v>
      </c>
      <c r="C408" s="26" t="s">
        <v>13</v>
      </c>
      <c r="D408" s="27">
        <f>IFERROR(VLOOKUP(C408,'[1]BURGERATOR ÜRÜN İÇERİK'!$A$1:$D$42,4,),"")</f>
        <v>11</v>
      </c>
      <c r="E408" s="31">
        <f>SUM(D408:D415)</f>
        <v>365.51666666666665</v>
      </c>
    </row>
    <row r="409" spans="1:5" x14ac:dyDescent="0.25">
      <c r="A409" s="36"/>
      <c r="B409" s="36"/>
      <c r="C409" s="26" t="s">
        <v>27</v>
      </c>
      <c r="D409" s="27">
        <f>IFERROR(VLOOKUP(C409,'[1]BURGERATOR ÜRÜN İÇERİK'!$A$1:$D$42,4,),"")</f>
        <v>31.200000000000003</v>
      </c>
      <c r="E409" s="31"/>
    </row>
    <row r="410" spans="1:5" x14ac:dyDescent="0.25">
      <c r="A410" s="36"/>
      <c r="B410" s="36"/>
      <c r="C410" s="26" t="s">
        <v>15</v>
      </c>
      <c r="D410" s="27">
        <f>IFERROR(VLOOKUP(C410,'[1]BURGERATOR ÜRÜN İÇERİK'!$A$1:$D$42,4,),"")*4.2</f>
        <v>201.60000000000002</v>
      </c>
      <c r="E410" s="31"/>
    </row>
    <row r="411" spans="1:5" x14ac:dyDescent="0.25">
      <c r="A411" s="36"/>
      <c r="B411" s="36"/>
      <c r="C411" s="26" t="s">
        <v>25</v>
      </c>
      <c r="D411" s="27">
        <f>IFERROR(VLOOKUP(C411,'[1]BURGERATOR ÜRÜN İÇERİK'!$A$1:$D$42,4,),"")*3</f>
        <v>10.416666666666668</v>
      </c>
      <c r="E411" s="31"/>
    </row>
    <row r="412" spans="1:5" x14ac:dyDescent="0.25">
      <c r="A412" s="36"/>
      <c r="B412" s="36"/>
      <c r="C412" s="26" t="s">
        <v>28</v>
      </c>
      <c r="D412" s="27">
        <f>IFERROR(VLOOKUP(C412,'[1]BURGERATOR ÜRÜN İÇERİK'!$A$1:$D$42,4,),"")*3</f>
        <v>62.099999999999994</v>
      </c>
      <c r="E412" s="31"/>
    </row>
    <row r="413" spans="1:5" x14ac:dyDescent="0.25">
      <c r="A413" s="36"/>
      <c r="B413" s="36"/>
      <c r="C413" s="26" t="s">
        <v>26</v>
      </c>
      <c r="D413" s="27">
        <f>IFERROR(VLOOKUP(C413,'[1]BURGERATOR ÜRÜN İÇERİK'!$A$1:$D$42,4,),"")</f>
        <v>3</v>
      </c>
      <c r="E413" s="31"/>
    </row>
    <row r="414" spans="1:5" x14ac:dyDescent="0.25">
      <c r="A414" s="36"/>
      <c r="B414" s="36"/>
      <c r="C414" s="26" t="s">
        <v>16</v>
      </c>
      <c r="D414" s="27">
        <f>IFERROR(VLOOKUP(C414,'[1]BURGERATOR ÜRÜN İÇERİK'!$A$1:$D$42,4,),"")</f>
        <v>19.2</v>
      </c>
      <c r="E414" s="31"/>
    </row>
    <row r="415" spans="1:5" x14ac:dyDescent="0.25">
      <c r="A415" s="36"/>
      <c r="B415" s="36"/>
      <c r="C415" s="26" t="s">
        <v>18</v>
      </c>
      <c r="D415" s="27">
        <f>IFERROR(VLOOKUP(C415,'[1]BURGERATOR ÜRÜN İÇERİK'!$A$1:$D$42,4,),"")</f>
        <v>27</v>
      </c>
      <c r="E415" s="31"/>
    </row>
    <row r="416" spans="1:5" x14ac:dyDescent="0.25">
      <c r="A416" s="36" t="s">
        <v>53</v>
      </c>
      <c r="B416" s="36">
        <v>420</v>
      </c>
      <c r="C416" s="26" t="s">
        <v>13</v>
      </c>
      <c r="D416" s="27">
        <f>IFERROR(VLOOKUP(C416,'[1]BURGERATOR ÜRÜN İÇERİK'!$A$1:$D$42,4,),"")</f>
        <v>11</v>
      </c>
      <c r="E416" s="31">
        <f>SUM(D416:D423)</f>
        <v>305.43333333333334</v>
      </c>
    </row>
    <row r="417" spans="1:5" x14ac:dyDescent="0.25">
      <c r="A417" s="36"/>
      <c r="B417" s="36"/>
      <c r="C417" s="26" t="s">
        <v>17</v>
      </c>
      <c r="D417" s="27">
        <f>IFERROR(VLOOKUP(C417,'[1]BURGERATOR ÜRÜN İÇERİK'!$A$1:$D$42,4,),"")</f>
        <v>3</v>
      </c>
      <c r="E417" s="31"/>
    </row>
    <row r="418" spans="1:5" x14ac:dyDescent="0.25">
      <c r="A418" s="36"/>
      <c r="B418" s="36"/>
      <c r="C418" s="26" t="s">
        <v>15</v>
      </c>
      <c r="D418" s="27">
        <f>IFERROR(VLOOKUP(C418,'[1]BURGERATOR ÜRÜN İÇERİK'!$A$1:$D$42,4,),"")*4.2</f>
        <v>201.60000000000002</v>
      </c>
      <c r="E418" s="31"/>
    </row>
    <row r="419" spans="1:5" x14ac:dyDescent="0.25">
      <c r="A419" s="36"/>
      <c r="B419" s="36"/>
      <c r="C419" s="26" t="s">
        <v>12</v>
      </c>
      <c r="D419" s="27">
        <f>IFERROR(VLOOKUP(C419,'[1]BURGERATOR ÜRÜN İÇERİK'!$A$1:$D$42,4,),"")*3</f>
        <v>13.333333333333334</v>
      </c>
      <c r="E419" s="31"/>
    </row>
    <row r="420" spans="1:5" x14ac:dyDescent="0.25">
      <c r="A420" s="36"/>
      <c r="B420" s="36"/>
      <c r="C420" s="26" t="s">
        <v>23</v>
      </c>
      <c r="D420" s="27">
        <f>IFERROR(VLOOKUP(C420,'[1]BURGERATOR ÜRÜN İÇERİK'!$A$1:$D$42,4,),"")*3</f>
        <v>27.299999999999997</v>
      </c>
      <c r="E420" s="31"/>
    </row>
    <row r="421" spans="1:5" x14ac:dyDescent="0.25">
      <c r="A421" s="36"/>
      <c r="B421" s="36"/>
      <c r="C421" s="26" t="s">
        <v>21</v>
      </c>
      <c r="D421" s="27">
        <f>IFERROR(VLOOKUP(C421,'[1]BURGERATOR ÜRÜN İÇERİK'!$A$1:$D$42,4,),"")</f>
        <v>3</v>
      </c>
      <c r="E421" s="31"/>
    </row>
    <row r="422" spans="1:5" x14ac:dyDescent="0.25">
      <c r="A422" s="36"/>
      <c r="B422" s="36"/>
      <c r="C422" s="26" t="s">
        <v>16</v>
      </c>
      <c r="D422" s="27">
        <f>IFERROR(VLOOKUP(C422,'[1]BURGERATOR ÜRÜN İÇERİK'!$A$1:$D$42,4,),"")</f>
        <v>19.2</v>
      </c>
      <c r="E422" s="31"/>
    </row>
    <row r="423" spans="1:5" x14ac:dyDescent="0.25">
      <c r="A423" s="36"/>
      <c r="B423" s="36"/>
      <c r="C423" s="26" t="s">
        <v>18</v>
      </c>
      <c r="D423" s="27">
        <f>IFERROR(VLOOKUP(C423,'[1]BURGERATOR ÜRÜN İÇERİK'!$A$1:$D$42,4,),"")</f>
        <v>27</v>
      </c>
      <c r="E423" s="31"/>
    </row>
    <row r="424" spans="1:5" x14ac:dyDescent="0.25">
      <c r="A424" s="36" t="s">
        <v>54</v>
      </c>
      <c r="B424" s="36">
        <v>420</v>
      </c>
      <c r="C424" s="26" t="s">
        <v>13</v>
      </c>
      <c r="D424" s="27">
        <f>IFERROR(VLOOKUP(C424,'[1]BURGERATOR ÜRÜN İÇERİK'!$A$1:$D$42,4,),"")</f>
        <v>11</v>
      </c>
      <c r="E424" s="31">
        <f>SUM(D424:D431)</f>
        <v>320.13333333333338</v>
      </c>
    </row>
    <row r="425" spans="1:5" x14ac:dyDescent="0.25">
      <c r="A425" s="36"/>
      <c r="B425" s="36"/>
      <c r="C425" s="26" t="s">
        <v>17</v>
      </c>
      <c r="D425" s="27">
        <f>IFERROR(VLOOKUP(C425,'[1]BURGERATOR ÜRÜN İÇERİK'!$A$1:$D$42,4,),"")</f>
        <v>3</v>
      </c>
      <c r="E425" s="31"/>
    </row>
    <row r="426" spans="1:5" x14ac:dyDescent="0.25">
      <c r="A426" s="36"/>
      <c r="B426" s="36"/>
      <c r="C426" s="26" t="s">
        <v>15</v>
      </c>
      <c r="D426" s="27">
        <f>IFERROR(VLOOKUP(C426,'[1]BURGERATOR ÜRÜN İÇERİK'!$A$1:$D$42,4,),"")*4.2</f>
        <v>201.60000000000002</v>
      </c>
      <c r="E426" s="31"/>
    </row>
    <row r="427" spans="1:5" x14ac:dyDescent="0.25">
      <c r="A427" s="36"/>
      <c r="B427" s="36"/>
      <c r="C427" s="26" t="s">
        <v>12</v>
      </c>
      <c r="D427" s="27">
        <f>IFERROR(VLOOKUP(C427,'[1]BURGERATOR ÜRÜN İÇERİK'!$A$1:$D$42,4,),"")*3</f>
        <v>13.333333333333334</v>
      </c>
      <c r="E427" s="31"/>
    </row>
    <row r="428" spans="1:5" x14ac:dyDescent="0.25">
      <c r="A428" s="36"/>
      <c r="B428" s="36"/>
      <c r="C428" s="26" t="s">
        <v>14</v>
      </c>
      <c r="D428" s="27">
        <f>IFERROR(VLOOKUP(C428,'[1]BURGERATOR ÜRÜN İÇERİK'!$A$1:$D$42,4,),"")*3</f>
        <v>42</v>
      </c>
      <c r="E428" s="31"/>
    </row>
    <row r="429" spans="1:5" x14ac:dyDescent="0.25">
      <c r="A429" s="36"/>
      <c r="B429" s="36"/>
      <c r="C429" s="26" t="s">
        <v>26</v>
      </c>
      <c r="D429" s="27">
        <f>IFERROR(VLOOKUP(C429,'[1]BURGERATOR ÜRÜN İÇERİK'!$A$1:$D$42,4,),"")</f>
        <v>3</v>
      </c>
      <c r="E429" s="31"/>
    </row>
    <row r="430" spans="1:5" x14ac:dyDescent="0.25">
      <c r="A430" s="36"/>
      <c r="B430" s="36"/>
      <c r="C430" s="26" t="s">
        <v>16</v>
      </c>
      <c r="D430" s="27">
        <f>IFERROR(VLOOKUP(C430,'[1]BURGERATOR ÜRÜN İÇERİK'!$A$1:$D$42,4,),"")</f>
        <v>19.2</v>
      </c>
      <c r="E430" s="31"/>
    </row>
    <row r="431" spans="1:5" x14ac:dyDescent="0.25">
      <c r="A431" s="36"/>
      <c r="B431" s="36"/>
      <c r="C431" s="26" t="s">
        <v>18</v>
      </c>
      <c r="D431" s="27">
        <f>IFERROR(VLOOKUP(C431,'[1]BURGERATOR ÜRÜN İÇERİK'!$A$1:$D$42,4,),"")</f>
        <v>27</v>
      </c>
      <c r="E431" s="31"/>
    </row>
    <row r="432" spans="1:5" x14ac:dyDescent="0.25">
      <c r="A432" s="36" t="s">
        <v>55</v>
      </c>
      <c r="B432" s="36">
        <v>420</v>
      </c>
      <c r="C432" s="26" t="s">
        <v>13</v>
      </c>
      <c r="D432" s="27">
        <f>IFERROR(VLOOKUP(C432,'[1]BURGERATOR ÜRÜN İÇERİK'!$A$1:$D$42,4,),"")</f>
        <v>11</v>
      </c>
      <c r="E432" s="31">
        <f>SUM(D432:D439)</f>
        <v>303.93333333333334</v>
      </c>
    </row>
    <row r="433" spans="1:5" x14ac:dyDescent="0.25">
      <c r="A433" s="36"/>
      <c r="B433" s="36"/>
      <c r="C433" s="26" t="s">
        <v>17</v>
      </c>
      <c r="D433" s="27">
        <f>IFERROR(VLOOKUP(C433,'[1]BURGERATOR ÜRÜN İÇERİK'!$A$1:$D$42,4,),"")</f>
        <v>3</v>
      </c>
      <c r="E433" s="31"/>
    </row>
    <row r="434" spans="1:5" x14ac:dyDescent="0.25">
      <c r="A434" s="36"/>
      <c r="B434" s="36"/>
      <c r="C434" s="26" t="s">
        <v>15</v>
      </c>
      <c r="D434" s="27">
        <f>IFERROR(VLOOKUP(C434,'[1]BURGERATOR ÜRÜN İÇERİK'!$A$1:$D$42,4,),"")*4.2</f>
        <v>201.60000000000002</v>
      </c>
      <c r="E434" s="31"/>
    </row>
    <row r="435" spans="1:5" x14ac:dyDescent="0.25">
      <c r="A435" s="36"/>
      <c r="B435" s="36"/>
      <c r="C435" s="26" t="s">
        <v>12</v>
      </c>
      <c r="D435" s="27">
        <f>IFERROR(VLOOKUP(C435,'[1]BURGERATOR ÜRÜN İÇERİK'!$A$1:$D$42,4,),"")*3</f>
        <v>13.333333333333334</v>
      </c>
      <c r="E435" s="31"/>
    </row>
    <row r="436" spans="1:5" x14ac:dyDescent="0.25">
      <c r="A436" s="36"/>
      <c r="B436" s="36"/>
      <c r="C436" s="26" t="s">
        <v>23</v>
      </c>
      <c r="D436" s="27">
        <f>IFERROR(VLOOKUP(C436,'[1]BURGERATOR ÜRÜN İÇERİK'!$A$1:$D$42,4,),"")*3</f>
        <v>27.299999999999997</v>
      </c>
      <c r="E436" s="31"/>
    </row>
    <row r="437" spans="1:5" x14ac:dyDescent="0.25">
      <c r="A437" s="36"/>
      <c r="B437" s="36"/>
      <c r="C437" s="26" t="s">
        <v>11</v>
      </c>
      <c r="D437" s="27">
        <f>IFERROR(VLOOKUP(C437,'[1]BURGERATOR ÜRÜN İÇERİK'!$A$1:$D$42,4,),"")</f>
        <v>1.5</v>
      </c>
      <c r="E437" s="31"/>
    </row>
    <row r="438" spans="1:5" x14ac:dyDescent="0.25">
      <c r="A438" s="36"/>
      <c r="B438" s="36"/>
      <c r="C438" s="26" t="s">
        <v>16</v>
      </c>
      <c r="D438" s="27">
        <f>IFERROR(VLOOKUP(C438,'[1]BURGERATOR ÜRÜN İÇERİK'!$A$1:$D$42,4,),"")</f>
        <v>19.2</v>
      </c>
      <c r="E438" s="31"/>
    </row>
    <row r="439" spans="1:5" x14ac:dyDescent="0.25">
      <c r="A439" s="36"/>
      <c r="B439" s="36"/>
      <c r="C439" s="26" t="s">
        <v>18</v>
      </c>
      <c r="D439" s="27">
        <f>IFERROR(VLOOKUP(C439,'[1]BURGERATOR ÜRÜN İÇERİK'!$A$1:$D$42,4,),"")</f>
        <v>27</v>
      </c>
      <c r="E439" s="31"/>
    </row>
    <row r="440" spans="1:5" x14ac:dyDescent="0.25">
      <c r="A440" s="36" t="s">
        <v>56</v>
      </c>
      <c r="B440" s="36">
        <v>100</v>
      </c>
      <c r="C440" s="26" t="s">
        <v>13</v>
      </c>
      <c r="D440" s="27">
        <f>IFERROR(VLOOKUP(C440,'[1]BURGERATOR ÜRÜN İÇERİK'!$A$1:$D$42,4,),"")</f>
        <v>11</v>
      </c>
      <c r="E440" s="31">
        <f>SUM(D440:D446)</f>
        <v>98.844444444444434</v>
      </c>
    </row>
    <row r="441" spans="1:5" x14ac:dyDescent="0.25">
      <c r="A441" s="36"/>
      <c r="B441" s="36"/>
      <c r="C441" s="26" t="s">
        <v>17</v>
      </c>
      <c r="D441" s="27">
        <f>IFERROR(VLOOKUP(C441,'[1]BURGERATOR ÜRÜN İÇERİK'!$A$1:$D$42,4,),"")</f>
        <v>3</v>
      </c>
      <c r="E441" s="31"/>
    </row>
    <row r="442" spans="1:5" x14ac:dyDescent="0.25">
      <c r="A442" s="36"/>
      <c r="B442" s="36"/>
      <c r="C442" s="26" t="s">
        <v>34</v>
      </c>
      <c r="D442" s="27">
        <f>IFERROR(VLOOKUP(C442,'[1]BURGERATOR ÜRÜN İÇERİK'!$A$1:$D$42,4,),"")</f>
        <v>34.4</v>
      </c>
      <c r="E442" s="31"/>
    </row>
    <row r="443" spans="1:5" x14ac:dyDescent="0.25">
      <c r="A443" s="36"/>
      <c r="B443" s="36"/>
      <c r="C443" s="26" t="s">
        <v>12</v>
      </c>
      <c r="D443" s="27">
        <f>IFERROR(VLOOKUP(C443,'[1]BURGERATOR ÜRÜN İÇERİK'!$A$1:$D$42,4,),"")</f>
        <v>4.4444444444444446</v>
      </c>
      <c r="E443" s="31"/>
    </row>
    <row r="444" spans="1:5" x14ac:dyDescent="0.25">
      <c r="A444" s="36"/>
      <c r="B444" s="36"/>
      <c r="C444" s="26" t="s">
        <v>41</v>
      </c>
      <c r="D444" s="27">
        <f>IFERROR(VLOOKUP(C444,'[1]BURGERATOR ÜRÜN İÇERİK'!$A$1:$D$42,4,),"")</f>
        <v>3</v>
      </c>
      <c r="E444" s="31"/>
    </row>
    <row r="445" spans="1:5" x14ac:dyDescent="0.25">
      <c r="A445" s="36"/>
      <c r="B445" s="36"/>
      <c r="C445" s="26" t="s">
        <v>38</v>
      </c>
      <c r="D445" s="27">
        <f>IFERROR(VLOOKUP(C445,'[1]BURGERATOR ÜRÜN İÇERİK'!$A$1:$D$42,4,),"")</f>
        <v>16</v>
      </c>
      <c r="E445" s="31"/>
    </row>
    <row r="446" spans="1:5" x14ac:dyDescent="0.25">
      <c r="A446" s="36"/>
      <c r="B446" s="36"/>
      <c r="C446" s="26" t="s">
        <v>18</v>
      </c>
      <c r="D446" s="27">
        <f>IFERROR(VLOOKUP(C446,'[1]BURGERATOR ÜRÜN İÇERİK'!$A$1:$D$42,4,),"")</f>
        <v>27</v>
      </c>
      <c r="E446" s="31"/>
    </row>
    <row r="447" spans="1:5" x14ac:dyDescent="0.25">
      <c r="A447" s="36" t="s">
        <v>57</v>
      </c>
      <c r="B447" s="36">
        <v>100</v>
      </c>
      <c r="C447" s="26" t="s">
        <v>13</v>
      </c>
      <c r="D447" s="27">
        <f>IFERROR(VLOOKUP(C447,'[1]BURGERATOR ÜRÜN İÇERİK'!$A$1:$D$42,4,),"")</f>
        <v>11</v>
      </c>
      <c r="E447" s="31">
        <f>SUM(D447:D455)</f>
        <v>106.84444444444443</v>
      </c>
    </row>
    <row r="448" spans="1:5" x14ac:dyDescent="0.25">
      <c r="A448" s="36"/>
      <c r="B448" s="36"/>
      <c r="C448" s="26" t="s">
        <v>22</v>
      </c>
      <c r="D448" s="27">
        <f>IFERROR(VLOOKUP(C448,'[1]BURGERATOR ÜRÜN İÇERİK'!$A$1:$D$42,4,),"")</f>
        <v>3</v>
      </c>
      <c r="E448" s="31"/>
    </row>
    <row r="449" spans="1:5" x14ac:dyDescent="0.25">
      <c r="A449" s="36"/>
      <c r="B449" s="36"/>
      <c r="C449" s="26" t="s">
        <v>34</v>
      </c>
      <c r="D449" s="27">
        <f>IFERROR(VLOOKUP(C449,'[1]BURGERATOR ÜRÜN İÇERİK'!$A$1:$D$42,4,),"")</f>
        <v>34.4</v>
      </c>
      <c r="E449" s="31"/>
    </row>
    <row r="450" spans="1:5" x14ac:dyDescent="0.25">
      <c r="A450" s="36"/>
      <c r="B450" s="36"/>
      <c r="C450" s="26" t="s">
        <v>36</v>
      </c>
      <c r="D450" s="27">
        <f>IFERROR(VLOOKUP(C450,'[1]BURGERATOR ÜRÜN İÇERİK'!$A$1:$D$42,4,),"")</f>
        <v>3</v>
      </c>
      <c r="E450" s="31"/>
    </row>
    <row r="451" spans="1:5" x14ac:dyDescent="0.25">
      <c r="A451" s="36"/>
      <c r="B451" s="36"/>
      <c r="C451" s="26" t="s">
        <v>12</v>
      </c>
      <c r="D451" s="27">
        <f>IFERROR(VLOOKUP(C451,'[1]BURGERATOR ÜRÜN İÇERİK'!$A$1:$D$42,4,),"")</f>
        <v>4.4444444444444446</v>
      </c>
      <c r="E451" s="31"/>
    </row>
    <row r="452" spans="1:5" x14ac:dyDescent="0.25">
      <c r="A452" s="36"/>
      <c r="B452" s="36"/>
      <c r="C452" s="26" t="s">
        <v>40</v>
      </c>
      <c r="D452" s="27">
        <f>IFERROR(VLOOKUP(C452,'[1]BURGERATOR ÜRÜN İÇERİK'!$A$1:$D$42,4,),"")</f>
        <v>5</v>
      </c>
      <c r="E452" s="31"/>
    </row>
    <row r="453" spans="1:5" x14ac:dyDescent="0.25">
      <c r="A453" s="36"/>
      <c r="B453" s="36"/>
      <c r="C453" s="26" t="s">
        <v>39</v>
      </c>
      <c r="D453" s="27">
        <f>IFERROR(VLOOKUP(C453,'[1]BURGERATOR ÜRÜN İÇERİK'!$A$1:$D$42,4,),"")</f>
        <v>3</v>
      </c>
      <c r="E453" s="31"/>
    </row>
    <row r="454" spans="1:5" x14ac:dyDescent="0.25">
      <c r="A454" s="36"/>
      <c r="B454" s="36"/>
      <c r="C454" s="26" t="s">
        <v>38</v>
      </c>
      <c r="D454" s="27">
        <f>IFERROR(VLOOKUP(C454,'[1]BURGERATOR ÜRÜN İÇERİK'!$A$1:$D$42,4,),"")</f>
        <v>16</v>
      </c>
      <c r="E454" s="31"/>
    </row>
    <row r="455" spans="1:5" x14ac:dyDescent="0.25">
      <c r="A455" s="36"/>
      <c r="B455" s="36"/>
      <c r="C455" s="26" t="s">
        <v>18</v>
      </c>
      <c r="D455" s="27">
        <f>IFERROR(VLOOKUP(C455,'[1]BURGERATOR ÜRÜN İÇERİK'!$A$1:$D$42,4,),"")</f>
        <v>27</v>
      </c>
      <c r="E455" s="31"/>
    </row>
    <row r="456" spans="1:5" x14ac:dyDescent="0.25">
      <c r="A456" s="36" t="s">
        <v>58</v>
      </c>
      <c r="B456" s="36">
        <v>100</v>
      </c>
      <c r="C456" s="26" t="s">
        <v>13</v>
      </c>
      <c r="D456" s="27">
        <f>IFERROR(VLOOKUP(C456,'[1]BURGERATOR ÜRÜN İÇERİK'!$A$1:$D$42,4,),"")</f>
        <v>11</v>
      </c>
      <c r="E456" s="31">
        <f>SUM(D456:D464)</f>
        <v>104.84444444444443</v>
      </c>
    </row>
    <row r="457" spans="1:5" x14ac:dyDescent="0.25">
      <c r="A457" s="36"/>
      <c r="B457" s="36"/>
      <c r="C457" s="26" t="s">
        <v>37</v>
      </c>
      <c r="D457" s="27">
        <f>IFERROR(VLOOKUP(C457,'[1]BURGERATOR ÜRÜN İÇERİK'!$A$1:$D$42,4,),"")</f>
        <v>3</v>
      </c>
      <c r="E457" s="31"/>
    </row>
    <row r="458" spans="1:5" x14ac:dyDescent="0.25">
      <c r="A458" s="36"/>
      <c r="B458" s="36"/>
      <c r="C458" s="26" t="s">
        <v>34</v>
      </c>
      <c r="D458" s="27">
        <f>IFERROR(VLOOKUP(C458,'[1]BURGERATOR ÜRÜN İÇERİK'!$A$1:$D$42,4,),"")</f>
        <v>34.4</v>
      </c>
      <c r="E458" s="31"/>
    </row>
    <row r="459" spans="1:5" x14ac:dyDescent="0.25">
      <c r="A459" s="36"/>
      <c r="B459" s="36"/>
      <c r="C459" s="26" t="s">
        <v>36</v>
      </c>
      <c r="D459" s="27">
        <f>IFERROR(VLOOKUP(C459,'[1]BURGERATOR ÜRÜN İÇERİK'!$A$1:$D$42,4,),"")</f>
        <v>3</v>
      </c>
      <c r="E459" s="31"/>
    </row>
    <row r="460" spans="1:5" x14ac:dyDescent="0.25">
      <c r="A460" s="36"/>
      <c r="B460" s="36"/>
      <c r="C460" s="26" t="s">
        <v>21</v>
      </c>
      <c r="D460" s="27">
        <f>IFERROR(VLOOKUP(C460,'[1]BURGERATOR ÜRÜN İÇERİK'!$A$1:$D$42,4,),"")</f>
        <v>3</v>
      </c>
      <c r="E460" s="31"/>
    </row>
    <row r="461" spans="1:5" x14ac:dyDescent="0.25">
      <c r="A461" s="36"/>
      <c r="B461" s="36"/>
      <c r="C461" s="26" t="s">
        <v>12</v>
      </c>
      <c r="D461" s="27">
        <f>IFERROR(VLOOKUP(C461,'[1]BURGERATOR ÜRÜN İÇERİK'!$A$1:$D$42,4,),"")</f>
        <v>4.4444444444444446</v>
      </c>
      <c r="E461" s="31"/>
    </row>
    <row r="462" spans="1:5" x14ac:dyDescent="0.25">
      <c r="A462" s="36"/>
      <c r="B462" s="36"/>
      <c r="C462" s="26" t="s">
        <v>35</v>
      </c>
      <c r="D462" s="27">
        <f>IFERROR(VLOOKUP(C462,'[1]BURGERATOR ÜRÜN İÇERİK'!$A$1:$D$42,4,),"")</f>
        <v>3</v>
      </c>
      <c r="E462" s="31"/>
    </row>
    <row r="463" spans="1:5" x14ac:dyDescent="0.25">
      <c r="A463" s="36"/>
      <c r="B463" s="36"/>
      <c r="C463" s="26" t="s">
        <v>38</v>
      </c>
      <c r="D463" s="27">
        <f>IFERROR(VLOOKUP(C463,'[1]BURGERATOR ÜRÜN İÇERİK'!$A$1:$D$42,4,),"")</f>
        <v>16</v>
      </c>
      <c r="E463" s="31"/>
    </row>
    <row r="464" spans="1:5" x14ac:dyDescent="0.25">
      <c r="A464" s="36"/>
      <c r="B464" s="36"/>
      <c r="C464" s="26" t="s">
        <v>18</v>
      </c>
      <c r="D464" s="27">
        <f>IFERROR(VLOOKUP(C464,'[1]BURGERATOR ÜRÜN İÇERİK'!$A$1:$D$42,4,),"")</f>
        <v>27</v>
      </c>
      <c r="E464" s="31"/>
    </row>
    <row r="465" spans="1:5" x14ac:dyDescent="0.25">
      <c r="A465" s="36" t="s">
        <v>59</v>
      </c>
      <c r="B465" s="36">
        <v>100</v>
      </c>
      <c r="C465" s="26" t="s">
        <v>13</v>
      </c>
      <c r="D465" s="27">
        <f>IFERROR(VLOOKUP(C465,'[1]BURGERATOR ÜRÜN İÇERİK'!$A$1:$D$42,4,),"")</f>
        <v>11</v>
      </c>
      <c r="E465" s="31">
        <f>SUM(D465:D472)</f>
        <v>105.84444444444443</v>
      </c>
    </row>
    <row r="466" spans="1:5" x14ac:dyDescent="0.25">
      <c r="A466" s="36"/>
      <c r="B466" s="36"/>
      <c r="C466" s="26" t="s">
        <v>30</v>
      </c>
      <c r="D466" s="27">
        <f>IFERROR(VLOOKUP(C466,'[1]BURGERATOR ÜRÜN İÇERİK'!$A$1:$D$42,4,),"")</f>
        <v>5</v>
      </c>
      <c r="E466" s="31"/>
    </row>
    <row r="467" spans="1:5" x14ac:dyDescent="0.25">
      <c r="A467" s="36"/>
      <c r="B467" s="36"/>
      <c r="C467" s="26" t="s">
        <v>34</v>
      </c>
      <c r="D467" s="27">
        <f>IFERROR(VLOOKUP(C467,'[1]BURGERATOR ÜRÜN İÇERİK'!$A$1:$D$42,4,),"")</f>
        <v>34.4</v>
      </c>
      <c r="E467" s="31"/>
    </row>
    <row r="468" spans="1:5" x14ac:dyDescent="0.25">
      <c r="A468" s="36"/>
      <c r="B468" s="36"/>
      <c r="C468" s="26" t="s">
        <v>12</v>
      </c>
      <c r="D468" s="27">
        <f>IFERROR(VLOOKUP(C468,'[1]BURGERATOR ÜRÜN İÇERİK'!$A$1:$D$42,4,),"")</f>
        <v>4.4444444444444446</v>
      </c>
      <c r="E468" s="31"/>
    </row>
    <row r="469" spans="1:5" x14ac:dyDescent="0.25">
      <c r="A469" s="36"/>
      <c r="B469" s="36"/>
      <c r="C469" s="26" t="s">
        <v>35</v>
      </c>
      <c r="D469" s="27">
        <f>IFERROR(VLOOKUP(C469,'[1]BURGERATOR ÜRÜN İÇERİK'!$A$1:$D$42,4,),"")</f>
        <v>3</v>
      </c>
      <c r="E469" s="31"/>
    </row>
    <row r="470" spans="1:5" x14ac:dyDescent="0.25">
      <c r="A470" s="36"/>
      <c r="B470" s="36"/>
      <c r="C470" s="26" t="s">
        <v>32</v>
      </c>
      <c r="D470" s="27">
        <f>IFERROR(VLOOKUP(C470,'[1]BURGERATOR ÜRÜN İÇERİK'!$A$1:$D$42,4,),"")</f>
        <v>5</v>
      </c>
      <c r="E470" s="31"/>
    </row>
    <row r="471" spans="1:5" x14ac:dyDescent="0.25">
      <c r="A471" s="36"/>
      <c r="B471" s="36"/>
      <c r="C471" s="26" t="s">
        <v>38</v>
      </c>
      <c r="D471" s="27">
        <f>IFERROR(VLOOKUP(C471,'[1]BURGERATOR ÜRÜN İÇERİK'!$A$1:$D$42,4,),"")</f>
        <v>16</v>
      </c>
      <c r="E471" s="31"/>
    </row>
    <row r="472" spans="1:5" x14ac:dyDescent="0.25">
      <c r="A472" s="36"/>
      <c r="B472" s="36"/>
      <c r="C472" s="26" t="s">
        <v>18</v>
      </c>
      <c r="D472" s="27">
        <f>IFERROR(VLOOKUP(C472,'[1]BURGERATOR ÜRÜN İÇERİK'!$A$1:$D$42,4,),"")</f>
        <v>27</v>
      </c>
      <c r="E472" s="31"/>
    </row>
    <row r="473" spans="1:5" x14ac:dyDescent="0.25">
      <c r="A473" s="36" t="s">
        <v>60</v>
      </c>
      <c r="B473" s="36">
        <v>100</v>
      </c>
      <c r="C473" s="26" t="s">
        <v>13</v>
      </c>
      <c r="D473" s="27">
        <f>IFERROR(VLOOKUP(C473,'[1]BURGERATOR ÜRÜN İÇERİK'!$A$1:$D$42,4,),"")</f>
        <v>11</v>
      </c>
      <c r="E473" s="31">
        <f>SUM(D473:D481)</f>
        <v>104.84444444444443</v>
      </c>
    </row>
    <row r="474" spans="1:5" x14ac:dyDescent="0.25">
      <c r="A474" s="36"/>
      <c r="B474" s="36"/>
      <c r="C474" s="26" t="s">
        <v>37</v>
      </c>
      <c r="D474" s="27">
        <f>IFERROR(VLOOKUP(C474,'[1]BURGERATOR ÜRÜN İÇERİK'!$A$1:$D$42,4,),"")</f>
        <v>3</v>
      </c>
      <c r="E474" s="31"/>
    </row>
    <row r="475" spans="1:5" x14ac:dyDescent="0.25">
      <c r="A475" s="36"/>
      <c r="B475" s="36"/>
      <c r="C475" s="26" t="s">
        <v>36</v>
      </c>
      <c r="D475" s="27">
        <f>IFERROR(VLOOKUP(C475,'[1]BURGERATOR ÜRÜN İÇERİK'!$A$1:$D$42,4,),"")</f>
        <v>3</v>
      </c>
      <c r="E475" s="31"/>
    </row>
    <row r="476" spans="1:5" x14ac:dyDescent="0.25">
      <c r="A476" s="36"/>
      <c r="B476" s="36"/>
      <c r="C476" s="26" t="s">
        <v>34</v>
      </c>
      <c r="D476" s="27">
        <f>IFERROR(VLOOKUP(C476,'[1]BURGERATOR ÜRÜN İÇERİK'!$A$1:$D$42,4,),"")</f>
        <v>34.4</v>
      </c>
      <c r="E476" s="31"/>
    </row>
    <row r="477" spans="1:5" x14ac:dyDescent="0.25">
      <c r="A477" s="36"/>
      <c r="B477" s="36"/>
      <c r="C477" s="26" t="s">
        <v>12</v>
      </c>
      <c r="D477" s="27">
        <f>IFERROR(VLOOKUP(C477,'[1]BURGERATOR ÜRÜN İÇERİK'!$A$1:$D$42,4,),"")</f>
        <v>4.4444444444444446</v>
      </c>
      <c r="E477" s="31"/>
    </row>
    <row r="478" spans="1:5" x14ac:dyDescent="0.25">
      <c r="A478" s="36"/>
      <c r="B478" s="36"/>
      <c r="C478" s="26" t="s">
        <v>35</v>
      </c>
      <c r="D478" s="27">
        <f>IFERROR(VLOOKUP(C478,'[1]BURGERATOR ÜRÜN İÇERİK'!$A$1:$D$42,4,),"")</f>
        <v>3</v>
      </c>
      <c r="E478" s="31"/>
    </row>
    <row r="479" spans="1:5" x14ac:dyDescent="0.25">
      <c r="A479" s="36"/>
      <c r="B479" s="36"/>
      <c r="C479" s="26" t="s">
        <v>41</v>
      </c>
      <c r="D479" s="27">
        <f>IFERROR(VLOOKUP(C479,'[1]BURGERATOR ÜRÜN İÇERİK'!$A$1:$D$42,4,),"")</f>
        <v>3</v>
      </c>
      <c r="E479" s="31"/>
    </row>
    <row r="480" spans="1:5" x14ac:dyDescent="0.25">
      <c r="A480" s="36"/>
      <c r="B480" s="36"/>
      <c r="C480" s="26" t="s">
        <v>38</v>
      </c>
      <c r="D480" s="27">
        <f>IFERROR(VLOOKUP(C480,'[1]BURGERATOR ÜRÜN İÇERİK'!$A$1:$D$42,4,),"")</f>
        <v>16</v>
      </c>
      <c r="E480" s="31"/>
    </row>
    <row r="481" spans="1:5" x14ac:dyDescent="0.25">
      <c r="A481" s="36"/>
      <c r="B481" s="36"/>
      <c r="C481" s="26" t="s">
        <v>18</v>
      </c>
      <c r="D481" s="27">
        <f>IFERROR(VLOOKUP(C481,'[1]BURGERATOR ÜRÜN İÇERİK'!$A$1:$D$42,4,),"")</f>
        <v>27</v>
      </c>
      <c r="E481" s="31"/>
    </row>
    <row r="482" spans="1:5" x14ac:dyDescent="0.25">
      <c r="D482" s="34" t="str">
        <f>IFERROR(VLOOKUP(C482,'[1]BURGERATOR ÜRÜN İÇERİK'!$A$1:$D$42,4,),"")</f>
        <v/>
      </c>
    </row>
    <row r="483" spans="1:5" x14ac:dyDescent="0.25">
      <c r="D483" s="34" t="str">
        <f>IFERROR(VLOOKUP(C483,'[1]BURGERATOR ÜRÜN İÇERİK'!$A$1:$D$42,4,),"")</f>
        <v/>
      </c>
    </row>
    <row r="484" spans="1:5" x14ac:dyDescent="0.25">
      <c r="D484" s="34" t="str">
        <f>IFERROR(VLOOKUP(C484,'[1]BURGERATOR ÜRÜN İÇERİK'!$A$1:$D$42,4,),"")</f>
        <v/>
      </c>
    </row>
    <row r="485" spans="1:5" x14ac:dyDescent="0.25">
      <c r="D485" s="34" t="str">
        <f>IFERROR(VLOOKUP(C485,'[1]BURGERATOR ÜRÜN İÇERİK'!$A$1:$D$42,4,),"")</f>
        <v/>
      </c>
    </row>
    <row r="486" spans="1:5" x14ac:dyDescent="0.25">
      <c r="D486" s="34" t="str">
        <f>IFERROR(VLOOKUP(C486,'[1]BURGERATOR ÜRÜN İÇERİK'!$A$1:$D$42,4,),"")</f>
        <v/>
      </c>
    </row>
    <row r="487" spans="1:5" x14ac:dyDescent="0.25">
      <c r="D487" s="34" t="str">
        <f>IFERROR(VLOOKUP(C487,'[1]BURGERATOR ÜRÜN İÇERİK'!$A$1:$D$42,4,),"")</f>
        <v/>
      </c>
    </row>
    <row r="488" spans="1:5" x14ac:dyDescent="0.25">
      <c r="D488" s="34" t="str">
        <f>IFERROR(VLOOKUP(C488,'[1]BURGERATOR ÜRÜN İÇERİK'!$A$1:$D$42,4,),"")</f>
        <v/>
      </c>
    </row>
    <row r="489" spans="1:5" x14ac:dyDescent="0.25">
      <c r="D489" s="34" t="str">
        <f>IFERROR(VLOOKUP(C489,'[1]BURGERATOR ÜRÜN İÇERİK'!$A$1:$D$42,4,),"")</f>
        <v/>
      </c>
    </row>
    <row r="490" spans="1:5" x14ac:dyDescent="0.25">
      <c r="D490" s="34" t="str">
        <f>IFERROR(VLOOKUP(C490,'[1]BURGERATOR ÜRÜN İÇERİK'!$A$1:$D$42,4,),"")</f>
        <v/>
      </c>
    </row>
    <row r="491" spans="1:5" x14ac:dyDescent="0.25">
      <c r="D491" s="34" t="str">
        <f>IFERROR(VLOOKUP(C491,'[1]BURGERATOR ÜRÜN İÇERİK'!$A$1:$D$42,4,),"")</f>
        <v/>
      </c>
    </row>
    <row r="492" spans="1:5" x14ac:dyDescent="0.25">
      <c r="D492" s="34" t="str">
        <f>IFERROR(VLOOKUP(C492,'[1]BURGERATOR ÜRÜN İÇERİK'!$A$1:$D$42,4,),"")</f>
        <v/>
      </c>
    </row>
    <row r="493" spans="1:5" x14ac:dyDescent="0.25">
      <c r="D493" s="34" t="str">
        <f>IFERROR(VLOOKUP(C493,'[1]BURGERATOR ÜRÜN İÇERİK'!$A$1:$D$42,4,),"")</f>
        <v/>
      </c>
    </row>
    <row r="494" spans="1:5" x14ac:dyDescent="0.25">
      <c r="D494" s="34" t="str">
        <f>IFERROR(VLOOKUP(C494,'[1]BURGERATOR ÜRÜN İÇERİK'!$A$1:$D$42,4,),"")</f>
        <v/>
      </c>
    </row>
    <row r="495" spans="1:5" x14ac:dyDescent="0.25">
      <c r="D495" s="34" t="str">
        <f>IFERROR(VLOOKUP(C495,'[1]BURGERATOR ÜRÜN İÇERİK'!$A$1:$D$42,4,),"")</f>
        <v/>
      </c>
    </row>
    <row r="496" spans="1:5" x14ac:dyDescent="0.25">
      <c r="D496" s="34" t="str">
        <f>IFERROR(VLOOKUP(C496,'[1]BURGERATOR ÜRÜN İÇERİK'!$A$1:$D$42,4,),"")</f>
        <v/>
      </c>
    </row>
    <row r="497" spans="4:4" x14ac:dyDescent="0.25">
      <c r="D497" s="34" t="str">
        <f>IFERROR(VLOOKUP(C497,'[1]BURGERATOR ÜRÜN İÇERİK'!$A$1:$D$42,4,),"")</f>
        <v/>
      </c>
    </row>
    <row r="498" spans="4:4" x14ac:dyDescent="0.25">
      <c r="D498" s="34" t="str">
        <f>IFERROR(VLOOKUP(C498,'[1]BURGERATOR ÜRÜN İÇERİK'!$A$1:$D$42,4,),"")</f>
        <v/>
      </c>
    </row>
    <row r="499" spans="4:4" x14ac:dyDescent="0.25">
      <c r="D499" s="34" t="str">
        <f>IFERROR(VLOOKUP(C499,'[1]BURGERATOR ÜRÜN İÇERİK'!$A$1:$D$42,4,),"")</f>
        <v/>
      </c>
    </row>
    <row r="500" spans="4:4" x14ac:dyDescent="0.25">
      <c r="D500" s="34" t="str">
        <f>IFERROR(VLOOKUP(C500,'[1]BURGERATOR ÜRÜN İÇERİK'!$A$1:$D$42,4,),"")</f>
        <v/>
      </c>
    </row>
    <row r="501" spans="4:4" x14ac:dyDescent="0.25">
      <c r="D501" s="34" t="str">
        <f>IFERROR(VLOOKUP(C501,'[1]BURGERATOR ÜRÜN İÇERİK'!$A$1:$D$42,4,),"")</f>
        <v/>
      </c>
    </row>
    <row r="502" spans="4:4" x14ac:dyDescent="0.25">
      <c r="D502" s="34" t="str">
        <f>IFERROR(VLOOKUP(C502,'[1]BURGERATOR ÜRÜN İÇERİK'!$A$1:$D$42,4,),"")</f>
        <v/>
      </c>
    </row>
    <row r="503" spans="4:4" x14ac:dyDescent="0.25">
      <c r="D503" s="34" t="str">
        <f>IFERROR(VLOOKUP(C503,'[1]BURGERATOR ÜRÜN İÇERİK'!$A$1:$D$42,4,),"")</f>
        <v/>
      </c>
    </row>
    <row r="504" spans="4:4" x14ac:dyDescent="0.25">
      <c r="D504" s="34" t="str">
        <f>IFERROR(VLOOKUP(C504,'[1]BURGERATOR ÜRÜN İÇERİK'!$A$1:$D$42,4,),"")</f>
        <v/>
      </c>
    </row>
    <row r="505" spans="4:4" x14ac:dyDescent="0.25">
      <c r="D505" s="34" t="str">
        <f>IFERROR(VLOOKUP(C505,'[1]BURGERATOR ÜRÜN İÇERİK'!$A$1:$D$42,4,),"")</f>
        <v/>
      </c>
    </row>
    <row r="506" spans="4:4" x14ac:dyDescent="0.25">
      <c r="D506" s="34" t="str">
        <f>IFERROR(VLOOKUP(C506,'[1]BURGERATOR ÜRÜN İÇERİK'!$A$1:$D$42,4,),"")</f>
        <v/>
      </c>
    </row>
    <row r="507" spans="4:4" x14ac:dyDescent="0.25">
      <c r="D507" s="34" t="str">
        <f>IFERROR(VLOOKUP(C507,'[1]BURGERATOR ÜRÜN İÇERİK'!$A$1:$D$42,4,),"")</f>
        <v/>
      </c>
    </row>
    <row r="508" spans="4:4" x14ac:dyDescent="0.25">
      <c r="D508" s="34" t="str">
        <f>IFERROR(VLOOKUP(C508,'[1]BURGERATOR ÜRÜN İÇERİK'!$A$1:$D$42,4,),"")</f>
        <v/>
      </c>
    </row>
    <row r="509" spans="4:4" x14ac:dyDescent="0.25">
      <c r="D509" s="34" t="str">
        <f>IFERROR(VLOOKUP(C509,'[1]BURGERATOR ÜRÜN İÇERİK'!$A$1:$D$42,4,),"")</f>
        <v/>
      </c>
    </row>
    <row r="510" spans="4:4" x14ac:dyDescent="0.25">
      <c r="D510" s="34" t="str">
        <f>IFERROR(VLOOKUP(C510,'[1]BURGERATOR ÜRÜN İÇERİK'!$A$1:$D$42,4,),"")</f>
        <v/>
      </c>
    </row>
    <row r="511" spans="4:4" x14ac:dyDescent="0.25">
      <c r="D511" s="34" t="str">
        <f>IFERROR(VLOOKUP(C511,'[1]BURGERATOR ÜRÜN İÇERİK'!$A$1:$D$42,4,),"")</f>
        <v/>
      </c>
    </row>
    <row r="512" spans="4:4" x14ac:dyDescent="0.25">
      <c r="D512" s="34" t="str">
        <f>IFERROR(VLOOKUP(C512,'[1]BURGERATOR ÜRÜN İÇERİK'!$A$1:$D$42,4,),"")</f>
        <v/>
      </c>
    </row>
    <row r="513" spans="4:4" x14ac:dyDescent="0.25">
      <c r="D513" s="34" t="str">
        <f>IFERROR(VLOOKUP(C513,'[1]BURGERATOR ÜRÜN İÇERİK'!$A$1:$D$42,4,),"")</f>
        <v/>
      </c>
    </row>
    <row r="514" spans="4:4" x14ac:dyDescent="0.25">
      <c r="D514" s="34" t="str">
        <f>IFERROR(VLOOKUP(C514,'[1]BURGERATOR ÜRÜN İÇERİK'!$A$1:$D$42,4,),"")</f>
        <v/>
      </c>
    </row>
    <row r="515" spans="4:4" x14ac:dyDescent="0.25">
      <c r="D515" s="34" t="str">
        <f>IFERROR(VLOOKUP(C515,'[1]BURGERATOR ÜRÜN İÇERİK'!$A$1:$D$42,4,),"")</f>
        <v/>
      </c>
    </row>
    <row r="516" spans="4:4" x14ac:dyDescent="0.25">
      <c r="D516" s="34" t="str">
        <f>IFERROR(VLOOKUP(C516,'[1]BURGERATOR ÜRÜN İÇERİK'!$A$1:$D$42,4,),"")</f>
        <v/>
      </c>
    </row>
    <row r="517" spans="4:4" x14ac:dyDescent="0.25">
      <c r="D517" s="34" t="str">
        <f>IFERROR(VLOOKUP(C517,'[1]BURGERATOR ÜRÜN İÇERİK'!$A$1:$D$42,4,),"")</f>
        <v/>
      </c>
    </row>
    <row r="518" spans="4:4" x14ac:dyDescent="0.25">
      <c r="D518" s="34" t="str">
        <f>IFERROR(VLOOKUP(C518,'[1]BURGERATOR ÜRÜN İÇERİK'!$A$1:$D$42,4,),"")</f>
        <v/>
      </c>
    </row>
    <row r="519" spans="4:4" x14ac:dyDescent="0.25">
      <c r="D519" s="34" t="str">
        <f>IFERROR(VLOOKUP(C519,'[1]BURGERATOR ÜRÜN İÇERİK'!$A$1:$D$42,4,),"")</f>
        <v/>
      </c>
    </row>
    <row r="520" spans="4:4" x14ac:dyDescent="0.25">
      <c r="D520" s="34" t="str">
        <f>IFERROR(VLOOKUP(C520,'[1]BURGERATOR ÜRÜN İÇERİK'!$A$1:$D$42,4,),"")</f>
        <v/>
      </c>
    </row>
    <row r="521" spans="4:4" x14ac:dyDescent="0.25">
      <c r="D521" s="34" t="str">
        <f>IFERROR(VLOOKUP(C521,'[1]BURGERATOR ÜRÜN İÇERİK'!$A$1:$D$42,4,),"")</f>
        <v/>
      </c>
    </row>
    <row r="522" spans="4:4" x14ac:dyDescent="0.25">
      <c r="D522" s="34" t="str">
        <f>IFERROR(VLOOKUP(C522,'[1]BURGERATOR ÜRÜN İÇERİK'!$A$1:$D$42,4,),"")</f>
        <v/>
      </c>
    </row>
    <row r="523" spans="4:4" x14ac:dyDescent="0.25">
      <c r="D523" s="34" t="str">
        <f>IFERROR(VLOOKUP(C523,'[1]BURGERATOR ÜRÜN İÇERİK'!$A$1:$D$42,4,),"")</f>
        <v/>
      </c>
    </row>
    <row r="524" spans="4:4" x14ac:dyDescent="0.25">
      <c r="D524" s="34" t="str">
        <f>IFERROR(VLOOKUP(C524,'[1]BURGERATOR ÜRÜN İÇERİK'!$A$1:$D$42,4,),"")</f>
        <v/>
      </c>
    </row>
    <row r="525" spans="4:4" x14ac:dyDescent="0.25">
      <c r="D525" s="34" t="str">
        <f>IFERROR(VLOOKUP(C525,'[1]BURGERATOR ÜRÜN İÇERİK'!$A$1:$D$42,4,),"")</f>
        <v/>
      </c>
    </row>
    <row r="526" spans="4:4" x14ac:dyDescent="0.25">
      <c r="D526" s="34" t="str">
        <f>IFERROR(VLOOKUP(C526,'[1]BURGERATOR ÜRÜN İÇERİK'!$A$1:$D$42,4,),"")</f>
        <v/>
      </c>
    </row>
    <row r="527" spans="4:4" x14ac:dyDescent="0.25">
      <c r="D527" s="34" t="str">
        <f>IFERROR(VLOOKUP(C527,'[1]BURGERATOR ÜRÜN İÇERİK'!$A$1:$D$42,4,),"")</f>
        <v/>
      </c>
    </row>
    <row r="528" spans="4:4" x14ac:dyDescent="0.25">
      <c r="D528" s="34" t="str">
        <f>IFERROR(VLOOKUP(C528,'[1]BURGERATOR ÜRÜN İÇERİK'!$A$1:$D$42,4,),"")</f>
        <v/>
      </c>
    </row>
    <row r="529" spans="4:4" x14ac:dyDescent="0.25">
      <c r="D529" s="34" t="str">
        <f>IFERROR(VLOOKUP(C529,'[1]BURGERATOR ÜRÜN İÇERİK'!$A$1:$D$42,4,),"")</f>
        <v/>
      </c>
    </row>
    <row r="530" spans="4:4" x14ac:dyDescent="0.25">
      <c r="D530" s="34" t="str">
        <f>IFERROR(VLOOKUP(C530,'[1]BURGERATOR ÜRÜN İÇERİK'!$A$1:$D$42,4,),"")</f>
        <v/>
      </c>
    </row>
    <row r="531" spans="4:4" x14ac:dyDescent="0.25">
      <c r="D531" s="34" t="str">
        <f>IFERROR(VLOOKUP(C531,'[1]BURGERATOR ÜRÜN İÇERİK'!$A$1:$D$42,4,),"")</f>
        <v/>
      </c>
    </row>
    <row r="532" spans="4:4" x14ac:dyDescent="0.25">
      <c r="D532" s="34" t="str">
        <f>IFERROR(VLOOKUP(C532,'[1]BURGERATOR ÜRÜN İÇERİK'!$A$1:$D$42,4,),"")</f>
        <v/>
      </c>
    </row>
    <row r="533" spans="4:4" x14ac:dyDescent="0.25">
      <c r="D533" s="34" t="str">
        <f>IFERROR(VLOOKUP(C533,'[1]BURGERATOR ÜRÜN İÇERİK'!$A$1:$D$42,4,),"")</f>
        <v/>
      </c>
    </row>
    <row r="534" spans="4:4" x14ac:dyDescent="0.25">
      <c r="D534" s="34" t="str">
        <f>IFERROR(VLOOKUP(C534,'[1]BURGERATOR ÜRÜN İÇERİK'!$A$1:$D$42,4,),"")</f>
        <v/>
      </c>
    </row>
    <row r="535" spans="4:4" x14ac:dyDescent="0.25">
      <c r="D535" s="34" t="str">
        <f>IFERROR(VLOOKUP(C535,'[1]BURGERATOR ÜRÜN İÇERİK'!$A$1:$D$42,4,),"")</f>
        <v/>
      </c>
    </row>
    <row r="536" spans="4:4" x14ac:dyDescent="0.25">
      <c r="D536" s="34" t="str">
        <f>IFERROR(VLOOKUP(C536,'[1]BURGERATOR ÜRÜN İÇERİK'!$A$1:$D$42,4,),"")</f>
        <v/>
      </c>
    </row>
    <row r="537" spans="4:4" x14ac:dyDescent="0.25">
      <c r="D537" s="34" t="str">
        <f>IFERROR(VLOOKUP(C537,'[1]BURGERATOR ÜRÜN İÇERİK'!$A$1:$D$42,4,),"")</f>
        <v/>
      </c>
    </row>
    <row r="538" spans="4:4" x14ac:dyDescent="0.25">
      <c r="D538" s="34" t="str">
        <f>IFERROR(VLOOKUP(C538,'[1]BURGERATOR ÜRÜN İÇERİK'!$A$1:$D$42,4,),"")</f>
        <v/>
      </c>
    </row>
    <row r="539" spans="4:4" x14ac:dyDescent="0.25">
      <c r="D539" s="34" t="str">
        <f>IFERROR(VLOOKUP(C539,'[1]BURGERATOR ÜRÜN İÇERİK'!$A$1:$D$42,4,),"")</f>
        <v/>
      </c>
    </row>
    <row r="540" spans="4:4" x14ac:dyDescent="0.25">
      <c r="D540" s="34" t="str">
        <f>IFERROR(VLOOKUP(C540,'[1]BURGERATOR ÜRÜN İÇERİK'!$A$1:$D$42,4,),"")</f>
        <v/>
      </c>
    </row>
    <row r="541" spans="4:4" x14ac:dyDescent="0.25">
      <c r="D541" s="34" t="str">
        <f>IFERROR(VLOOKUP(C541,'[1]BURGERATOR ÜRÜN İÇERİK'!$A$1:$D$42,4,),"")</f>
        <v/>
      </c>
    </row>
    <row r="542" spans="4:4" x14ac:dyDescent="0.25">
      <c r="D542" s="34" t="str">
        <f>IFERROR(VLOOKUP(C542,'[1]BURGERATOR ÜRÜN İÇERİK'!$A$1:$D$42,4,),"")</f>
        <v/>
      </c>
    </row>
    <row r="543" spans="4:4" x14ac:dyDescent="0.25">
      <c r="D543" s="34" t="str">
        <f>IFERROR(VLOOKUP(C543,'[1]BURGERATOR ÜRÜN İÇERİK'!$A$1:$D$42,4,),"")</f>
        <v/>
      </c>
    </row>
    <row r="544" spans="4:4" x14ac:dyDescent="0.25">
      <c r="D544" s="34" t="str">
        <f>IFERROR(VLOOKUP(C544,'[1]BURGERATOR ÜRÜN İÇERİK'!$A$1:$D$42,4,),"")</f>
        <v/>
      </c>
    </row>
    <row r="545" spans="4:4" x14ac:dyDescent="0.25">
      <c r="D545" s="34" t="str">
        <f>IFERROR(VLOOKUP(C545,'[1]BURGERATOR ÜRÜN İÇERİK'!$A$1:$D$42,4,),"")</f>
        <v/>
      </c>
    </row>
    <row r="546" spans="4:4" x14ac:dyDescent="0.25">
      <c r="D546" s="34" t="str">
        <f>IFERROR(VLOOKUP(C546,'[1]BURGERATOR ÜRÜN İÇERİK'!$A$1:$D$42,4,),"")</f>
        <v/>
      </c>
    </row>
    <row r="547" spans="4:4" x14ac:dyDescent="0.25">
      <c r="D547" s="34" t="str">
        <f>IFERROR(VLOOKUP(C547,'[1]BURGERATOR ÜRÜN İÇERİK'!$A$1:$D$42,4,),"")</f>
        <v/>
      </c>
    </row>
    <row r="548" spans="4:4" x14ac:dyDescent="0.25">
      <c r="D548" s="34" t="str">
        <f>IFERROR(VLOOKUP(C548,'[1]BURGERATOR ÜRÜN İÇERİK'!$A$1:$D$42,4,),"")</f>
        <v/>
      </c>
    </row>
    <row r="549" spans="4:4" x14ac:dyDescent="0.25">
      <c r="D549" s="34" t="str">
        <f>IFERROR(VLOOKUP(C549,'[1]BURGERATOR ÜRÜN İÇERİK'!$A$1:$D$42,4,),"")</f>
        <v/>
      </c>
    </row>
    <row r="550" spans="4:4" x14ac:dyDescent="0.25">
      <c r="D550" s="34" t="str">
        <f>IFERROR(VLOOKUP(C550,'[1]BURGERATOR ÜRÜN İÇERİK'!$A$1:$D$42,4,),"")</f>
        <v/>
      </c>
    </row>
    <row r="551" spans="4:4" x14ac:dyDescent="0.25">
      <c r="D551" s="34" t="str">
        <f>IFERROR(VLOOKUP(C551,'[1]BURGERATOR ÜRÜN İÇERİK'!$A$1:$D$42,4,),"")</f>
        <v/>
      </c>
    </row>
    <row r="552" spans="4:4" x14ac:dyDescent="0.25">
      <c r="D552" s="34" t="str">
        <f>IFERROR(VLOOKUP(C552,'[1]BURGERATOR ÜRÜN İÇERİK'!$A$1:$D$42,4,),"")</f>
        <v/>
      </c>
    </row>
    <row r="553" spans="4:4" x14ac:dyDescent="0.25">
      <c r="D553" s="34" t="str">
        <f>IFERROR(VLOOKUP(C553,'[1]BURGERATOR ÜRÜN İÇERİK'!$A$1:$D$42,4,),"")</f>
        <v/>
      </c>
    </row>
    <row r="554" spans="4:4" x14ac:dyDescent="0.25">
      <c r="D554" s="34" t="str">
        <f>IFERROR(VLOOKUP(C554,'[1]BURGERATOR ÜRÜN İÇERİK'!$A$1:$D$42,4,),"")</f>
        <v/>
      </c>
    </row>
    <row r="555" spans="4:4" x14ac:dyDescent="0.25">
      <c r="D555" s="34" t="str">
        <f>IFERROR(VLOOKUP(C555,'[1]BURGERATOR ÜRÜN İÇERİK'!$A$1:$D$42,4,),"")</f>
        <v/>
      </c>
    </row>
    <row r="556" spans="4:4" x14ac:dyDescent="0.25">
      <c r="D556" s="34" t="str">
        <f>IFERROR(VLOOKUP(C556,'[1]BURGERATOR ÜRÜN İÇERİK'!$A$1:$D$42,4,),"")</f>
        <v/>
      </c>
    </row>
    <row r="557" spans="4:4" x14ac:dyDescent="0.25">
      <c r="D557" s="34" t="str">
        <f>IFERROR(VLOOKUP(C557,'[1]BURGERATOR ÜRÜN İÇERİK'!$A$1:$D$42,4,),"")</f>
        <v/>
      </c>
    </row>
    <row r="558" spans="4:4" x14ac:dyDescent="0.25">
      <c r="D558" s="34" t="str">
        <f>IFERROR(VLOOKUP(C558,'[1]BURGERATOR ÜRÜN İÇERİK'!$A$1:$D$42,4,),"")</f>
        <v/>
      </c>
    </row>
    <row r="559" spans="4:4" x14ac:dyDescent="0.25">
      <c r="D559" s="34" t="str">
        <f>IFERROR(VLOOKUP(C559,'[1]BURGERATOR ÜRÜN İÇERİK'!$A$1:$D$42,4,),"")</f>
        <v/>
      </c>
    </row>
    <row r="560" spans="4:4" x14ac:dyDescent="0.25">
      <c r="D560" s="34" t="str">
        <f>IFERROR(VLOOKUP(C560,'[1]BURGERATOR ÜRÜN İÇERİK'!$A$1:$D$42,4,),"")</f>
        <v/>
      </c>
    </row>
    <row r="561" spans="4:4" x14ac:dyDescent="0.25">
      <c r="D561" s="34" t="str">
        <f>IFERROR(VLOOKUP(C561,'[1]BURGERATOR ÜRÜN İÇERİK'!$A$1:$D$42,4,),"")</f>
        <v/>
      </c>
    </row>
    <row r="562" spans="4:4" x14ac:dyDescent="0.25">
      <c r="D562" s="34" t="str">
        <f>IFERROR(VLOOKUP(C562,'[1]BURGERATOR ÜRÜN İÇERİK'!$A$1:$D$42,4,),"")</f>
        <v/>
      </c>
    </row>
    <row r="563" spans="4:4" x14ac:dyDescent="0.25">
      <c r="D563" s="34" t="str">
        <f>IFERROR(VLOOKUP(C563,'[1]BURGERATOR ÜRÜN İÇERİK'!$A$1:$D$42,4,),"")</f>
        <v/>
      </c>
    </row>
    <row r="564" spans="4:4" x14ac:dyDescent="0.25">
      <c r="D564" s="34" t="str">
        <f>IFERROR(VLOOKUP(C564,'[1]BURGERATOR ÜRÜN İÇERİK'!$A$1:$D$42,4,),"")</f>
        <v/>
      </c>
    </row>
    <row r="565" spans="4:4" x14ac:dyDescent="0.25">
      <c r="D565" s="34" t="str">
        <f>IFERROR(VLOOKUP(C565,'[1]BURGERATOR ÜRÜN İÇERİK'!$A$1:$D$42,4,),"")</f>
        <v/>
      </c>
    </row>
    <row r="566" spans="4:4" x14ac:dyDescent="0.25">
      <c r="D566" s="34" t="str">
        <f>IFERROR(VLOOKUP(C566,'[1]BURGERATOR ÜRÜN İÇERİK'!$A$1:$D$42,4,),"")</f>
        <v/>
      </c>
    </row>
    <row r="567" spans="4:4" x14ac:dyDescent="0.25">
      <c r="D567" s="34" t="str">
        <f>IFERROR(VLOOKUP(C567,'[1]BURGERATOR ÜRÜN İÇERİK'!$A$1:$D$42,4,),"")</f>
        <v/>
      </c>
    </row>
    <row r="568" spans="4:4" x14ac:dyDescent="0.25">
      <c r="D568" s="34" t="str">
        <f>IFERROR(VLOOKUP(C568,'[1]BURGERATOR ÜRÜN İÇERİK'!$A$1:$D$42,4,),"")</f>
        <v/>
      </c>
    </row>
    <row r="569" spans="4:4" x14ac:dyDescent="0.25">
      <c r="D569" s="34" t="str">
        <f>IFERROR(VLOOKUP(C569,'[1]BURGERATOR ÜRÜN İÇERİK'!$A$1:$D$42,4,),"")</f>
        <v/>
      </c>
    </row>
    <row r="570" spans="4:4" x14ac:dyDescent="0.25">
      <c r="D570" s="34" t="str">
        <f>IFERROR(VLOOKUP(C570,'[1]BURGERATOR ÜRÜN İÇERİK'!$A$1:$D$42,4,),"")</f>
        <v/>
      </c>
    </row>
    <row r="571" spans="4:4" x14ac:dyDescent="0.25">
      <c r="D571" s="34" t="str">
        <f>IFERROR(VLOOKUP(C571,'[1]BURGERATOR ÜRÜN İÇERİK'!$A$1:$D$42,4,),"")</f>
        <v/>
      </c>
    </row>
    <row r="572" spans="4:4" x14ac:dyDescent="0.25">
      <c r="D572" s="34" t="str">
        <f>IFERROR(VLOOKUP(C572,'[1]BURGERATOR ÜRÜN İÇERİK'!$A$1:$D$42,4,),"")</f>
        <v/>
      </c>
    </row>
    <row r="573" spans="4:4" x14ac:dyDescent="0.25">
      <c r="D573" s="34" t="str">
        <f>IFERROR(VLOOKUP(C573,'[1]BURGERATOR ÜRÜN İÇERİK'!$A$1:$D$42,4,),"")</f>
        <v/>
      </c>
    </row>
    <row r="574" spans="4:4" x14ac:dyDescent="0.25">
      <c r="D574" s="34" t="str">
        <f>IFERROR(VLOOKUP(C574,'[1]BURGERATOR ÜRÜN İÇERİK'!$A$1:$D$42,4,),"")</f>
        <v/>
      </c>
    </row>
    <row r="575" spans="4:4" x14ac:dyDescent="0.25">
      <c r="D575" s="34" t="str">
        <f>IFERROR(VLOOKUP(C575,'[1]BURGERATOR ÜRÜN İÇERİK'!$A$1:$D$42,4,),"")</f>
        <v/>
      </c>
    </row>
    <row r="576" spans="4:4" x14ac:dyDescent="0.25">
      <c r="D576" s="34" t="str">
        <f>IFERROR(VLOOKUP(C576,'[1]BURGERATOR ÜRÜN İÇERİK'!$A$1:$D$42,4,),"")</f>
        <v/>
      </c>
    </row>
    <row r="577" spans="4:4" x14ac:dyDescent="0.25">
      <c r="D577" s="34" t="str">
        <f>IFERROR(VLOOKUP(C577,'[1]BURGERATOR ÜRÜN İÇERİK'!$A$1:$D$42,4,),"")</f>
        <v/>
      </c>
    </row>
    <row r="578" spans="4:4" x14ac:dyDescent="0.25">
      <c r="D578" s="34" t="str">
        <f>IFERROR(VLOOKUP(C578,'[1]BURGERATOR ÜRÜN İÇERİK'!$A$1:$D$42,4,),"")</f>
        <v/>
      </c>
    </row>
    <row r="579" spans="4:4" x14ac:dyDescent="0.25">
      <c r="D579" s="34" t="str">
        <f>IFERROR(VLOOKUP(C579,'[1]BURGERATOR ÜRÜN İÇERİK'!$A$1:$D$42,4,),"")</f>
        <v/>
      </c>
    </row>
    <row r="580" spans="4:4" x14ac:dyDescent="0.25">
      <c r="D580" s="34" t="str">
        <f>IFERROR(VLOOKUP(C580,'[1]BURGERATOR ÜRÜN İÇERİK'!$A$1:$D$42,4,),"")</f>
        <v/>
      </c>
    </row>
    <row r="581" spans="4:4" x14ac:dyDescent="0.25">
      <c r="D581" s="34" t="str">
        <f>IFERROR(VLOOKUP(C581,'[1]BURGERATOR ÜRÜN İÇERİK'!$A$1:$D$42,4,),"")</f>
        <v/>
      </c>
    </row>
    <row r="582" spans="4:4" x14ac:dyDescent="0.25">
      <c r="D582" s="34" t="str">
        <f>IFERROR(VLOOKUP(C582,'[1]BURGERATOR ÜRÜN İÇERİK'!$A$1:$D$42,4,),"")</f>
        <v/>
      </c>
    </row>
    <row r="583" spans="4:4" x14ac:dyDescent="0.25">
      <c r="D583" s="34" t="str">
        <f>IFERROR(VLOOKUP(C583,'[1]BURGERATOR ÜRÜN İÇERİK'!$A$1:$D$42,4,),"")</f>
        <v/>
      </c>
    </row>
    <row r="584" spans="4:4" x14ac:dyDescent="0.25">
      <c r="D584" s="34" t="str">
        <f>IFERROR(VLOOKUP(C584,'[1]BURGERATOR ÜRÜN İÇERİK'!$A$1:$D$42,4,),"")</f>
        <v/>
      </c>
    </row>
    <row r="585" spans="4:4" x14ac:dyDescent="0.25">
      <c r="D585" s="34" t="str">
        <f>IFERROR(VLOOKUP(C585,'[1]BURGERATOR ÜRÜN İÇERİK'!$A$1:$D$42,4,),"")</f>
        <v/>
      </c>
    </row>
    <row r="586" spans="4:4" x14ac:dyDescent="0.25">
      <c r="D586" s="34" t="str">
        <f>IFERROR(VLOOKUP(C586,'[1]BURGERATOR ÜRÜN İÇERİK'!$A$1:$D$42,4,),"")</f>
        <v/>
      </c>
    </row>
    <row r="587" spans="4:4" x14ac:dyDescent="0.25">
      <c r="D587" s="34" t="str">
        <f>IFERROR(VLOOKUP(C587,'[1]BURGERATOR ÜRÜN İÇERİK'!$A$1:$D$42,4,),"")</f>
        <v/>
      </c>
    </row>
    <row r="588" spans="4:4" x14ac:dyDescent="0.25">
      <c r="D588" s="34" t="str">
        <f>IFERROR(VLOOKUP(C588,'[1]BURGERATOR ÜRÜN İÇERİK'!$A$1:$D$42,4,),"")</f>
        <v/>
      </c>
    </row>
    <row r="589" spans="4:4" x14ac:dyDescent="0.25">
      <c r="D589" s="34" t="str">
        <f>IFERROR(VLOOKUP(C589,'[1]BURGERATOR ÜRÜN İÇERİK'!$A$1:$D$42,4,),"")</f>
        <v/>
      </c>
    </row>
    <row r="590" spans="4:4" x14ac:dyDescent="0.25">
      <c r="D590" s="34" t="str">
        <f>IFERROR(VLOOKUP(C590,'[1]BURGERATOR ÜRÜN İÇERİK'!$A$1:$D$42,4,),"")</f>
        <v/>
      </c>
    </row>
    <row r="591" spans="4:4" x14ac:dyDescent="0.25">
      <c r="D591" s="34" t="str">
        <f>IFERROR(VLOOKUP(C591,'[1]BURGERATOR ÜRÜN İÇERİK'!$A$1:$D$42,4,),"")</f>
        <v/>
      </c>
    </row>
    <row r="592" spans="4:4" x14ac:dyDescent="0.25">
      <c r="D592" s="34" t="str">
        <f>IFERROR(VLOOKUP(C592,'[1]BURGERATOR ÜRÜN İÇERİK'!$A$1:$D$42,4,),"")</f>
        <v/>
      </c>
    </row>
    <row r="593" spans="4:4" x14ac:dyDescent="0.25">
      <c r="D593" s="34" t="str">
        <f>IFERROR(VLOOKUP(C593,'[1]BURGERATOR ÜRÜN İÇERİK'!$A$1:$D$42,4,),"")</f>
        <v/>
      </c>
    </row>
    <row r="594" spans="4:4" x14ac:dyDescent="0.25">
      <c r="D594" s="34" t="str">
        <f>IFERROR(VLOOKUP(C594,'[1]BURGERATOR ÜRÜN İÇERİK'!$A$1:$D$42,4,),"")</f>
        <v/>
      </c>
    </row>
    <row r="595" spans="4:4" x14ac:dyDescent="0.25">
      <c r="D595" s="34" t="str">
        <f>IFERROR(VLOOKUP(C595,'[1]BURGERATOR ÜRÜN İÇERİK'!$A$1:$D$42,4,),"")</f>
        <v/>
      </c>
    </row>
    <row r="596" spans="4:4" x14ac:dyDescent="0.25">
      <c r="D596" s="34" t="str">
        <f>IFERROR(VLOOKUP(C596,'[1]BURGERATOR ÜRÜN İÇERİK'!$A$1:$D$42,4,),"")</f>
        <v/>
      </c>
    </row>
    <row r="597" spans="4:4" x14ac:dyDescent="0.25">
      <c r="D597" s="34" t="str">
        <f>IFERROR(VLOOKUP(C597,'[1]BURGERATOR ÜRÜN İÇERİK'!$A$1:$D$42,4,),"")</f>
        <v/>
      </c>
    </row>
    <row r="598" spans="4:4" x14ac:dyDescent="0.25">
      <c r="D598" s="34" t="str">
        <f>IFERROR(VLOOKUP(C598,'[1]BURGERATOR ÜRÜN İÇERİK'!$A$1:$D$42,4,),"")</f>
        <v/>
      </c>
    </row>
    <row r="599" spans="4:4" x14ac:dyDescent="0.25">
      <c r="D599" s="34" t="str">
        <f>IFERROR(VLOOKUP(C599,'[1]BURGERATOR ÜRÜN İÇERİK'!$A$1:$D$42,4,),"")</f>
        <v/>
      </c>
    </row>
    <row r="600" spans="4:4" x14ac:dyDescent="0.25">
      <c r="D600" s="34" t="str">
        <f>IFERROR(VLOOKUP(C600,'[1]BURGERATOR ÜRÜN İÇERİK'!$A$1:$D$42,4,),"")</f>
        <v/>
      </c>
    </row>
    <row r="601" spans="4:4" x14ac:dyDescent="0.25">
      <c r="D601" s="34" t="str">
        <f>IFERROR(VLOOKUP(C601,'[1]BURGERATOR ÜRÜN İÇERİK'!$A$1:$D$42,4,),"")</f>
        <v/>
      </c>
    </row>
    <row r="602" spans="4:4" x14ac:dyDescent="0.25">
      <c r="D602" s="34" t="str">
        <f>IFERROR(VLOOKUP(C602,'[1]BURGERATOR ÜRÜN İÇERİK'!$A$1:$D$42,4,),"")</f>
        <v/>
      </c>
    </row>
    <row r="603" spans="4:4" x14ac:dyDescent="0.25">
      <c r="D603" s="34" t="str">
        <f>IFERROR(VLOOKUP(C603,'[1]BURGERATOR ÜRÜN İÇERİK'!$A$1:$D$42,4,),"")</f>
        <v/>
      </c>
    </row>
    <row r="604" spans="4:4" x14ac:dyDescent="0.25">
      <c r="D604" s="34" t="str">
        <f>IFERROR(VLOOKUP(C604,'[1]BURGERATOR ÜRÜN İÇERİK'!$A$1:$D$42,4,),"")</f>
        <v/>
      </c>
    </row>
    <row r="605" spans="4:4" x14ac:dyDescent="0.25">
      <c r="D605" s="34" t="str">
        <f>IFERROR(VLOOKUP(C605,'[1]BURGERATOR ÜRÜN İÇERİK'!$A$1:$D$42,4,),"")</f>
        <v/>
      </c>
    </row>
    <row r="606" spans="4:4" x14ac:dyDescent="0.25">
      <c r="D606" s="34" t="str">
        <f>IFERROR(VLOOKUP(C606,'[1]BURGERATOR ÜRÜN İÇERİK'!$A$1:$D$42,4,),"")</f>
        <v/>
      </c>
    </row>
    <row r="607" spans="4:4" x14ac:dyDescent="0.25">
      <c r="D607" s="34" t="str">
        <f>IFERROR(VLOOKUP(C607,'[1]BURGERATOR ÜRÜN İÇERİK'!$A$1:$D$42,4,),"")</f>
        <v/>
      </c>
    </row>
    <row r="608" spans="4:4" x14ac:dyDescent="0.25">
      <c r="D608" s="34" t="str">
        <f>IFERROR(VLOOKUP(C608,'[1]BURGERATOR ÜRÜN İÇERİK'!$A$1:$D$42,4,),"")</f>
        <v/>
      </c>
    </row>
    <row r="609" spans="4:4" x14ac:dyDescent="0.25">
      <c r="D609" s="34" t="str">
        <f>IFERROR(VLOOKUP(C609,'[1]BURGERATOR ÜRÜN İÇERİK'!$A$1:$D$42,4,),"")</f>
        <v/>
      </c>
    </row>
    <row r="610" spans="4:4" x14ac:dyDescent="0.25">
      <c r="D610" s="34" t="str">
        <f>IFERROR(VLOOKUP(C610,'[1]BURGERATOR ÜRÜN İÇERİK'!$A$1:$D$42,4,),"")</f>
        <v/>
      </c>
    </row>
    <row r="611" spans="4:4" x14ac:dyDescent="0.25">
      <c r="D611" s="34" t="str">
        <f>IFERROR(VLOOKUP(C611,'[1]BURGERATOR ÜRÜN İÇERİK'!$A$1:$D$42,4,),"")</f>
        <v/>
      </c>
    </row>
    <row r="612" spans="4:4" x14ac:dyDescent="0.25">
      <c r="D612" s="34" t="str">
        <f>IFERROR(VLOOKUP(C612,'[1]BURGERATOR ÜRÜN İÇERİK'!$A$1:$D$42,4,),"")</f>
        <v/>
      </c>
    </row>
    <row r="613" spans="4:4" x14ac:dyDescent="0.25">
      <c r="D613" s="34" t="str">
        <f>IFERROR(VLOOKUP(C613,'[1]BURGERATOR ÜRÜN İÇERİK'!$A$1:$D$42,4,),"")</f>
        <v/>
      </c>
    </row>
    <row r="614" spans="4:4" x14ac:dyDescent="0.25">
      <c r="D614" s="34" t="str">
        <f>IFERROR(VLOOKUP(C614,'[1]BURGERATOR ÜRÜN İÇERİK'!$A$1:$D$42,4,),"")</f>
        <v/>
      </c>
    </row>
    <row r="615" spans="4:4" x14ac:dyDescent="0.25">
      <c r="D615" s="34" t="str">
        <f>IFERROR(VLOOKUP(C615,'[1]BURGERATOR ÜRÜN İÇERİK'!$A$1:$D$42,4,),"")</f>
        <v/>
      </c>
    </row>
    <row r="616" spans="4:4" x14ac:dyDescent="0.25">
      <c r="D616" s="34" t="str">
        <f>IFERROR(VLOOKUP(C616,'[1]BURGERATOR ÜRÜN İÇERİK'!$A$1:$D$42,4,),"")</f>
        <v/>
      </c>
    </row>
    <row r="617" spans="4:4" x14ac:dyDescent="0.25">
      <c r="D617" s="34" t="str">
        <f>IFERROR(VLOOKUP(C617,'[1]BURGERATOR ÜRÜN İÇERİK'!$A$1:$D$42,4,),"")</f>
        <v/>
      </c>
    </row>
    <row r="618" spans="4:4" x14ac:dyDescent="0.25">
      <c r="D618" s="34" t="str">
        <f>IFERROR(VLOOKUP(C618,'[1]BURGERATOR ÜRÜN İÇERİK'!$A$1:$D$42,4,),"")</f>
        <v/>
      </c>
    </row>
    <row r="619" spans="4:4" x14ac:dyDescent="0.25">
      <c r="D619" s="34" t="str">
        <f>IFERROR(VLOOKUP(C619,'[1]BURGERATOR ÜRÜN İÇERİK'!$A$1:$D$42,4,),"")</f>
        <v/>
      </c>
    </row>
    <row r="620" spans="4:4" x14ac:dyDescent="0.25">
      <c r="D620" s="34" t="str">
        <f>IFERROR(VLOOKUP(C620,'[1]BURGERATOR ÜRÜN İÇERİK'!$A$1:$D$42,4,),"")</f>
        <v/>
      </c>
    </row>
    <row r="621" spans="4:4" x14ac:dyDescent="0.25">
      <c r="D621" s="34" t="str">
        <f>IFERROR(VLOOKUP(C621,'[1]BURGERATOR ÜRÜN İÇERİK'!$A$1:$D$42,4,),"")</f>
        <v/>
      </c>
    </row>
    <row r="622" spans="4:4" x14ac:dyDescent="0.25">
      <c r="D622" s="34" t="str">
        <f>IFERROR(VLOOKUP(C622,'[1]BURGERATOR ÜRÜN İÇERİK'!$A$1:$D$42,4,),"")</f>
        <v/>
      </c>
    </row>
    <row r="623" spans="4:4" x14ac:dyDescent="0.25">
      <c r="D623" s="34" t="str">
        <f>IFERROR(VLOOKUP(C623,'[1]BURGERATOR ÜRÜN İÇERİK'!$A$1:$D$42,4,),"")</f>
        <v/>
      </c>
    </row>
    <row r="624" spans="4:4" x14ac:dyDescent="0.25">
      <c r="D624" s="34" t="str">
        <f>IFERROR(VLOOKUP(C624,'[1]BURGERATOR ÜRÜN İÇERİK'!$A$1:$D$42,4,),"")</f>
        <v/>
      </c>
    </row>
    <row r="625" spans="4:4" x14ac:dyDescent="0.25">
      <c r="D625" s="34" t="str">
        <f>IFERROR(VLOOKUP(C625,'[1]BURGERATOR ÜRÜN İÇERİK'!$A$1:$D$42,4,),"")</f>
        <v/>
      </c>
    </row>
    <row r="626" spans="4:4" x14ac:dyDescent="0.25">
      <c r="D626" s="34" t="str">
        <f>IFERROR(VLOOKUP(C626,'[1]BURGERATOR ÜRÜN İÇERİK'!$A$1:$D$42,4,),"")</f>
        <v/>
      </c>
    </row>
    <row r="627" spans="4:4" x14ac:dyDescent="0.25">
      <c r="D627" s="34" t="str">
        <f>IFERROR(VLOOKUP(C627,'[1]BURGERATOR ÜRÜN İÇERİK'!$A$1:$D$42,4,),"")</f>
        <v/>
      </c>
    </row>
    <row r="628" spans="4:4" x14ac:dyDescent="0.25">
      <c r="D628" s="34" t="str">
        <f>IFERROR(VLOOKUP(C628,'[1]BURGERATOR ÜRÜN İÇERİK'!$A$1:$D$42,4,),"")</f>
        <v/>
      </c>
    </row>
    <row r="629" spans="4:4" x14ac:dyDescent="0.25">
      <c r="D629" s="34" t="str">
        <f>IFERROR(VLOOKUP(C629,'[1]BURGERATOR ÜRÜN İÇERİK'!$A$1:$D$42,4,),"")</f>
        <v/>
      </c>
    </row>
    <row r="630" spans="4:4" x14ac:dyDescent="0.25">
      <c r="D630" s="34" t="str">
        <f>IFERROR(VLOOKUP(C630,'[1]BURGERATOR ÜRÜN İÇERİK'!$A$1:$D$42,4,),"")</f>
        <v/>
      </c>
    </row>
    <row r="631" spans="4:4" x14ac:dyDescent="0.25">
      <c r="D631" s="34" t="str">
        <f>IFERROR(VLOOKUP(C631,'[1]BURGERATOR ÜRÜN İÇERİK'!$A$1:$D$42,4,),"")</f>
        <v/>
      </c>
    </row>
    <row r="632" spans="4:4" x14ac:dyDescent="0.25">
      <c r="D632" s="34" t="str">
        <f>IFERROR(VLOOKUP(C632,'[1]BURGERATOR ÜRÜN İÇERİK'!$A$1:$D$42,4,),"")</f>
        <v/>
      </c>
    </row>
    <row r="633" spans="4:4" x14ac:dyDescent="0.25">
      <c r="D633" s="34" t="str">
        <f>IFERROR(VLOOKUP(C633,'[1]BURGERATOR ÜRÜN İÇERİK'!$A$1:$D$42,4,),"")</f>
        <v/>
      </c>
    </row>
    <row r="634" spans="4:4" x14ac:dyDescent="0.25">
      <c r="D634" s="34" t="str">
        <f>IFERROR(VLOOKUP(C634,'[1]BURGERATOR ÜRÜN İÇERİK'!$A$1:$D$42,4,),"")</f>
        <v/>
      </c>
    </row>
    <row r="635" spans="4:4" x14ac:dyDescent="0.25">
      <c r="D635" s="34" t="str">
        <f>IFERROR(VLOOKUP(C635,'[1]BURGERATOR ÜRÜN İÇERİK'!$A$1:$D$42,4,),"")</f>
        <v/>
      </c>
    </row>
    <row r="636" spans="4:4" x14ac:dyDescent="0.25">
      <c r="D636" s="34" t="str">
        <f>IFERROR(VLOOKUP(C636,'[1]BURGERATOR ÜRÜN İÇERİK'!$A$1:$D$42,4,),"")</f>
        <v/>
      </c>
    </row>
    <row r="637" spans="4:4" x14ac:dyDescent="0.25">
      <c r="D637" s="34" t="str">
        <f>IFERROR(VLOOKUP(C637,'[1]BURGERATOR ÜRÜN İÇERİK'!$A$1:$D$42,4,),"")</f>
        <v/>
      </c>
    </row>
    <row r="638" spans="4:4" x14ac:dyDescent="0.25">
      <c r="D638" s="34" t="str">
        <f>IFERROR(VLOOKUP(C638,'[1]BURGERATOR ÜRÜN İÇERİK'!$A$1:$D$42,4,),"")</f>
        <v/>
      </c>
    </row>
    <row r="639" spans="4:4" x14ac:dyDescent="0.25">
      <c r="D639" s="34" t="str">
        <f>IFERROR(VLOOKUP(C639,'[1]BURGERATOR ÜRÜN İÇERİK'!$A$1:$D$42,4,),"")</f>
        <v/>
      </c>
    </row>
    <row r="640" spans="4:4" x14ac:dyDescent="0.25">
      <c r="D640" s="34" t="str">
        <f>IFERROR(VLOOKUP(C640,'[1]BURGERATOR ÜRÜN İÇERİK'!$A$1:$D$42,4,),"")</f>
        <v/>
      </c>
    </row>
    <row r="641" spans="4:4" x14ac:dyDescent="0.25">
      <c r="D641" s="34" t="str">
        <f>IFERROR(VLOOKUP(C641,'[1]BURGERATOR ÜRÜN İÇERİK'!$A$1:$D$42,4,),"")</f>
        <v/>
      </c>
    </row>
    <row r="642" spans="4:4" x14ac:dyDescent="0.25">
      <c r="D642" s="34" t="str">
        <f>IFERROR(VLOOKUP(C642,'[1]BURGERATOR ÜRÜN İÇERİK'!$A$1:$D$42,4,),"")</f>
        <v/>
      </c>
    </row>
    <row r="643" spans="4:4" x14ac:dyDescent="0.25">
      <c r="D643" s="34" t="str">
        <f>IFERROR(VLOOKUP(C643,'[1]BURGERATOR ÜRÜN İÇERİK'!$A$1:$D$42,4,),"")</f>
        <v/>
      </c>
    </row>
    <row r="644" spans="4:4" x14ac:dyDescent="0.25">
      <c r="D644" s="34" t="str">
        <f>IFERROR(VLOOKUP(C644,'[1]BURGERATOR ÜRÜN İÇERİK'!$A$1:$D$42,4,),"")</f>
        <v/>
      </c>
    </row>
    <row r="645" spans="4:4" x14ac:dyDescent="0.25">
      <c r="D645" s="34" t="str">
        <f>IFERROR(VLOOKUP(C645,'[1]BURGERATOR ÜRÜN İÇERİK'!$A$1:$D$42,4,),"")</f>
        <v/>
      </c>
    </row>
    <row r="646" spans="4:4" x14ac:dyDescent="0.25">
      <c r="D646" s="34" t="str">
        <f>IFERROR(VLOOKUP(C646,'[1]BURGERATOR ÜRÜN İÇERİK'!$A$1:$D$42,4,),"")</f>
        <v/>
      </c>
    </row>
    <row r="647" spans="4:4" x14ac:dyDescent="0.25">
      <c r="D647" s="34" t="str">
        <f>IFERROR(VLOOKUP(C647,'[1]BURGERATOR ÜRÜN İÇERİK'!$A$1:$D$42,4,),"")</f>
        <v/>
      </c>
    </row>
    <row r="648" spans="4:4" x14ac:dyDescent="0.25">
      <c r="D648" s="34" t="str">
        <f>IFERROR(VLOOKUP(C648,'[1]BURGERATOR ÜRÜN İÇERİK'!$A$1:$D$42,4,),"")</f>
        <v/>
      </c>
    </row>
    <row r="649" spans="4:4" x14ac:dyDescent="0.25">
      <c r="D649" s="34" t="str">
        <f>IFERROR(VLOOKUP(C649,'[1]BURGERATOR ÜRÜN İÇERİK'!$A$1:$D$42,4,),"")</f>
        <v/>
      </c>
    </row>
    <row r="650" spans="4:4" x14ac:dyDescent="0.25">
      <c r="D650" s="34" t="str">
        <f>IFERROR(VLOOKUP(C650,'[1]BURGERATOR ÜRÜN İÇERİK'!$A$1:$D$42,4,),"")</f>
        <v/>
      </c>
    </row>
    <row r="651" spans="4:4" x14ac:dyDescent="0.25">
      <c r="D651" s="34" t="str">
        <f>IFERROR(VLOOKUP(C651,'[1]BURGERATOR ÜRÜN İÇERİK'!$A$1:$D$42,4,),"")</f>
        <v/>
      </c>
    </row>
    <row r="652" spans="4:4" x14ac:dyDescent="0.25">
      <c r="D652" s="34" t="str">
        <f>IFERROR(VLOOKUP(C652,'[1]BURGERATOR ÜRÜN İÇERİK'!$A$1:$D$42,4,),"")</f>
        <v/>
      </c>
    </row>
    <row r="653" spans="4:4" x14ac:dyDescent="0.25">
      <c r="D653" s="34" t="str">
        <f>IFERROR(VLOOKUP(C653,'[1]BURGERATOR ÜRÜN İÇERİK'!$A$1:$D$42,4,),"")</f>
        <v/>
      </c>
    </row>
    <row r="654" spans="4:4" x14ac:dyDescent="0.25">
      <c r="D654" s="34" t="str">
        <f>IFERROR(VLOOKUP(C654,'[1]BURGERATOR ÜRÜN İÇERİK'!$A$1:$D$42,4,),"")</f>
        <v/>
      </c>
    </row>
    <row r="655" spans="4:4" x14ac:dyDescent="0.25">
      <c r="D655" s="34" t="str">
        <f>IFERROR(VLOOKUP(C655,'[1]BURGERATOR ÜRÜN İÇERİK'!$A$1:$D$42,4,),"")</f>
        <v/>
      </c>
    </row>
    <row r="656" spans="4:4" x14ac:dyDescent="0.25">
      <c r="D656" s="34" t="str">
        <f>IFERROR(VLOOKUP(C656,'[1]BURGERATOR ÜRÜN İÇERİK'!$A$1:$D$42,4,),"")</f>
        <v/>
      </c>
    </row>
    <row r="657" spans="4:4" x14ac:dyDescent="0.25">
      <c r="D657" s="34" t="str">
        <f>IFERROR(VLOOKUP(C657,'[1]BURGERATOR ÜRÜN İÇERİK'!$A$1:$D$42,4,),"")</f>
        <v/>
      </c>
    </row>
    <row r="658" spans="4:4" x14ac:dyDescent="0.25">
      <c r="D658" s="34" t="str">
        <f>IFERROR(VLOOKUP(C658,'[1]BURGERATOR ÜRÜN İÇERİK'!$A$1:$D$42,4,),"")</f>
        <v/>
      </c>
    </row>
    <row r="659" spans="4:4" x14ac:dyDescent="0.25">
      <c r="D659" s="34" t="str">
        <f>IFERROR(VLOOKUP(C659,'[1]BURGERATOR ÜRÜN İÇERİK'!$A$1:$D$42,4,),"")</f>
        <v/>
      </c>
    </row>
    <row r="660" spans="4:4" x14ac:dyDescent="0.25">
      <c r="D660" s="34" t="str">
        <f>IFERROR(VLOOKUP(C660,'[1]BURGERATOR ÜRÜN İÇERİK'!$A$1:$D$42,4,),"")</f>
        <v/>
      </c>
    </row>
    <row r="661" spans="4:4" x14ac:dyDescent="0.25">
      <c r="D661" s="34" t="str">
        <f>IFERROR(VLOOKUP(C661,'[1]BURGERATOR ÜRÜN İÇERİK'!$A$1:$D$42,4,),"")</f>
        <v/>
      </c>
    </row>
    <row r="662" spans="4:4" x14ac:dyDescent="0.25">
      <c r="D662" s="34" t="str">
        <f>IFERROR(VLOOKUP(C662,'[1]BURGERATOR ÜRÜN İÇERİK'!$A$1:$D$42,4,),"")</f>
        <v/>
      </c>
    </row>
    <row r="663" spans="4:4" x14ac:dyDescent="0.25">
      <c r="D663" s="34" t="str">
        <f>IFERROR(VLOOKUP(C663,'[1]BURGERATOR ÜRÜN İÇERİK'!$A$1:$D$42,4,),"")</f>
        <v/>
      </c>
    </row>
    <row r="664" spans="4:4" x14ac:dyDescent="0.25">
      <c r="D664" s="34" t="str">
        <f>IFERROR(VLOOKUP(C664,'[1]BURGERATOR ÜRÜN İÇERİK'!$A$1:$D$42,4,),"")</f>
        <v/>
      </c>
    </row>
    <row r="665" spans="4:4" x14ac:dyDescent="0.25">
      <c r="D665" s="34" t="str">
        <f>IFERROR(VLOOKUP(C665,'[1]BURGERATOR ÜRÜN İÇERİK'!$A$1:$D$42,4,),"")</f>
        <v/>
      </c>
    </row>
    <row r="666" spans="4:4" x14ac:dyDescent="0.25">
      <c r="D666" s="34" t="str">
        <f>IFERROR(VLOOKUP(C666,'[1]BURGERATOR ÜRÜN İÇERİK'!$A$1:$D$42,4,),"")</f>
        <v/>
      </c>
    </row>
    <row r="667" spans="4:4" x14ac:dyDescent="0.25">
      <c r="D667" s="34" t="str">
        <f>IFERROR(VLOOKUP(C667,'[1]BURGERATOR ÜRÜN İÇERİK'!$A$1:$D$42,4,),"")</f>
        <v/>
      </c>
    </row>
    <row r="668" spans="4:4" x14ac:dyDescent="0.25">
      <c r="D668" s="34" t="str">
        <f>IFERROR(VLOOKUP(C668,'[1]BURGERATOR ÜRÜN İÇERİK'!$A$1:$D$42,4,),"")</f>
        <v/>
      </c>
    </row>
    <row r="669" spans="4:4" x14ac:dyDescent="0.25">
      <c r="D669" s="34" t="str">
        <f>IFERROR(VLOOKUP(C669,'[1]BURGERATOR ÜRÜN İÇERİK'!$A$1:$D$42,4,),"")</f>
        <v/>
      </c>
    </row>
    <row r="670" spans="4:4" x14ac:dyDescent="0.25">
      <c r="D670" s="34" t="str">
        <f>IFERROR(VLOOKUP(C670,'[1]BURGERATOR ÜRÜN İÇERİK'!$A$1:$D$42,4,),"")</f>
        <v/>
      </c>
    </row>
    <row r="671" spans="4:4" x14ac:dyDescent="0.25">
      <c r="D671" s="34" t="str">
        <f>IFERROR(VLOOKUP(C671,'[1]BURGERATOR ÜRÜN İÇERİK'!$A$1:$D$42,4,),"")</f>
        <v/>
      </c>
    </row>
    <row r="672" spans="4:4" x14ac:dyDescent="0.25">
      <c r="D672" s="34" t="str">
        <f>IFERROR(VLOOKUP(C672,'[1]BURGERATOR ÜRÜN İÇERİK'!$A$1:$D$42,4,),"")</f>
        <v/>
      </c>
    </row>
    <row r="673" spans="4:4" x14ac:dyDescent="0.25">
      <c r="D673" s="34" t="str">
        <f>IFERROR(VLOOKUP(C673,'[1]BURGERATOR ÜRÜN İÇERİK'!$A$1:$D$42,4,),"")</f>
        <v/>
      </c>
    </row>
    <row r="674" spans="4:4" x14ac:dyDescent="0.25">
      <c r="D674" s="34" t="str">
        <f>IFERROR(VLOOKUP(C674,'[1]BURGERATOR ÜRÜN İÇERİK'!$A$1:$D$42,4,),"")</f>
        <v/>
      </c>
    </row>
    <row r="675" spans="4:4" x14ac:dyDescent="0.25">
      <c r="D675" s="34" t="str">
        <f>IFERROR(VLOOKUP(C675,'[1]BURGERATOR ÜRÜN İÇERİK'!$A$1:$D$42,4,),"")</f>
        <v/>
      </c>
    </row>
    <row r="676" spans="4:4" x14ac:dyDescent="0.25">
      <c r="D676" s="34" t="str">
        <f>IFERROR(VLOOKUP(C676,'[1]BURGERATOR ÜRÜN İÇERİK'!$A$1:$D$42,4,),"")</f>
        <v/>
      </c>
    </row>
    <row r="677" spans="4:4" x14ac:dyDescent="0.25">
      <c r="D677" s="34" t="str">
        <f>IFERROR(VLOOKUP(C677,'[1]BURGERATOR ÜRÜN İÇERİK'!$A$1:$D$42,4,),"")</f>
        <v/>
      </c>
    </row>
    <row r="678" spans="4:4" x14ac:dyDescent="0.25">
      <c r="D678" s="34" t="str">
        <f>IFERROR(VLOOKUP(C678,'[1]BURGERATOR ÜRÜN İÇERİK'!$A$1:$D$42,4,),"")</f>
        <v/>
      </c>
    </row>
    <row r="679" spans="4:4" x14ac:dyDescent="0.25">
      <c r="D679" s="34" t="str">
        <f>IFERROR(VLOOKUP(C679,'[1]BURGERATOR ÜRÜN İÇERİK'!$A$1:$D$42,4,),"")</f>
        <v/>
      </c>
    </row>
    <row r="680" spans="4:4" x14ac:dyDescent="0.25">
      <c r="D680" s="34" t="str">
        <f>IFERROR(VLOOKUP(C680,'[1]BURGERATOR ÜRÜN İÇERİK'!$A$1:$D$42,4,),"")</f>
        <v/>
      </c>
    </row>
    <row r="681" spans="4:4" x14ac:dyDescent="0.25">
      <c r="D681" s="34" t="str">
        <f>IFERROR(VLOOKUP(C681,'[1]BURGERATOR ÜRÜN İÇERİK'!$A$1:$D$42,4,),"")</f>
        <v/>
      </c>
    </row>
    <row r="682" spans="4:4" x14ac:dyDescent="0.25">
      <c r="D682" s="34" t="str">
        <f>IFERROR(VLOOKUP(C682,'[1]BURGERATOR ÜRÜN İÇERİK'!$A$1:$D$42,4,),"")</f>
        <v/>
      </c>
    </row>
    <row r="683" spans="4:4" x14ac:dyDescent="0.25">
      <c r="D683" s="34" t="str">
        <f>IFERROR(VLOOKUP(C683,'[1]BURGERATOR ÜRÜN İÇERİK'!$A$1:$D$42,4,),"")</f>
        <v/>
      </c>
    </row>
    <row r="684" spans="4:4" x14ac:dyDescent="0.25">
      <c r="D684" s="34" t="str">
        <f>IFERROR(VLOOKUP(C684,'[1]BURGERATOR ÜRÜN İÇERİK'!$A$1:$D$42,4,),"")</f>
        <v/>
      </c>
    </row>
    <row r="685" spans="4:4" x14ac:dyDescent="0.25">
      <c r="D685" s="34" t="str">
        <f>IFERROR(VLOOKUP(C685,'[1]BURGERATOR ÜRÜN İÇERİK'!$A$1:$D$42,4,),"")</f>
        <v/>
      </c>
    </row>
    <row r="686" spans="4:4" x14ac:dyDescent="0.25">
      <c r="D686" s="34" t="str">
        <f>IFERROR(VLOOKUP(C686,'[1]BURGERATOR ÜRÜN İÇERİK'!$A$1:$D$42,4,),"")</f>
        <v/>
      </c>
    </row>
    <row r="687" spans="4:4" x14ac:dyDescent="0.25">
      <c r="D687" s="34" t="str">
        <f>IFERROR(VLOOKUP(C687,'[1]BURGERATOR ÜRÜN İÇERİK'!$A$1:$D$42,4,),"")</f>
        <v/>
      </c>
    </row>
    <row r="688" spans="4:4" x14ac:dyDescent="0.25">
      <c r="D688" s="34" t="str">
        <f>IFERROR(VLOOKUP(C688,'[1]BURGERATOR ÜRÜN İÇERİK'!$A$1:$D$42,4,),"")</f>
        <v/>
      </c>
    </row>
    <row r="689" spans="4:4" x14ac:dyDescent="0.25">
      <c r="D689" s="34" t="str">
        <f>IFERROR(VLOOKUP(C689,'[1]BURGERATOR ÜRÜN İÇERİK'!$A$1:$D$42,4,),"")</f>
        <v/>
      </c>
    </row>
    <row r="690" spans="4:4" x14ac:dyDescent="0.25">
      <c r="D690" s="34" t="str">
        <f>IFERROR(VLOOKUP(C690,'[1]BURGERATOR ÜRÜN İÇERİK'!$A$1:$D$42,4,),"")</f>
        <v/>
      </c>
    </row>
    <row r="691" spans="4:4" x14ac:dyDescent="0.25">
      <c r="D691" s="34" t="str">
        <f>IFERROR(VLOOKUP(C691,'[1]BURGERATOR ÜRÜN İÇERİK'!$A$1:$D$42,4,),"")</f>
        <v/>
      </c>
    </row>
    <row r="692" spans="4:4" x14ac:dyDescent="0.25">
      <c r="D692" s="34" t="str">
        <f>IFERROR(VLOOKUP(C692,'[1]BURGERATOR ÜRÜN İÇERİK'!$A$1:$D$42,4,),"")</f>
        <v/>
      </c>
    </row>
    <row r="693" spans="4:4" x14ac:dyDescent="0.25">
      <c r="D693" s="34" t="str">
        <f>IFERROR(VLOOKUP(C693,'[1]BURGERATOR ÜRÜN İÇERİK'!$A$1:$D$42,4,),"")</f>
        <v/>
      </c>
    </row>
    <row r="694" spans="4:4" x14ac:dyDescent="0.25">
      <c r="D694" s="34" t="str">
        <f>IFERROR(VLOOKUP(C694,'[1]BURGERATOR ÜRÜN İÇERİK'!$A$1:$D$42,4,),"")</f>
        <v/>
      </c>
    </row>
    <row r="695" spans="4:4" x14ac:dyDescent="0.25">
      <c r="D695" s="34" t="str">
        <f>IFERROR(VLOOKUP(C695,'[1]BURGERATOR ÜRÜN İÇERİK'!$A$1:$D$42,4,),"")</f>
        <v/>
      </c>
    </row>
    <row r="696" spans="4:4" x14ac:dyDescent="0.25">
      <c r="D696" s="34" t="str">
        <f>IFERROR(VLOOKUP(C696,'[1]BURGERATOR ÜRÜN İÇERİK'!$A$1:$D$42,4,),"")</f>
        <v/>
      </c>
    </row>
    <row r="697" spans="4:4" x14ac:dyDescent="0.25">
      <c r="D697" s="34" t="str">
        <f>IFERROR(VLOOKUP(C697,'[1]BURGERATOR ÜRÜN İÇERİK'!$A$1:$D$42,4,),"")</f>
        <v/>
      </c>
    </row>
    <row r="698" spans="4:4" x14ac:dyDescent="0.25">
      <c r="D698" s="34" t="str">
        <f>IFERROR(VLOOKUP(C698,'[1]BURGERATOR ÜRÜN İÇERİK'!$A$1:$D$42,4,),"")</f>
        <v/>
      </c>
    </row>
    <row r="699" spans="4:4" x14ac:dyDescent="0.25">
      <c r="D699" s="34" t="str">
        <f>IFERROR(VLOOKUP(C699,'[1]BURGERATOR ÜRÜN İÇERİK'!$A$1:$D$42,4,),"")</f>
        <v/>
      </c>
    </row>
    <row r="700" spans="4:4" x14ac:dyDescent="0.25">
      <c r="D700" s="34" t="str">
        <f>IFERROR(VLOOKUP(C700,'[1]BURGERATOR ÜRÜN İÇERİK'!$A$1:$D$42,4,),"")</f>
        <v/>
      </c>
    </row>
    <row r="701" spans="4:4" x14ac:dyDescent="0.25">
      <c r="D701" s="34" t="str">
        <f>IFERROR(VLOOKUP(C701,'[1]BURGERATOR ÜRÜN İÇERİK'!$A$1:$D$42,4,),"")</f>
        <v/>
      </c>
    </row>
    <row r="702" spans="4:4" x14ac:dyDescent="0.25">
      <c r="D702" s="34" t="str">
        <f>IFERROR(VLOOKUP(C702,'[1]BURGERATOR ÜRÜN İÇERİK'!$A$1:$D$42,4,),"")</f>
        <v/>
      </c>
    </row>
    <row r="703" spans="4:4" x14ac:dyDescent="0.25">
      <c r="D703" s="34" t="str">
        <f>IFERROR(VLOOKUP(C703,'[1]BURGERATOR ÜRÜN İÇERİK'!$A$1:$D$42,4,),"")</f>
        <v/>
      </c>
    </row>
    <row r="704" spans="4:4" x14ac:dyDescent="0.25">
      <c r="D704" s="34" t="str">
        <f>IFERROR(VLOOKUP(C704,'[1]BURGERATOR ÜRÜN İÇERİK'!$A$1:$D$42,4,),"")</f>
        <v/>
      </c>
    </row>
    <row r="705" spans="4:4" x14ac:dyDescent="0.25">
      <c r="D705" s="34" t="str">
        <f>IFERROR(VLOOKUP(C705,'[1]BURGERATOR ÜRÜN İÇERİK'!$A$1:$D$42,4,),"")</f>
        <v/>
      </c>
    </row>
    <row r="706" spans="4:4" x14ac:dyDescent="0.25">
      <c r="D706" s="34" t="str">
        <f>IFERROR(VLOOKUP(C706,'[1]BURGERATOR ÜRÜN İÇERİK'!$A$1:$D$42,4,),"")</f>
        <v/>
      </c>
    </row>
    <row r="707" spans="4:4" x14ac:dyDescent="0.25">
      <c r="D707" s="34" t="str">
        <f>IFERROR(VLOOKUP(C707,'[1]BURGERATOR ÜRÜN İÇERİK'!$A$1:$D$42,4,),"")</f>
        <v/>
      </c>
    </row>
    <row r="708" spans="4:4" x14ac:dyDescent="0.25">
      <c r="D708" s="34" t="str">
        <f>IFERROR(VLOOKUP(C708,'[1]BURGERATOR ÜRÜN İÇERİK'!$A$1:$D$42,4,),"")</f>
        <v/>
      </c>
    </row>
    <row r="709" spans="4:4" x14ac:dyDescent="0.25">
      <c r="D709" s="34" t="str">
        <f>IFERROR(VLOOKUP(C709,'[1]BURGERATOR ÜRÜN İÇERİK'!$A$1:$D$42,4,),"")</f>
        <v/>
      </c>
    </row>
    <row r="710" spans="4:4" x14ac:dyDescent="0.25">
      <c r="D710" s="34" t="str">
        <f>IFERROR(VLOOKUP(C710,'[1]BURGERATOR ÜRÜN İÇERİK'!$A$1:$D$42,4,),"")</f>
        <v/>
      </c>
    </row>
    <row r="711" spans="4:4" x14ac:dyDescent="0.25">
      <c r="D711" s="34" t="str">
        <f>IFERROR(VLOOKUP(C711,'[1]BURGERATOR ÜRÜN İÇERİK'!$A$1:$D$42,4,),"")</f>
        <v/>
      </c>
    </row>
    <row r="712" spans="4:4" x14ac:dyDescent="0.25">
      <c r="D712" s="34" t="str">
        <f>IFERROR(VLOOKUP(C712,'[1]BURGERATOR ÜRÜN İÇERİK'!$A$1:$D$42,4,),"")</f>
        <v/>
      </c>
    </row>
    <row r="713" spans="4:4" x14ac:dyDescent="0.25">
      <c r="D713" s="34" t="str">
        <f>IFERROR(VLOOKUP(C713,'[1]BURGERATOR ÜRÜN İÇERİK'!$A$1:$D$42,4,),"")</f>
        <v/>
      </c>
    </row>
    <row r="714" spans="4:4" x14ac:dyDescent="0.25">
      <c r="D714" s="34" t="str">
        <f>IFERROR(VLOOKUP(C714,'[1]BURGERATOR ÜRÜN İÇERİK'!$A$1:$D$42,4,),"")</f>
        <v/>
      </c>
    </row>
    <row r="715" spans="4:4" x14ac:dyDescent="0.25">
      <c r="D715" s="34" t="str">
        <f>IFERROR(VLOOKUP(C715,'[1]BURGERATOR ÜRÜN İÇERİK'!$A$1:$D$42,4,),"")</f>
        <v/>
      </c>
    </row>
    <row r="716" spans="4:4" x14ac:dyDescent="0.25">
      <c r="D716" s="34" t="str">
        <f>IFERROR(VLOOKUP(C716,'[1]BURGERATOR ÜRÜN İÇERİK'!$A$1:$D$42,4,),"")</f>
        <v/>
      </c>
    </row>
    <row r="717" spans="4:4" x14ac:dyDescent="0.25">
      <c r="D717" s="34" t="str">
        <f>IFERROR(VLOOKUP(C717,'[1]BURGERATOR ÜRÜN İÇERİK'!$A$1:$D$42,4,),"")</f>
        <v/>
      </c>
    </row>
    <row r="718" spans="4:4" x14ac:dyDescent="0.25">
      <c r="D718" s="34" t="str">
        <f>IFERROR(VLOOKUP(C718,'[1]BURGERATOR ÜRÜN İÇERİK'!$A$1:$D$42,4,),"")</f>
        <v/>
      </c>
    </row>
    <row r="719" spans="4:4" x14ac:dyDescent="0.25">
      <c r="D719" s="34" t="str">
        <f>IFERROR(VLOOKUP(C719,'[1]BURGERATOR ÜRÜN İÇERİK'!$A$1:$D$42,4,),"")</f>
        <v/>
      </c>
    </row>
    <row r="720" spans="4:4" x14ac:dyDescent="0.25">
      <c r="D720" s="34" t="str">
        <f>IFERROR(VLOOKUP(C720,'[1]BURGERATOR ÜRÜN İÇERİK'!$A$1:$D$42,4,),"")</f>
        <v/>
      </c>
    </row>
    <row r="721" spans="4:4" x14ac:dyDescent="0.25">
      <c r="D721" s="34" t="str">
        <f>IFERROR(VLOOKUP(C721,'[1]BURGERATOR ÜRÜN İÇERİK'!$A$1:$D$42,4,),"")</f>
        <v/>
      </c>
    </row>
    <row r="722" spans="4:4" x14ac:dyDescent="0.25">
      <c r="D722" s="34" t="str">
        <f>IFERROR(VLOOKUP(C722,'[1]BURGERATOR ÜRÜN İÇERİK'!$A$1:$D$42,4,),"")</f>
        <v/>
      </c>
    </row>
    <row r="723" spans="4:4" x14ac:dyDescent="0.25">
      <c r="D723" s="34" t="str">
        <f>IFERROR(VLOOKUP(C723,'[1]BURGERATOR ÜRÜN İÇERİK'!$A$1:$D$42,4,),"")</f>
        <v/>
      </c>
    </row>
    <row r="724" spans="4:4" x14ac:dyDescent="0.25">
      <c r="D724" s="34" t="str">
        <f>IFERROR(VLOOKUP(C724,'[1]BURGERATOR ÜRÜN İÇERİK'!$A$1:$D$42,4,),"")</f>
        <v/>
      </c>
    </row>
    <row r="725" spans="4:4" x14ac:dyDescent="0.25">
      <c r="D725" s="34" t="str">
        <f>IFERROR(VLOOKUP(C725,'[1]BURGERATOR ÜRÜN İÇERİK'!$A$1:$D$42,4,),"")</f>
        <v/>
      </c>
    </row>
    <row r="726" spans="4:4" x14ac:dyDescent="0.25">
      <c r="D726" s="34" t="str">
        <f>IFERROR(VLOOKUP(C726,'[1]BURGERATOR ÜRÜN İÇERİK'!$A$1:$D$42,4,),"")</f>
        <v/>
      </c>
    </row>
    <row r="727" spans="4:4" x14ac:dyDescent="0.25">
      <c r="D727" s="34" t="str">
        <f>IFERROR(VLOOKUP(C727,'[1]BURGERATOR ÜRÜN İÇERİK'!$A$1:$D$42,4,),"")</f>
        <v/>
      </c>
    </row>
    <row r="728" spans="4:4" x14ac:dyDescent="0.25">
      <c r="D728" s="34" t="str">
        <f>IFERROR(VLOOKUP(C728,'[1]BURGERATOR ÜRÜN İÇERİK'!$A$1:$D$42,4,),"")</f>
        <v/>
      </c>
    </row>
    <row r="729" spans="4:4" x14ac:dyDescent="0.25">
      <c r="D729" s="34" t="str">
        <f>IFERROR(VLOOKUP(C729,'[1]BURGERATOR ÜRÜN İÇERİK'!$A$1:$D$42,4,),"")</f>
        <v/>
      </c>
    </row>
    <row r="730" spans="4:4" x14ac:dyDescent="0.25">
      <c r="D730" s="34" t="str">
        <f>IFERROR(VLOOKUP(C730,'[1]BURGERATOR ÜRÜN İÇERİK'!$A$1:$D$42,4,),"")</f>
        <v/>
      </c>
    </row>
    <row r="731" spans="4:4" x14ac:dyDescent="0.25">
      <c r="D731" s="34" t="str">
        <f>IFERROR(VLOOKUP(C731,'[1]BURGERATOR ÜRÜN İÇERİK'!$A$1:$D$42,4,),"")</f>
        <v/>
      </c>
    </row>
    <row r="732" spans="4:4" x14ac:dyDescent="0.25">
      <c r="D732" s="34" t="str">
        <f>IFERROR(VLOOKUP(C732,'[1]BURGERATOR ÜRÜN İÇERİK'!$A$1:$D$42,4,),"")</f>
        <v/>
      </c>
    </row>
    <row r="733" spans="4:4" x14ac:dyDescent="0.25">
      <c r="D733" s="34" t="str">
        <f>IFERROR(VLOOKUP(C733,'[1]BURGERATOR ÜRÜN İÇERİK'!$A$1:$D$42,4,),"")</f>
        <v/>
      </c>
    </row>
    <row r="734" spans="4:4" x14ac:dyDescent="0.25">
      <c r="D734" s="34" t="str">
        <f>IFERROR(VLOOKUP(C734,'[1]BURGERATOR ÜRÜN İÇERİK'!$A$1:$D$42,4,),"")</f>
        <v/>
      </c>
    </row>
    <row r="735" spans="4:4" x14ac:dyDescent="0.25">
      <c r="D735" s="34" t="str">
        <f>IFERROR(VLOOKUP(C735,'[1]BURGERATOR ÜRÜN İÇERİK'!$A$1:$D$42,4,),"")</f>
        <v/>
      </c>
    </row>
    <row r="736" spans="4:4" x14ac:dyDescent="0.25">
      <c r="D736" s="34" t="str">
        <f>IFERROR(VLOOKUP(C736,'[1]BURGERATOR ÜRÜN İÇERİK'!$A$1:$D$42,4,),"")</f>
        <v/>
      </c>
    </row>
    <row r="737" spans="4:4" x14ac:dyDescent="0.25">
      <c r="D737" s="34" t="str">
        <f>IFERROR(VLOOKUP(C737,'[1]BURGERATOR ÜRÜN İÇERİK'!$A$1:$D$42,4,),"")</f>
        <v/>
      </c>
    </row>
    <row r="738" spans="4:4" x14ac:dyDescent="0.25">
      <c r="D738" s="34" t="str">
        <f>IFERROR(VLOOKUP(C738,'[1]BURGERATOR ÜRÜN İÇERİK'!$A$1:$D$42,4,),"")</f>
        <v/>
      </c>
    </row>
    <row r="739" spans="4:4" x14ac:dyDescent="0.25">
      <c r="D739" s="34" t="str">
        <f>IFERROR(VLOOKUP(C739,'[1]BURGERATOR ÜRÜN İÇERİK'!$A$1:$D$42,4,),"")</f>
        <v/>
      </c>
    </row>
    <row r="740" spans="4:4" x14ac:dyDescent="0.25">
      <c r="D740" s="34" t="str">
        <f>IFERROR(VLOOKUP(C740,'[1]BURGERATOR ÜRÜN İÇERİK'!$A$1:$D$42,4,),"")</f>
        <v/>
      </c>
    </row>
    <row r="741" spans="4:4" x14ac:dyDescent="0.25">
      <c r="D741" s="34" t="str">
        <f>IFERROR(VLOOKUP(C741,'[1]BURGERATOR ÜRÜN İÇERİK'!$A$1:$D$42,4,),"")</f>
        <v/>
      </c>
    </row>
    <row r="742" spans="4:4" x14ac:dyDescent="0.25">
      <c r="D742" s="34" t="str">
        <f>IFERROR(VLOOKUP(C742,'[1]BURGERATOR ÜRÜN İÇERİK'!$A$1:$D$42,4,),"")</f>
        <v/>
      </c>
    </row>
    <row r="743" spans="4:4" x14ac:dyDescent="0.25">
      <c r="D743" s="34" t="str">
        <f>IFERROR(VLOOKUP(C743,'[1]BURGERATOR ÜRÜN İÇERİK'!$A$1:$D$42,4,),"")</f>
        <v/>
      </c>
    </row>
    <row r="744" spans="4:4" x14ac:dyDescent="0.25">
      <c r="D744" s="34" t="str">
        <f>IFERROR(VLOOKUP(C744,'[1]BURGERATOR ÜRÜN İÇERİK'!$A$1:$D$42,4,),"")</f>
        <v/>
      </c>
    </row>
    <row r="745" spans="4:4" x14ac:dyDescent="0.25">
      <c r="D745" s="34" t="str">
        <f>IFERROR(VLOOKUP(C745,'[1]BURGERATOR ÜRÜN İÇERİK'!$A$1:$D$42,4,),"")</f>
        <v/>
      </c>
    </row>
    <row r="746" spans="4:4" x14ac:dyDescent="0.25">
      <c r="D746" s="34" t="str">
        <f>IFERROR(VLOOKUP(C746,'[1]BURGERATOR ÜRÜN İÇERİK'!$A$1:$D$42,4,),"")</f>
        <v/>
      </c>
    </row>
    <row r="747" spans="4:4" x14ac:dyDescent="0.25">
      <c r="D747" s="34" t="str">
        <f>IFERROR(VLOOKUP(C747,'[1]BURGERATOR ÜRÜN İÇERİK'!$A$1:$D$42,4,),"")</f>
        <v/>
      </c>
    </row>
    <row r="748" spans="4:4" x14ac:dyDescent="0.25">
      <c r="D748" s="34" t="str">
        <f>IFERROR(VLOOKUP(C748,'[1]BURGERATOR ÜRÜN İÇERİK'!$A$1:$D$42,4,),"")</f>
        <v/>
      </c>
    </row>
    <row r="749" spans="4:4" x14ac:dyDescent="0.25">
      <c r="D749" s="34" t="str">
        <f>IFERROR(VLOOKUP(C749,'[1]BURGERATOR ÜRÜN İÇERİK'!$A$1:$D$42,4,),"")</f>
        <v/>
      </c>
    </row>
    <row r="750" spans="4:4" x14ac:dyDescent="0.25">
      <c r="D750" s="34" t="str">
        <f>IFERROR(VLOOKUP(C750,'[1]BURGERATOR ÜRÜN İÇERİK'!$A$1:$D$42,4,),"")</f>
        <v/>
      </c>
    </row>
    <row r="751" spans="4:4" x14ac:dyDescent="0.25">
      <c r="D751" s="34" t="str">
        <f>IFERROR(VLOOKUP(C751,'[1]BURGERATOR ÜRÜN İÇERİK'!$A$1:$D$42,4,),"")</f>
        <v/>
      </c>
    </row>
    <row r="752" spans="4:4" x14ac:dyDescent="0.25">
      <c r="D752" s="34" t="str">
        <f>IFERROR(VLOOKUP(C752,'[1]BURGERATOR ÜRÜN İÇERİK'!$A$1:$D$42,4,),"")</f>
        <v/>
      </c>
    </row>
    <row r="753" spans="4:4" x14ac:dyDescent="0.25">
      <c r="D753" s="34" t="str">
        <f>IFERROR(VLOOKUP(C753,'[1]BURGERATOR ÜRÜN İÇERİK'!$A$1:$D$42,4,),"")</f>
        <v/>
      </c>
    </row>
    <row r="754" spans="4:4" x14ac:dyDescent="0.25">
      <c r="D754" s="34" t="str">
        <f>IFERROR(VLOOKUP(C754,'[1]BURGERATOR ÜRÜN İÇERİK'!$A$1:$D$42,4,),"")</f>
        <v/>
      </c>
    </row>
    <row r="755" spans="4:4" x14ac:dyDescent="0.25">
      <c r="D755" s="34" t="str">
        <f>IFERROR(VLOOKUP(C755,'[1]BURGERATOR ÜRÜN İÇERİK'!$A$1:$D$42,4,),"")</f>
        <v/>
      </c>
    </row>
    <row r="756" spans="4:4" x14ac:dyDescent="0.25">
      <c r="D756" s="34" t="str">
        <f>IFERROR(VLOOKUP(C756,'[1]BURGERATOR ÜRÜN İÇERİK'!$A$1:$D$42,4,),"")</f>
        <v/>
      </c>
    </row>
    <row r="757" spans="4:4" x14ac:dyDescent="0.25">
      <c r="D757" s="34" t="str">
        <f>IFERROR(VLOOKUP(C757,'[1]BURGERATOR ÜRÜN İÇERİK'!$A$1:$D$42,4,),"")</f>
        <v/>
      </c>
    </row>
    <row r="758" spans="4:4" x14ac:dyDescent="0.25">
      <c r="D758" s="34" t="str">
        <f>IFERROR(VLOOKUP(C758,'[1]BURGERATOR ÜRÜN İÇERİK'!$A$1:$D$42,4,),"")</f>
        <v/>
      </c>
    </row>
    <row r="759" spans="4:4" x14ac:dyDescent="0.25">
      <c r="D759" s="34" t="str">
        <f>IFERROR(VLOOKUP(C759,'[1]BURGERATOR ÜRÜN İÇERİK'!$A$1:$D$42,4,),"")</f>
        <v/>
      </c>
    </row>
    <row r="760" spans="4:4" x14ac:dyDescent="0.25">
      <c r="D760" s="34" t="str">
        <f>IFERROR(VLOOKUP(C760,'[1]BURGERATOR ÜRÜN İÇERİK'!$A$1:$D$42,4,),"")</f>
        <v/>
      </c>
    </row>
    <row r="761" spans="4:4" x14ac:dyDescent="0.25">
      <c r="D761" s="34" t="str">
        <f>IFERROR(VLOOKUP(C761,'[1]BURGERATOR ÜRÜN İÇERİK'!$A$1:$D$42,4,),"")</f>
        <v/>
      </c>
    </row>
    <row r="762" spans="4:4" x14ac:dyDescent="0.25">
      <c r="D762" s="34" t="str">
        <f>IFERROR(VLOOKUP(C762,'[1]BURGERATOR ÜRÜN İÇERİK'!$A$1:$D$42,4,),"")</f>
        <v/>
      </c>
    </row>
    <row r="763" spans="4:4" x14ac:dyDescent="0.25">
      <c r="D763" s="34" t="str">
        <f>IFERROR(VLOOKUP(C763,'[1]BURGERATOR ÜRÜN İÇERİK'!$A$1:$D$42,4,),"")</f>
        <v/>
      </c>
    </row>
    <row r="764" spans="4:4" x14ac:dyDescent="0.25">
      <c r="D764" s="34" t="str">
        <f>IFERROR(VLOOKUP(C764,'[1]BURGERATOR ÜRÜN İÇERİK'!$A$1:$D$42,4,),"")</f>
        <v/>
      </c>
    </row>
    <row r="765" spans="4:4" x14ac:dyDescent="0.25">
      <c r="D765" s="34" t="str">
        <f>IFERROR(VLOOKUP(C765,'[1]BURGERATOR ÜRÜN İÇERİK'!$A$1:$D$42,4,),"")</f>
        <v/>
      </c>
    </row>
    <row r="766" spans="4:4" x14ac:dyDescent="0.25">
      <c r="D766" s="34" t="str">
        <f>IFERROR(VLOOKUP(C766,'[1]BURGERATOR ÜRÜN İÇERİK'!$A$1:$D$42,4,),"")</f>
        <v/>
      </c>
    </row>
    <row r="767" spans="4:4" x14ac:dyDescent="0.25">
      <c r="D767" s="34" t="str">
        <f>IFERROR(VLOOKUP(C767,'[1]BURGERATOR ÜRÜN İÇERİK'!$A$1:$D$42,4,),"")</f>
        <v/>
      </c>
    </row>
    <row r="768" spans="4:4" x14ac:dyDescent="0.25">
      <c r="D768" s="34" t="str">
        <f>IFERROR(VLOOKUP(C768,'[1]BURGERATOR ÜRÜN İÇERİK'!$A$1:$D$42,4,),"")</f>
        <v/>
      </c>
    </row>
    <row r="769" spans="4:4" x14ac:dyDescent="0.25">
      <c r="D769" s="34" t="str">
        <f>IFERROR(VLOOKUP(C769,'[1]BURGERATOR ÜRÜN İÇERİK'!$A$1:$D$42,4,),"")</f>
        <v/>
      </c>
    </row>
    <row r="770" spans="4:4" x14ac:dyDescent="0.25">
      <c r="D770" s="34" t="str">
        <f>IFERROR(VLOOKUP(C770,'[1]BURGERATOR ÜRÜN İÇERİK'!$A$1:$D$42,4,),"")</f>
        <v/>
      </c>
    </row>
    <row r="771" spans="4:4" x14ac:dyDescent="0.25">
      <c r="D771" s="34" t="str">
        <f>IFERROR(VLOOKUP(C771,'[1]BURGERATOR ÜRÜN İÇERİK'!$A$1:$D$42,4,),"")</f>
        <v/>
      </c>
    </row>
    <row r="772" spans="4:4" x14ac:dyDescent="0.25">
      <c r="D772" s="34" t="str">
        <f>IFERROR(VLOOKUP(C772,'[1]BURGERATOR ÜRÜN İÇERİK'!$A$1:$D$42,4,),"")</f>
        <v/>
      </c>
    </row>
    <row r="773" spans="4:4" x14ac:dyDescent="0.25">
      <c r="D773" s="34" t="str">
        <f>IFERROR(VLOOKUP(C773,'[1]BURGERATOR ÜRÜN İÇERİK'!$A$1:$D$42,4,),"")</f>
        <v/>
      </c>
    </row>
    <row r="774" spans="4:4" x14ac:dyDescent="0.25">
      <c r="D774" s="34" t="str">
        <f>IFERROR(VLOOKUP(C774,'[1]BURGERATOR ÜRÜN İÇERİK'!$A$1:$D$42,4,),"")</f>
        <v/>
      </c>
    </row>
    <row r="775" spans="4:4" x14ac:dyDescent="0.25">
      <c r="D775" s="34" t="str">
        <f>IFERROR(VLOOKUP(C775,'[1]BURGERATOR ÜRÜN İÇERİK'!$A$1:$D$42,4,),"")</f>
        <v/>
      </c>
    </row>
    <row r="776" spans="4:4" x14ac:dyDescent="0.25">
      <c r="D776" s="34" t="str">
        <f>IFERROR(VLOOKUP(C776,'[1]BURGERATOR ÜRÜN İÇERİK'!$A$1:$D$42,4,),"")</f>
        <v/>
      </c>
    </row>
    <row r="777" spans="4:4" x14ac:dyDescent="0.25">
      <c r="D777" s="34" t="str">
        <f>IFERROR(VLOOKUP(C777,'[1]BURGERATOR ÜRÜN İÇERİK'!$A$1:$D$42,4,),"")</f>
        <v/>
      </c>
    </row>
    <row r="778" spans="4:4" x14ac:dyDescent="0.25">
      <c r="D778" s="34" t="str">
        <f>IFERROR(VLOOKUP(C778,'[1]BURGERATOR ÜRÜN İÇERİK'!$A$1:$D$42,4,),"")</f>
        <v/>
      </c>
    </row>
    <row r="779" spans="4:4" x14ac:dyDescent="0.25">
      <c r="D779" s="34" t="str">
        <f>IFERROR(VLOOKUP(C779,'[1]BURGERATOR ÜRÜN İÇERİK'!$A$1:$D$42,4,),"")</f>
        <v/>
      </c>
    </row>
    <row r="780" spans="4:4" x14ac:dyDescent="0.25">
      <c r="D780" s="34" t="str">
        <f>IFERROR(VLOOKUP(C780,'[1]BURGERATOR ÜRÜN İÇERİK'!$A$1:$D$42,4,),"")</f>
        <v/>
      </c>
    </row>
    <row r="781" spans="4:4" x14ac:dyDescent="0.25">
      <c r="D781" s="34" t="str">
        <f>IFERROR(VLOOKUP(C781,'[1]BURGERATOR ÜRÜN İÇERİK'!$A$1:$D$42,4,),"")</f>
        <v/>
      </c>
    </row>
    <row r="782" spans="4:4" x14ac:dyDescent="0.25">
      <c r="D782" s="34" t="str">
        <f>IFERROR(VLOOKUP(C782,'[1]BURGERATOR ÜRÜN İÇERİK'!$A$1:$D$42,4,),"")</f>
        <v/>
      </c>
    </row>
    <row r="783" spans="4:4" x14ac:dyDescent="0.25">
      <c r="D783" s="34" t="str">
        <f>IFERROR(VLOOKUP(C783,'[1]BURGERATOR ÜRÜN İÇERİK'!$A$1:$D$42,4,),"")</f>
        <v/>
      </c>
    </row>
    <row r="784" spans="4:4" x14ac:dyDescent="0.25">
      <c r="D784" s="34" t="str">
        <f>IFERROR(VLOOKUP(C784,'[1]BURGERATOR ÜRÜN İÇERİK'!$A$1:$D$42,4,),"")</f>
        <v/>
      </c>
    </row>
    <row r="785" spans="4:4" x14ac:dyDescent="0.25">
      <c r="D785" s="34" t="str">
        <f>IFERROR(VLOOKUP(C785,'[1]BURGERATOR ÜRÜN İÇERİK'!$A$1:$D$42,4,),"")</f>
        <v/>
      </c>
    </row>
    <row r="786" spans="4:4" x14ac:dyDescent="0.25">
      <c r="D786" s="34" t="str">
        <f>IFERROR(VLOOKUP(C786,'[1]BURGERATOR ÜRÜN İÇERİK'!$A$1:$D$42,4,),"")</f>
        <v/>
      </c>
    </row>
    <row r="787" spans="4:4" x14ac:dyDescent="0.25">
      <c r="D787" s="34" t="str">
        <f>IFERROR(VLOOKUP(C787,'[1]BURGERATOR ÜRÜN İÇERİK'!$A$1:$D$42,4,),"")</f>
        <v/>
      </c>
    </row>
    <row r="788" spans="4:4" x14ac:dyDescent="0.25">
      <c r="D788" s="34" t="str">
        <f>IFERROR(VLOOKUP(C788,'[1]BURGERATOR ÜRÜN İÇERİK'!$A$1:$D$42,4,),"")</f>
        <v/>
      </c>
    </row>
    <row r="789" spans="4:4" x14ac:dyDescent="0.25">
      <c r="D789" s="34" t="str">
        <f>IFERROR(VLOOKUP(C789,'[1]BURGERATOR ÜRÜN İÇERİK'!$A$1:$D$42,4,),"")</f>
        <v/>
      </c>
    </row>
    <row r="790" spans="4:4" x14ac:dyDescent="0.25">
      <c r="D790" s="34" t="str">
        <f>IFERROR(VLOOKUP(C790,'[1]BURGERATOR ÜRÜN İÇERİK'!$A$1:$D$42,4,),"")</f>
        <v/>
      </c>
    </row>
    <row r="791" spans="4:4" x14ac:dyDescent="0.25">
      <c r="D791" s="34" t="str">
        <f>IFERROR(VLOOKUP(C791,'[1]BURGERATOR ÜRÜN İÇERİK'!$A$1:$D$42,4,),"")</f>
        <v/>
      </c>
    </row>
    <row r="792" spans="4:4" x14ac:dyDescent="0.25">
      <c r="D792" s="34" t="str">
        <f>IFERROR(VLOOKUP(C792,'[1]BURGERATOR ÜRÜN İÇERİK'!$A$1:$D$42,4,),"")</f>
        <v/>
      </c>
    </row>
    <row r="793" spans="4:4" x14ac:dyDescent="0.25">
      <c r="D793" s="34" t="str">
        <f>IFERROR(VLOOKUP(C793,'[1]BURGERATOR ÜRÜN İÇERİK'!$A$1:$D$42,4,),"")</f>
        <v/>
      </c>
    </row>
    <row r="794" spans="4:4" x14ac:dyDescent="0.25">
      <c r="D794" s="34" t="str">
        <f>IFERROR(VLOOKUP(C794,'[1]BURGERATOR ÜRÜN İÇERİK'!$A$1:$D$42,4,),"")</f>
        <v/>
      </c>
    </row>
    <row r="795" spans="4:4" x14ac:dyDescent="0.25">
      <c r="D795" s="34" t="str">
        <f>IFERROR(VLOOKUP(C795,'[1]BURGERATOR ÜRÜN İÇERİK'!$A$1:$D$42,4,),"")</f>
        <v/>
      </c>
    </row>
    <row r="796" spans="4:4" x14ac:dyDescent="0.25">
      <c r="D796" s="34" t="str">
        <f>IFERROR(VLOOKUP(C796,'[1]BURGERATOR ÜRÜN İÇERİK'!$A$1:$D$42,4,),"")</f>
        <v/>
      </c>
    </row>
    <row r="797" spans="4:4" x14ac:dyDescent="0.25">
      <c r="D797" s="34" t="str">
        <f>IFERROR(VLOOKUP(C797,'[1]BURGERATOR ÜRÜN İÇERİK'!$A$1:$D$42,4,),"")</f>
        <v/>
      </c>
    </row>
    <row r="798" spans="4:4" x14ac:dyDescent="0.25">
      <c r="D798" s="34" t="str">
        <f>IFERROR(VLOOKUP(C798,'[1]BURGERATOR ÜRÜN İÇERİK'!$A$1:$D$42,4,),"")</f>
        <v/>
      </c>
    </row>
    <row r="799" spans="4:4" x14ac:dyDescent="0.25">
      <c r="D799" s="34" t="str">
        <f>IFERROR(VLOOKUP(C799,'[1]BURGERATOR ÜRÜN İÇERİK'!$A$1:$D$42,4,),"")</f>
        <v/>
      </c>
    </row>
    <row r="800" spans="4:4" x14ac:dyDescent="0.25">
      <c r="D800" s="34" t="str">
        <f>IFERROR(VLOOKUP(C800,'[1]BURGERATOR ÜRÜN İÇERİK'!$A$1:$D$42,4,),"")</f>
        <v/>
      </c>
    </row>
    <row r="801" spans="4:4" x14ac:dyDescent="0.25">
      <c r="D801" s="34" t="str">
        <f>IFERROR(VLOOKUP(C801,'[1]BURGERATOR ÜRÜN İÇERİK'!$A$1:$D$42,4,),"")</f>
        <v/>
      </c>
    </row>
    <row r="802" spans="4:4" x14ac:dyDescent="0.25">
      <c r="D802" s="34" t="str">
        <f>IFERROR(VLOOKUP(C802,'[1]BURGERATOR ÜRÜN İÇERİK'!$A$1:$D$42,4,),"")</f>
        <v/>
      </c>
    </row>
    <row r="803" spans="4:4" x14ac:dyDescent="0.25">
      <c r="D803" s="34" t="str">
        <f>IFERROR(VLOOKUP(C803,'[1]BURGERATOR ÜRÜN İÇERİK'!$A$1:$D$42,4,),"")</f>
        <v/>
      </c>
    </row>
    <row r="804" spans="4:4" x14ac:dyDescent="0.25">
      <c r="D804" s="34" t="str">
        <f>IFERROR(VLOOKUP(C804,'[1]BURGERATOR ÜRÜN İÇERİK'!$A$1:$D$42,4,),"")</f>
        <v/>
      </c>
    </row>
    <row r="805" spans="4:4" x14ac:dyDescent="0.25">
      <c r="D805" s="34" t="str">
        <f>IFERROR(VLOOKUP(C805,'[1]BURGERATOR ÜRÜN İÇERİK'!$A$1:$D$42,4,),"")</f>
        <v/>
      </c>
    </row>
    <row r="806" spans="4:4" x14ac:dyDescent="0.25">
      <c r="D806" s="34" t="str">
        <f>IFERROR(VLOOKUP(C806,'[1]BURGERATOR ÜRÜN İÇERİK'!$A$1:$D$42,4,),"")</f>
        <v/>
      </c>
    </row>
    <row r="807" spans="4:4" x14ac:dyDescent="0.25">
      <c r="D807" s="34" t="str">
        <f>IFERROR(VLOOKUP(C807,'[1]BURGERATOR ÜRÜN İÇERİK'!$A$1:$D$42,4,),"")</f>
        <v/>
      </c>
    </row>
    <row r="808" spans="4:4" x14ac:dyDescent="0.25">
      <c r="D808" s="34" t="str">
        <f>IFERROR(VLOOKUP(C808,'[1]BURGERATOR ÜRÜN İÇERİK'!$A$1:$D$42,4,),"")</f>
        <v/>
      </c>
    </row>
    <row r="809" spans="4:4" x14ac:dyDescent="0.25">
      <c r="D809" s="34" t="str">
        <f>IFERROR(VLOOKUP(C809,'[1]BURGERATOR ÜRÜN İÇERİK'!$A$1:$D$42,4,),"")</f>
        <v/>
      </c>
    </row>
    <row r="810" spans="4:4" x14ac:dyDescent="0.25">
      <c r="D810" s="34" t="str">
        <f>IFERROR(VLOOKUP(C810,'[1]BURGERATOR ÜRÜN İÇERİK'!$A$1:$D$42,4,),"")</f>
        <v/>
      </c>
    </row>
    <row r="811" spans="4:4" x14ac:dyDescent="0.25">
      <c r="D811" s="34" t="str">
        <f>IFERROR(VLOOKUP(C811,'[1]BURGERATOR ÜRÜN İÇERİK'!$A$1:$D$42,4,),"")</f>
        <v/>
      </c>
    </row>
    <row r="812" spans="4:4" x14ac:dyDescent="0.25">
      <c r="D812" s="34" t="str">
        <f>IFERROR(VLOOKUP(C812,'[1]BURGERATOR ÜRÜN İÇERİK'!$A$1:$D$42,4,),"")</f>
        <v/>
      </c>
    </row>
    <row r="813" spans="4:4" x14ac:dyDescent="0.25">
      <c r="D813" s="34" t="str">
        <f>IFERROR(VLOOKUP(C813,'[1]BURGERATOR ÜRÜN İÇERİK'!$A$1:$D$42,4,),"")</f>
        <v/>
      </c>
    </row>
    <row r="814" spans="4:4" x14ac:dyDescent="0.25">
      <c r="D814" s="34" t="str">
        <f>IFERROR(VLOOKUP(C814,'[1]BURGERATOR ÜRÜN İÇERİK'!$A$1:$D$42,4,),"")</f>
        <v/>
      </c>
    </row>
    <row r="815" spans="4:4" x14ac:dyDescent="0.25">
      <c r="D815" s="34" t="str">
        <f>IFERROR(VLOOKUP(C815,'[1]BURGERATOR ÜRÜN İÇERİK'!$A$1:$D$42,4,),"")</f>
        <v/>
      </c>
    </row>
    <row r="816" spans="4:4" x14ac:dyDescent="0.25">
      <c r="D816" s="34" t="str">
        <f>IFERROR(VLOOKUP(C816,'[1]BURGERATOR ÜRÜN İÇERİK'!$A$1:$D$42,4,),"")</f>
        <v/>
      </c>
    </row>
    <row r="817" spans="4:4" x14ac:dyDescent="0.25">
      <c r="D817" s="34" t="str">
        <f>IFERROR(VLOOKUP(C817,'[1]BURGERATOR ÜRÜN İÇERİK'!$A$1:$D$42,4,),"")</f>
        <v/>
      </c>
    </row>
    <row r="818" spans="4:4" x14ac:dyDescent="0.25">
      <c r="D818" s="34" t="str">
        <f>IFERROR(VLOOKUP(C818,'[1]BURGERATOR ÜRÜN İÇERİK'!$A$1:$D$42,4,),"")</f>
        <v/>
      </c>
    </row>
    <row r="819" spans="4:4" x14ac:dyDescent="0.25">
      <c r="D819" s="34" t="str">
        <f>IFERROR(VLOOKUP(C819,'[1]BURGERATOR ÜRÜN İÇERİK'!$A$1:$D$42,4,),"")</f>
        <v/>
      </c>
    </row>
    <row r="820" spans="4:4" x14ac:dyDescent="0.25">
      <c r="D820" s="34" t="str">
        <f>IFERROR(VLOOKUP(C820,'[1]BURGERATOR ÜRÜN İÇERİK'!$A$1:$D$42,4,),"")</f>
        <v/>
      </c>
    </row>
    <row r="821" spans="4:4" x14ac:dyDescent="0.25">
      <c r="D821" s="34" t="str">
        <f>IFERROR(VLOOKUP(C821,'[1]BURGERATOR ÜRÜN İÇERİK'!$A$1:$D$42,4,),"")</f>
        <v/>
      </c>
    </row>
    <row r="822" spans="4:4" x14ac:dyDescent="0.25">
      <c r="D822" s="34" t="str">
        <f>IFERROR(VLOOKUP(C822,'[1]BURGERATOR ÜRÜN İÇERİK'!$A$1:$D$42,4,),"")</f>
        <v/>
      </c>
    </row>
    <row r="823" spans="4:4" x14ac:dyDescent="0.25">
      <c r="D823" s="34" t="str">
        <f>IFERROR(VLOOKUP(C823,'[1]BURGERATOR ÜRÜN İÇERİK'!$A$1:$D$42,4,),"")</f>
        <v/>
      </c>
    </row>
    <row r="824" spans="4:4" x14ac:dyDescent="0.25">
      <c r="D824" s="34" t="str">
        <f>IFERROR(VLOOKUP(C824,'[1]BURGERATOR ÜRÜN İÇERİK'!$A$1:$D$42,4,),"")</f>
        <v/>
      </c>
    </row>
    <row r="825" spans="4:4" x14ac:dyDescent="0.25">
      <c r="D825" s="34" t="str">
        <f>IFERROR(VLOOKUP(C825,'[1]BURGERATOR ÜRÜN İÇERİK'!$A$1:$D$42,4,),"")</f>
        <v/>
      </c>
    </row>
    <row r="826" spans="4:4" x14ac:dyDescent="0.25">
      <c r="D826" s="34" t="str">
        <f>IFERROR(VLOOKUP(C826,'[1]BURGERATOR ÜRÜN İÇERİK'!$A$1:$D$42,4,),"")</f>
        <v/>
      </c>
    </row>
    <row r="827" spans="4:4" x14ac:dyDescent="0.25">
      <c r="D827" s="34" t="str">
        <f>IFERROR(VLOOKUP(C827,'[1]BURGERATOR ÜRÜN İÇERİK'!$A$1:$D$42,4,),"")</f>
        <v/>
      </c>
    </row>
    <row r="828" spans="4:4" x14ac:dyDescent="0.25">
      <c r="D828" s="34" t="str">
        <f>IFERROR(VLOOKUP(C828,'[1]BURGERATOR ÜRÜN İÇERİK'!$A$1:$D$42,4,),"")</f>
        <v/>
      </c>
    </row>
    <row r="829" spans="4:4" x14ac:dyDescent="0.25">
      <c r="D829" s="34" t="str">
        <f>IFERROR(VLOOKUP(C829,'[1]BURGERATOR ÜRÜN İÇERİK'!$A$1:$D$42,4,),"")</f>
        <v/>
      </c>
    </row>
    <row r="830" spans="4:4" x14ac:dyDescent="0.25">
      <c r="D830" s="34" t="str">
        <f>IFERROR(VLOOKUP(C830,'[1]BURGERATOR ÜRÜN İÇERİK'!$A$1:$D$42,4,),"")</f>
        <v/>
      </c>
    </row>
    <row r="831" spans="4:4" x14ac:dyDescent="0.25">
      <c r="D831" s="34" t="str">
        <f>IFERROR(VLOOKUP(C831,'[1]BURGERATOR ÜRÜN İÇERİK'!$A$1:$D$42,4,),"")</f>
        <v/>
      </c>
    </row>
    <row r="832" spans="4:4" x14ac:dyDescent="0.25">
      <c r="D832" s="34" t="str">
        <f>IFERROR(VLOOKUP(C832,'[1]BURGERATOR ÜRÜN İÇERİK'!$A$1:$D$42,4,),"")</f>
        <v/>
      </c>
    </row>
    <row r="833" spans="4:4" x14ac:dyDescent="0.25">
      <c r="D833" s="34" t="str">
        <f>IFERROR(VLOOKUP(C833,'[1]BURGERATOR ÜRÜN İÇERİK'!$A$1:$D$42,4,),"")</f>
        <v/>
      </c>
    </row>
    <row r="834" spans="4:4" x14ac:dyDescent="0.25">
      <c r="D834" s="34" t="str">
        <f>IFERROR(VLOOKUP(C834,'[1]BURGERATOR ÜRÜN İÇERİK'!$A$1:$D$42,4,),"")</f>
        <v/>
      </c>
    </row>
    <row r="835" spans="4:4" x14ac:dyDescent="0.25">
      <c r="D835" s="34" t="str">
        <f>IFERROR(VLOOKUP(C835,'[1]BURGERATOR ÜRÜN İÇERİK'!$A$1:$D$42,4,),"")</f>
        <v/>
      </c>
    </row>
    <row r="836" spans="4:4" x14ac:dyDescent="0.25">
      <c r="D836" s="34" t="str">
        <f>IFERROR(VLOOKUP(C836,'[1]BURGERATOR ÜRÜN İÇERİK'!$A$1:$D$42,4,),"")</f>
        <v/>
      </c>
    </row>
    <row r="837" spans="4:4" x14ac:dyDescent="0.25">
      <c r="D837" s="34" t="str">
        <f>IFERROR(VLOOKUP(C837,'[1]BURGERATOR ÜRÜN İÇERİK'!$A$1:$D$42,4,),"")</f>
        <v/>
      </c>
    </row>
    <row r="838" spans="4:4" x14ac:dyDescent="0.25">
      <c r="D838" s="34" t="str">
        <f>IFERROR(VLOOKUP(C838,'[1]BURGERATOR ÜRÜN İÇERİK'!$A$1:$D$42,4,),"")</f>
        <v/>
      </c>
    </row>
    <row r="839" spans="4:4" x14ac:dyDescent="0.25">
      <c r="D839" s="34" t="str">
        <f>IFERROR(VLOOKUP(C839,'[1]BURGERATOR ÜRÜN İÇERİK'!$A$1:$D$42,4,),"")</f>
        <v/>
      </c>
    </row>
    <row r="840" spans="4:4" x14ac:dyDescent="0.25">
      <c r="D840" s="34" t="str">
        <f>IFERROR(VLOOKUP(C840,'[1]BURGERATOR ÜRÜN İÇERİK'!$A$1:$D$42,4,),"")</f>
        <v/>
      </c>
    </row>
    <row r="841" spans="4:4" x14ac:dyDescent="0.25">
      <c r="D841" s="34" t="str">
        <f>IFERROR(VLOOKUP(C841,'[1]BURGERATOR ÜRÜN İÇERİK'!$A$1:$D$42,4,),"")</f>
        <v/>
      </c>
    </row>
    <row r="842" spans="4:4" x14ac:dyDescent="0.25">
      <c r="D842" s="34" t="str">
        <f>IFERROR(VLOOKUP(C842,'[1]BURGERATOR ÜRÜN İÇERİK'!$A$1:$D$42,4,),"")</f>
        <v/>
      </c>
    </row>
    <row r="843" spans="4:4" x14ac:dyDescent="0.25">
      <c r="D843" s="34" t="str">
        <f>IFERROR(VLOOKUP(C843,'[1]BURGERATOR ÜRÜN İÇERİK'!$A$1:$D$42,4,),"")</f>
        <v/>
      </c>
    </row>
    <row r="844" spans="4:4" x14ac:dyDescent="0.25">
      <c r="D844" s="34" t="str">
        <f>IFERROR(VLOOKUP(C844,'[1]BURGERATOR ÜRÜN İÇERİK'!$A$1:$D$42,4,),"")</f>
        <v/>
      </c>
    </row>
    <row r="845" spans="4:4" x14ac:dyDescent="0.25">
      <c r="D845" s="34" t="str">
        <f>IFERROR(VLOOKUP(C845,'[1]BURGERATOR ÜRÜN İÇERİK'!$A$1:$D$42,4,),"")</f>
        <v/>
      </c>
    </row>
    <row r="846" spans="4:4" x14ac:dyDescent="0.25">
      <c r="D846" s="34" t="str">
        <f>IFERROR(VLOOKUP(C846,'[1]BURGERATOR ÜRÜN İÇERİK'!$A$1:$D$42,4,),"")</f>
        <v/>
      </c>
    </row>
    <row r="847" spans="4:4" x14ac:dyDescent="0.25">
      <c r="D847" s="34" t="str">
        <f>IFERROR(VLOOKUP(C847,'[1]BURGERATOR ÜRÜN İÇERİK'!$A$1:$D$42,4,),"")</f>
        <v/>
      </c>
    </row>
    <row r="848" spans="4:4" x14ac:dyDescent="0.25">
      <c r="D848" s="34" t="str">
        <f>IFERROR(VLOOKUP(C848,'[1]BURGERATOR ÜRÜN İÇERİK'!$A$1:$D$42,4,),"")</f>
        <v/>
      </c>
    </row>
    <row r="849" spans="4:4" x14ac:dyDescent="0.25">
      <c r="D849" s="34" t="str">
        <f>IFERROR(VLOOKUP(C849,'[1]BURGERATOR ÜRÜN İÇERİK'!$A$1:$D$42,4,),"")</f>
        <v/>
      </c>
    </row>
    <row r="850" spans="4:4" x14ac:dyDescent="0.25">
      <c r="D850" s="34" t="str">
        <f>IFERROR(VLOOKUP(C850,'[1]BURGERATOR ÜRÜN İÇERİK'!$A$1:$D$42,4,),"")</f>
        <v/>
      </c>
    </row>
    <row r="851" spans="4:4" x14ac:dyDescent="0.25">
      <c r="D851" s="34" t="str">
        <f>IFERROR(VLOOKUP(C851,'[1]BURGERATOR ÜRÜN İÇERİK'!$A$1:$D$42,4,),"")</f>
        <v/>
      </c>
    </row>
    <row r="852" spans="4:4" x14ac:dyDescent="0.25">
      <c r="D852" s="34" t="str">
        <f>IFERROR(VLOOKUP(C852,'[1]BURGERATOR ÜRÜN İÇERİK'!$A$1:$D$42,4,),"")</f>
        <v/>
      </c>
    </row>
    <row r="853" spans="4:4" x14ac:dyDescent="0.25">
      <c r="D853" s="34" t="str">
        <f>IFERROR(VLOOKUP(C853,'[1]BURGERATOR ÜRÜN İÇERİK'!$A$1:$D$42,4,),"")</f>
        <v/>
      </c>
    </row>
    <row r="854" spans="4:4" x14ac:dyDescent="0.25">
      <c r="D854" s="34" t="str">
        <f>IFERROR(VLOOKUP(C854,'[1]BURGERATOR ÜRÜN İÇERİK'!$A$1:$D$42,4,),"")</f>
        <v/>
      </c>
    </row>
    <row r="855" spans="4:4" x14ac:dyDescent="0.25">
      <c r="D855" s="34" t="str">
        <f>IFERROR(VLOOKUP(C855,'[1]BURGERATOR ÜRÜN İÇERİK'!$A$1:$D$42,4,),"")</f>
        <v/>
      </c>
    </row>
    <row r="856" spans="4:4" x14ac:dyDescent="0.25">
      <c r="D856" s="34" t="str">
        <f>IFERROR(VLOOKUP(C856,'[1]BURGERATOR ÜRÜN İÇERİK'!$A$1:$D$42,4,),"")</f>
        <v/>
      </c>
    </row>
    <row r="857" spans="4:4" x14ac:dyDescent="0.25">
      <c r="D857" s="34" t="str">
        <f>IFERROR(VLOOKUP(C857,'[1]BURGERATOR ÜRÜN İÇERİK'!$A$1:$D$42,4,),"")</f>
        <v/>
      </c>
    </row>
    <row r="858" spans="4:4" x14ac:dyDescent="0.25">
      <c r="D858" s="34" t="str">
        <f>IFERROR(VLOOKUP(C858,'[1]BURGERATOR ÜRÜN İÇERİK'!$A$1:$D$42,4,),"")</f>
        <v/>
      </c>
    </row>
    <row r="859" spans="4:4" x14ac:dyDescent="0.25">
      <c r="D859" s="34" t="str">
        <f>IFERROR(VLOOKUP(C859,'[1]BURGERATOR ÜRÜN İÇERİK'!$A$1:$D$42,4,),"")</f>
        <v/>
      </c>
    </row>
    <row r="860" spans="4:4" x14ac:dyDescent="0.25">
      <c r="D860" s="34" t="str">
        <f>IFERROR(VLOOKUP(C860,'[1]BURGERATOR ÜRÜN İÇERİK'!$A$1:$D$42,4,),"")</f>
        <v/>
      </c>
    </row>
    <row r="861" spans="4:4" x14ac:dyDescent="0.25">
      <c r="D861" s="34" t="str">
        <f>IFERROR(VLOOKUP(C861,'[1]BURGERATOR ÜRÜN İÇERİK'!$A$1:$D$42,4,),"")</f>
        <v/>
      </c>
    </row>
    <row r="862" spans="4:4" x14ac:dyDescent="0.25">
      <c r="D862" s="34" t="str">
        <f>IFERROR(VLOOKUP(C862,'[1]BURGERATOR ÜRÜN İÇERİK'!$A$1:$D$42,4,),"")</f>
        <v/>
      </c>
    </row>
    <row r="863" spans="4:4" x14ac:dyDescent="0.25">
      <c r="D863" s="34" t="str">
        <f>IFERROR(VLOOKUP(C863,'[1]BURGERATOR ÜRÜN İÇERİK'!$A$1:$D$42,4,),"")</f>
        <v/>
      </c>
    </row>
    <row r="864" spans="4:4" x14ac:dyDescent="0.25">
      <c r="D864" s="34" t="str">
        <f>IFERROR(VLOOKUP(C864,'[1]BURGERATOR ÜRÜN İÇERİK'!$A$1:$D$42,4,),"")</f>
        <v/>
      </c>
    </row>
    <row r="865" spans="4:4" x14ac:dyDescent="0.25">
      <c r="D865" s="34" t="str">
        <f>IFERROR(VLOOKUP(C865,'[1]BURGERATOR ÜRÜN İÇERİK'!$A$1:$D$42,4,),"")</f>
        <v/>
      </c>
    </row>
    <row r="866" spans="4:4" x14ac:dyDescent="0.25">
      <c r="D866" s="34" t="str">
        <f>IFERROR(VLOOKUP(C866,'[1]BURGERATOR ÜRÜN İÇERİK'!$A$1:$D$42,4,),"")</f>
        <v/>
      </c>
    </row>
    <row r="867" spans="4:4" x14ac:dyDescent="0.25">
      <c r="D867" s="34" t="str">
        <f>IFERROR(VLOOKUP(C867,'[1]BURGERATOR ÜRÜN İÇERİK'!$A$1:$D$42,4,),"")</f>
        <v/>
      </c>
    </row>
    <row r="868" spans="4:4" x14ac:dyDescent="0.25">
      <c r="D868" s="34" t="str">
        <f>IFERROR(VLOOKUP(C868,'[1]BURGERATOR ÜRÜN İÇERİK'!$A$1:$D$42,4,),"")</f>
        <v/>
      </c>
    </row>
    <row r="869" spans="4:4" x14ac:dyDescent="0.25">
      <c r="D869" s="34" t="str">
        <f>IFERROR(VLOOKUP(C869,'[1]BURGERATOR ÜRÜN İÇERİK'!$A$1:$D$42,4,),"")</f>
        <v/>
      </c>
    </row>
    <row r="870" spans="4:4" x14ac:dyDescent="0.25">
      <c r="D870" s="34" t="str">
        <f>IFERROR(VLOOKUP(C870,'[1]BURGERATOR ÜRÜN İÇERİK'!$A$1:$D$42,4,),"")</f>
        <v/>
      </c>
    </row>
    <row r="871" spans="4:4" x14ac:dyDescent="0.25">
      <c r="D871" s="34" t="str">
        <f>IFERROR(VLOOKUP(C871,'[1]BURGERATOR ÜRÜN İÇERİK'!$A$1:$D$42,4,),"")</f>
        <v/>
      </c>
    </row>
    <row r="872" spans="4:4" x14ac:dyDescent="0.25">
      <c r="D872" s="34" t="str">
        <f>IFERROR(VLOOKUP(C872,'[1]BURGERATOR ÜRÜN İÇERİK'!$A$1:$D$42,4,),"")</f>
        <v/>
      </c>
    </row>
    <row r="873" spans="4:4" x14ac:dyDescent="0.25">
      <c r="D873" s="34" t="str">
        <f>IFERROR(VLOOKUP(C873,'[1]BURGERATOR ÜRÜN İÇERİK'!$A$1:$D$42,4,),"")</f>
        <v/>
      </c>
    </row>
    <row r="874" spans="4:4" x14ac:dyDescent="0.25">
      <c r="D874" s="34" t="str">
        <f>IFERROR(VLOOKUP(C874,'[1]BURGERATOR ÜRÜN İÇERİK'!$A$1:$D$42,4,),"")</f>
        <v/>
      </c>
    </row>
    <row r="875" spans="4:4" x14ac:dyDescent="0.25">
      <c r="D875" s="34" t="str">
        <f>IFERROR(VLOOKUP(C875,'[1]BURGERATOR ÜRÜN İÇERİK'!$A$1:$D$42,4,),"")</f>
        <v/>
      </c>
    </row>
    <row r="876" spans="4:4" x14ac:dyDescent="0.25">
      <c r="D876" s="34" t="str">
        <f>IFERROR(VLOOKUP(C876,'[1]BURGERATOR ÜRÜN İÇERİK'!$A$1:$D$42,4,),"")</f>
        <v/>
      </c>
    </row>
    <row r="877" spans="4:4" x14ac:dyDescent="0.25">
      <c r="D877" s="34" t="str">
        <f>IFERROR(VLOOKUP(C877,'[1]BURGERATOR ÜRÜN İÇERİK'!$A$1:$D$42,4,),"")</f>
        <v/>
      </c>
    </row>
    <row r="878" spans="4:4" x14ac:dyDescent="0.25">
      <c r="D878" s="34" t="str">
        <f>IFERROR(VLOOKUP(C878,'[1]BURGERATOR ÜRÜN İÇERİK'!$A$1:$D$42,4,),"")</f>
        <v/>
      </c>
    </row>
    <row r="879" spans="4:4" x14ac:dyDescent="0.25">
      <c r="D879" s="34" t="str">
        <f>IFERROR(VLOOKUP(C879,'[1]BURGERATOR ÜRÜN İÇERİK'!$A$1:$D$42,4,),"")</f>
        <v/>
      </c>
    </row>
    <row r="880" spans="4:4" x14ac:dyDescent="0.25">
      <c r="D880" s="34" t="str">
        <f>IFERROR(VLOOKUP(C880,'[1]BURGERATOR ÜRÜN İÇERİK'!$A$1:$D$42,4,),"")</f>
        <v/>
      </c>
    </row>
    <row r="881" spans="4:4" x14ac:dyDescent="0.25">
      <c r="D881" s="34" t="str">
        <f>IFERROR(VLOOKUP(C881,'[1]BURGERATOR ÜRÜN İÇERİK'!$A$1:$D$42,4,),"")</f>
        <v/>
      </c>
    </row>
    <row r="882" spans="4:4" x14ac:dyDescent="0.25">
      <c r="D882" s="34" t="str">
        <f>IFERROR(VLOOKUP(C882,'[1]BURGERATOR ÜRÜN İÇERİK'!$A$1:$D$42,4,),"")</f>
        <v/>
      </c>
    </row>
    <row r="883" spans="4:4" x14ac:dyDescent="0.25">
      <c r="D883" s="34" t="str">
        <f>IFERROR(VLOOKUP(C883,'[1]BURGERATOR ÜRÜN İÇERİK'!$A$1:$D$42,4,),"")</f>
        <v/>
      </c>
    </row>
  </sheetData>
  <mergeCells count="118">
    <mergeCell ref="A27:A34"/>
    <mergeCell ref="B27:B34"/>
    <mergeCell ref="A35:A42"/>
    <mergeCell ref="B35:B42"/>
    <mergeCell ref="A43:A50"/>
    <mergeCell ref="B43:B50"/>
    <mergeCell ref="A2:A9"/>
    <mergeCell ref="B2:B9"/>
    <mergeCell ref="A10:A18"/>
    <mergeCell ref="B10:B18"/>
    <mergeCell ref="A19:A26"/>
    <mergeCell ref="B19:B26"/>
    <mergeCell ref="A75:A82"/>
    <mergeCell ref="B75:B82"/>
    <mergeCell ref="A83:A91"/>
    <mergeCell ref="B83:B91"/>
    <mergeCell ref="A92:A99"/>
    <mergeCell ref="B92:B99"/>
    <mergeCell ref="A51:A58"/>
    <mergeCell ref="B51:B58"/>
    <mergeCell ref="A59:A66"/>
    <mergeCell ref="B59:B66"/>
    <mergeCell ref="A67:A74"/>
    <mergeCell ref="B67:B74"/>
    <mergeCell ref="A124:A131"/>
    <mergeCell ref="B124:B131"/>
    <mergeCell ref="A132:A139"/>
    <mergeCell ref="B132:B139"/>
    <mergeCell ref="A140:A147"/>
    <mergeCell ref="B140:B147"/>
    <mergeCell ref="A100:A107"/>
    <mergeCell ref="B100:B107"/>
    <mergeCell ref="A108:A115"/>
    <mergeCell ref="B108:B115"/>
    <mergeCell ref="A116:A123"/>
    <mergeCell ref="B116:B123"/>
    <mergeCell ref="A173:A180"/>
    <mergeCell ref="B173:B180"/>
    <mergeCell ref="A181:A188"/>
    <mergeCell ref="B181:B188"/>
    <mergeCell ref="A189:A196"/>
    <mergeCell ref="B189:B196"/>
    <mergeCell ref="A148:A155"/>
    <mergeCell ref="B148:B155"/>
    <mergeCell ref="A156:A164"/>
    <mergeCell ref="B156:B164"/>
    <mergeCell ref="A165:A172"/>
    <mergeCell ref="B165:B172"/>
    <mergeCell ref="A221:A228"/>
    <mergeCell ref="B221:B228"/>
    <mergeCell ref="A229:A237"/>
    <mergeCell ref="B229:B237"/>
    <mergeCell ref="A238:A245"/>
    <mergeCell ref="B238:B245"/>
    <mergeCell ref="A197:A204"/>
    <mergeCell ref="B197:B204"/>
    <mergeCell ref="A205:A212"/>
    <mergeCell ref="B205:B212"/>
    <mergeCell ref="A213:A220"/>
    <mergeCell ref="B213:B220"/>
    <mergeCell ref="A270:A277"/>
    <mergeCell ref="B270:B277"/>
    <mergeCell ref="A278:A285"/>
    <mergeCell ref="B278:B285"/>
    <mergeCell ref="A286:A293"/>
    <mergeCell ref="B286:B293"/>
    <mergeCell ref="A246:A253"/>
    <mergeCell ref="B246:B253"/>
    <mergeCell ref="A254:A261"/>
    <mergeCell ref="B254:B261"/>
    <mergeCell ref="A262:A269"/>
    <mergeCell ref="B262:B269"/>
    <mergeCell ref="A319:A326"/>
    <mergeCell ref="B319:B326"/>
    <mergeCell ref="A327:A334"/>
    <mergeCell ref="B327:B334"/>
    <mergeCell ref="A335:A342"/>
    <mergeCell ref="B335:B342"/>
    <mergeCell ref="A294:A301"/>
    <mergeCell ref="B294:B301"/>
    <mergeCell ref="A302:A310"/>
    <mergeCell ref="B302:B310"/>
    <mergeCell ref="A311:A318"/>
    <mergeCell ref="B311:B318"/>
    <mergeCell ref="A367:A374"/>
    <mergeCell ref="B367:B374"/>
    <mergeCell ref="A375:A383"/>
    <mergeCell ref="B375:B383"/>
    <mergeCell ref="A384:A391"/>
    <mergeCell ref="B384:B391"/>
    <mergeCell ref="A343:A350"/>
    <mergeCell ref="B343:B350"/>
    <mergeCell ref="A351:A358"/>
    <mergeCell ref="B351:B358"/>
    <mergeCell ref="A359:A366"/>
    <mergeCell ref="B359:B366"/>
    <mergeCell ref="A416:A423"/>
    <mergeCell ref="B416:B423"/>
    <mergeCell ref="A424:A431"/>
    <mergeCell ref="B424:B431"/>
    <mergeCell ref="A432:A439"/>
    <mergeCell ref="B432:B439"/>
    <mergeCell ref="A392:A399"/>
    <mergeCell ref="B392:B399"/>
    <mergeCell ref="A400:A407"/>
    <mergeCell ref="B400:B407"/>
    <mergeCell ref="A408:A415"/>
    <mergeCell ref="B408:B415"/>
    <mergeCell ref="A465:A472"/>
    <mergeCell ref="B465:B472"/>
    <mergeCell ref="A473:A481"/>
    <mergeCell ref="B473:B481"/>
    <mergeCell ref="A440:A446"/>
    <mergeCell ref="B440:B446"/>
    <mergeCell ref="A447:A455"/>
    <mergeCell ref="B447:B455"/>
    <mergeCell ref="A456:A464"/>
    <mergeCell ref="B456:B4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0BD6-5378-4585-97A3-E12961EFA57A}">
  <dimension ref="A1:B60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61</v>
      </c>
      <c r="B1" t="s">
        <v>62</v>
      </c>
    </row>
    <row r="2" spans="1:2" x14ac:dyDescent="0.25">
      <c r="A2">
        <v>124.74444444444444</v>
      </c>
      <c r="B2" t="s">
        <v>47</v>
      </c>
    </row>
    <row r="3" spans="1:2" x14ac:dyDescent="0.25">
      <c r="A3">
        <v>131.74444444444444</v>
      </c>
      <c r="B3" t="s">
        <v>48</v>
      </c>
    </row>
    <row r="4" spans="1:2" x14ac:dyDescent="0.25">
      <c r="A4">
        <v>147.97777777777776</v>
      </c>
      <c r="B4" t="s">
        <v>49</v>
      </c>
    </row>
    <row r="5" spans="1:2" x14ac:dyDescent="0.25">
      <c r="A5">
        <v>126.24444444444444</v>
      </c>
      <c r="B5" t="s">
        <v>50</v>
      </c>
    </row>
    <row r="6" spans="1:2" x14ac:dyDescent="0.25">
      <c r="A6">
        <v>123.24444444444444</v>
      </c>
      <c r="B6" t="s">
        <v>51</v>
      </c>
    </row>
    <row r="7" spans="1:2" x14ac:dyDescent="0.25">
      <c r="A7">
        <v>163.57222222222222</v>
      </c>
      <c r="B7" t="s">
        <v>52</v>
      </c>
    </row>
    <row r="8" spans="1:2" x14ac:dyDescent="0.25">
      <c r="A8">
        <v>124.74444444444444</v>
      </c>
      <c r="B8" t="s">
        <v>53</v>
      </c>
    </row>
    <row r="9" spans="1:2" x14ac:dyDescent="0.25">
      <c r="A9">
        <v>129.64444444444445</v>
      </c>
      <c r="B9" t="s">
        <v>54</v>
      </c>
    </row>
    <row r="10" spans="1:2" x14ac:dyDescent="0.25">
      <c r="A10">
        <v>123.24444444444444</v>
      </c>
      <c r="B10" t="s">
        <v>55</v>
      </c>
    </row>
    <row r="11" spans="1:2" x14ac:dyDescent="0.25">
      <c r="A11">
        <v>143.94444444444443</v>
      </c>
      <c r="B11" t="s">
        <v>47</v>
      </c>
    </row>
    <row r="12" spans="1:2" x14ac:dyDescent="0.25">
      <c r="A12">
        <v>150.94444444444443</v>
      </c>
      <c r="B12" t="s">
        <v>48</v>
      </c>
    </row>
    <row r="13" spans="1:2" x14ac:dyDescent="0.25">
      <c r="A13">
        <v>167.17777777777775</v>
      </c>
      <c r="B13" t="s">
        <v>49</v>
      </c>
    </row>
    <row r="14" spans="1:2" x14ac:dyDescent="0.25">
      <c r="A14">
        <v>145.44444444444443</v>
      </c>
      <c r="B14" t="s">
        <v>50</v>
      </c>
    </row>
    <row r="15" spans="1:2" x14ac:dyDescent="0.25">
      <c r="A15">
        <v>142.44444444444443</v>
      </c>
      <c r="B15" t="s">
        <v>51</v>
      </c>
    </row>
    <row r="16" spans="1:2" x14ac:dyDescent="0.25">
      <c r="A16">
        <v>182.77222222222221</v>
      </c>
      <c r="B16" t="s">
        <v>52</v>
      </c>
    </row>
    <row r="17" spans="1:2" x14ac:dyDescent="0.25">
      <c r="A17">
        <v>143.94444444444443</v>
      </c>
      <c r="B17" t="s">
        <v>53</v>
      </c>
    </row>
    <row r="18" spans="1:2" x14ac:dyDescent="0.25">
      <c r="A18">
        <v>148.84444444444443</v>
      </c>
      <c r="B18" t="s">
        <v>54</v>
      </c>
    </row>
    <row r="19" spans="1:2" x14ac:dyDescent="0.25">
      <c r="A19">
        <v>142.44444444444443</v>
      </c>
      <c r="B19" t="s">
        <v>55</v>
      </c>
    </row>
    <row r="20" spans="1:2" x14ac:dyDescent="0.25">
      <c r="A20">
        <v>186.28888888888886</v>
      </c>
      <c r="B20" t="s">
        <v>47</v>
      </c>
    </row>
    <row r="21" spans="1:2" x14ac:dyDescent="0.25">
      <c r="A21">
        <v>193.28888888888886</v>
      </c>
      <c r="B21" t="s">
        <v>48</v>
      </c>
    </row>
    <row r="22" spans="1:2" x14ac:dyDescent="0.25">
      <c r="A22">
        <v>200.42222222222222</v>
      </c>
      <c r="B22" t="s">
        <v>49</v>
      </c>
    </row>
    <row r="23" spans="1:2" x14ac:dyDescent="0.25">
      <c r="A23">
        <v>187.78888888888886</v>
      </c>
      <c r="B23" t="s">
        <v>50</v>
      </c>
    </row>
    <row r="24" spans="1:2" x14ac:dyDescent="0.25">
      <c r="A24">
        <v>184.78888888888886</v>
      </c>
      <c r="B24" t="s">
        <v>51</v>
      </c>
    </row>
    <row r="25" spans="1:2" x14ac:dyDescent="0.25">
      <c r="A25">
        <v>235.74444444444444</v>
      </c>
      <c r="B25" t="s">
        <v>52</v>
      </c>
    </row>
    <row r="26" spans="1:2" x14ac:dyDescent="0.25">
      <c r="A26">
        <v>186.28888888888886</v>
      </c>
      <c r="B26" t="s">
        <v>53</v>
      </c>
    </row>
    <row r="27" spans="1:2" x14ac:dyDescent="0.25">
      <c r="A27">
        <v>196.08888888888887</v>
      </c>
      <c r="B27" t="s">
        <v>54</v>
      </c>
    </row>
    <row r="28" spans="1:2" x14ac:dyDescent="0.25">
      <c r="A28">
        <v>184.78888888888886</v>
      </c>
      <c r="B28" t="s">
        <v>55</v>
      </c>
    </row>
    <row r="29" spans="1:2" x14ac:dyDescent="0.25">
      <c r="A29">
        <v>224.68888888888884</v>
      </c>
      <c r="B29" t="s">
        <v>47</v>
      </c>
    </row>
    <row r="30" spans="1:2" x14ac:dyDescent="0.25">
      <c r="A30">
        <v>231.68888888888884</v>
      </c>
      <c r="B30" t="s">
        <v>48</v>
      </c>
    </row>
    <row r="31" spans="1:2" x14ac:dyDescent="0.25">
      <c r="A31">
        <v>238.82222222222219</v>
      </c>
      <c r="B31" t="s">
        <v>49</v>
      </c>
    </row>
    <row r="32" spans="1:2" x14ac:dyDescent="0.25">
      <c r="A32">
        <v>226.18888888888884</v>
      </c>
      <c r="B32" t="s">
        <v>50</v>
      </c>
    </row>
    <row r="33" spans="1:2" x14ac:dyDescent="0.25">
      <c r="A33">
        <v>223.18888888888884</v>
      </c>
      <c r="B33" t="s">
        <v>51</v>
      </c>
    </row>
    <row r="34" spans="1:2" x14ac:dyDescent="0.25">
      <c r="A34">
        <v>274.14444444444439</v>
      </c>
      <c r="B34" t="s">
        <v>52</v>
      </c>
    </row>
    <row r="35" spans="1:2" x14ac:dyDescent="0.25">
      <c r="A35">
        <v>224.68888888888884</v>
      </c>
      <c r="B35" t="s">
        <v>53</v>
      </c>
    </row>
    <row r="36" spans="1:2" x14ac:dyDescent="0.25">
      <c r="A36">
        <v>234.48888888888885</v>
      </c>
      <c r="B36" t="s">
        <v>54</v>
      </c>
    </row>
    <row r="37" spans="1:2" x14ac:dyDescent="0.25">
      <c r="A37">
        <v>223.18888888888884</v>
      </c>
      <c r="B37" t="s">
        <v>55</v>
      </c>
    </row>
    <row r="38" spans="1:2" x14ac:dyDescent="0.25">
      <c r="A38">
        <v>247.83333333333331</v>
      </c>
      <c r="B38" t="s">
        <v>47</v>
      </c>
    </row>
    <row r="39" spans="1:2" x14ac:dyDescent="0.25">
      <c r="A39">
        <v>254.83333333333331</v>
      </c>
      <c r="B39" t="s">
        <v>48</v>
      </c>
    </row>
    <row r="40" spans="1:2" x14ac:dyDescent="0.25">
      <c r="A40">
        <v>252.86666666666667</v>
      </c>
      <c r="B40" t="s">
        <v>49</v>
      </c>
    </row>
    <row r="41" spans="1:2" x14ac:dyDescent="0.25">
      <c r="A41">
        <v>249.33333333333331</v>
      </c>
      <c r="B41" t="s">
        <v>50</v>
      </c>
    </row>
    <row r="42" spans="1:2" x14ac:dyDescent="0.25">
      <c r="A42">
        <v>246.33333333333331</v>
      </c>
      <c r="B42" t="s">
        <v>51</v>
      </c>
    </row>
    <row r="43" spans="1:2" x14ac:dyDescent="0.25">
      <c r="A43">
        <v>307.91666666666663</v>
      </c>
      <c r="B43" t="s">
        <v>52</v>
      </c>
    </row>
    <row r="44" spans="1:2" x14ac:dyDescent="0.25">
      <c r="A44">
        <v>247.83333333333331</v>
      </c>
      <c r="B44" t="s">
        <v>53</v>
      </c>
    </row>
    <row r="45" spans="1:2" x14ac:dyDescent="0.25">
      <c r="A45">
        <v>262.5333333333333</v>
      </c>
      <c r="B45" t="s">
        <v>54</v>
      </c>
    </row>
    <row r="46" spans="1:2" x14ac:dyDescent="0.25">
      <c r="A46">
        <v>246.33333333333331</v>
      </c>
      <c r="B46" t="s">
        <v>55</v>
      </c>
    </row>
    <row r="47" spans="1:2" x14ac:dyDescent="0.25">
      <c r="A47">
        <v>305.43333333333334</v>
      </c>
      <c r="B47" t="s">
        <v>47</v>
      </c>
    </row>
    <row r="48" spans="1:2" x14ac:dyDescent="0.25">
      <c r="A48">
        <v>312.43333333333334</v>
      </c>
      <c r="B48" t="s">
        <v>48</v>
      </c>
    </row>
    <row r="49" spans="1:2" x14ac:dyDescent="0.25">
      <c r="A49">
        <v>310.4666666666667</v>
      </c>
      <c r="B49" t="s">
        <v>49</v>
      </c>
    </row>
    <row r="50" spans="1:2" x14ac:dyDescent="0.25">
      <c r="A50">
        <v>306.93333333333334</v>
      </c>
      <c r="B50" t="s">
        <v>50</v>
      </c>
    </row>
    <row r="51" spans="1:2" x14ac:dyDescent="0.25">
      <c r="A51">
        <v>303.93333333333334</v>
      </c>
      <c r="B51" t="s">
        <v>51</v>
      </c>
    </row>
    <row r="52" spans="1:2" x14ac:dyDescent="0.25">
      <c r="A52">
        <v>365.51666666666665</v>
      </c>
      <c r="B52" t="s">
        <v>52</v>
      </c>
    </row>
    <row r="53" spans="1:2" x14ac:dyDescent="0.25">
      <c r="A53">
        <v>305.43333333333334</v>
      </c>
      <c r="B53" t="s">
        <v>53</v>
      </c>
    </row>
    <row r="54" spans="1:2" x14ac:dyDescent="0.25">
      <c r="A54">
        <v>320.13333333333338</v>
      </c>
      <c r="B54" t="s">
        <v>54</v>
      </c>
    </row>
    <row r="55" spans="1:2" x14ac:dyDescent="0.25">
      <c r="A55">
        <v>303.93333333333334</v>
      </c>
      <c r="B55" t="s">
        <v>55</v>
      </c>
    </row>
    <row r="56" spans="1:2" x14ac:dyDescent="0.25">
      <c r="A56">
        <v>98.844444444444434</v>
      </c>
      <c r="B56" t="s">
        <v>56</v>
      </c>
    </row>
    <row r="57" spans="1:2" x14ac:dyDescent="0.25">
      <c r="A57">
        <v>106.84444444444443</v>
      </c>
      <c r="B57" t="s">
        <v>57</v>
      </c>
    </row>
    <row r="58" spans="1:2" x14ac:dyDescent="0.25">
      <c r="A58">
        <v>104.84444444444443</v>
      </c>
      <c r="B58" t="s">
        <v>58</v>
      </c>
    </row>
    <row r="59" spans="1:2" x14ac:dyDescent="0.25">
      <c r="A59">
        <v>105.84444444444443</v>
      </c>
      <c r="B59" t="s">
        <v>59</v>
      </c>
    </row>
    <row r="60" spans="1:2" x14ac:dyDescent="0.25">
      <c r="A60">
        <v>104.84444444444443</v>
      </c>
      <c r="B60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Urun_Maliyet_Hesaplama</vt:lpstr>
      <vt:lpstr>Urun_Icerik</vt:lpstr>
      <vt:lpstr>Urun_Maliyet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Mertcan Coskun</cp:lastModifiedBy>
  <dcterms:created xsi:type="dcterms:W3CDTF">2015-06-05T18:19:34Z</dcterms:created>
  <dcterms:modified xsi:type="dcterms:W3CDTF">2025-07-20T10:13:04Z</dcterms:modified>
</cp:coreProperties>
</file>