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denizatalar/Desktop/University/Grade 4/2018:2019 2nd term/Optimization/"/>
    </mc:Choice>
  </mc:AlternateContent>
  <bookViews>
    <workbookView xWindow="2140" yWindow="460" windowWidth="26660" windowHeight="15860" tabRatio="500"/>
  </bookViews>
  <sheets>
    <sheet name="Sheet1" sheetId="1" r:id="rId1"/>
  </sheets>
  <definedNames>
    <definedName name="solver_adj" localSheetId="0" hidden="1">Sheet1!$B$2:$B$26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Sheet1!$B$12:$B$21</definedName>
    <definedName name="solver_lhs10" localSheetId="0" hidden="1">Sheet1!$B$35</definedName>
    <definedName name="solver_lhs11" localSheetId="0" hidden="1">Sheet1!$B$36</definedName>
    <definedName name="solver_lhs12" localSheetId="0" hidden="1">Sheet1!$B$37</definedName>
    <definedName name="solver_lhs13" localSheetId="0" hidden="1">Sheet1!$B$38</definedName>
    <definedName name="solver_lhs14" localSheetId="0" hidden="1">Sheet1!$B$39</definedName>
    <definedName name="solver_lhs15" localSheetId="0" hidden="1">Sheet1!$B$40</definedName>
    <definedName name="solver_lhs16" localSheetId="0" hidden="1">Sheet1!$B$41</definedName>
    <definedName name="solver_lhs17" localSheetId="0" hidden="1">Sheet1!$B$42</definedName>
    <definedName name="solver_lhs18" localSheetId="0" hidden="1">Sheet1!$B$43</definedName>
    <definedName name="solver_lhs19" localSheetId="0" hidden="1">Sheet1!$B$44</definedName>
    <definedName name="solver_lhs2" localSheetId="0" hidden="1">Sheet1!$B$22:$B$26</definedName>
    <definedName name="solver_lhs20" localSheetId="0" hidden="1">Sheet1!$B$45</definedName>
    <definedName name="solver_lhs21" localSheetId="0" hidden="1">Sheet1!$B$46</definedName>
    <definedName name="solver_lhs22" localSheetId="0" hidden="1">Sheet1!$B$47</definedName>
    <definedName name="solver_lhs23" localSheetId="0" hidden="1">Sheet1!$B$48</definedName>
    <definedName name="solver_lhs24" localSheetId="0" hidden="1">Sheet1!$B$49</definedName>
    <definedName name="solver_lhs25" localSheetId="0" hidden="1">Sheet1!$B$50</definedName>
    <definedName name="solver_lhs26" localSheetId="0" hidden="1">Sheet1!$B$51</definedName>
    <definedName name="solver_lhs27" localSheetId="0" hidden="1">Sheet1!$B$52</definedName>
    <definedName name="solver_lhs28" localSheetId="0" hidden="1">Sheet1!$G$29</definedName>
    <definedName name="solver_lhs29" localSheetId="0" hidden="1">Sheet1!$G$30</definedName>
    <definedName name="solver_lhs3" localSheetId="0" hidden="1">Sheet1!$B$29</definedName>
    <definedName name="solver_lhs30" localSheetId="0" hidden="1">Sheet1!$G$31</definedName>
    <definedName name="solver_lhs31" localSheetId="0" hidden="1">Sheet1!$G$32</definedName>
    <definedName name="solver_lhs32" localSheetId="0" hidden="1">Sheet1!$G$33</definedName>
    <definedName name="solver_lhs33" localSheetId="0" hidden="1">Sheet1!$G$34</definedName>
    <definedName name="solver_lhs34" localSheetId="0" hidden="1">Sheet1!$G$35</definedName>
    <definedName name="solver_lhs35" localSheetId="0" hidden="1">Sheet1!$G$36</definedName>
    <definedName name="solver_lhs36" localSheetId="0" hidden="1">Sheet1!$G$37</definedName>
    <definedName name="solver_lhs37" localSheetId="0" hidden="1">Sheet1!$G$38</definedName>
    <definedName name="solver_lhs38" localSheetId="0" hidden="1">Sheet1!$G$39</definedName>
    <definedName name="solver_lhs39" localSheetId="0" hidden="1">Sheet1!$G$40</definedName>
    <definedName name="solver_lhs4" localSheetId="0" hidden="1">Sheet1!$B$2:$B$11</definedName>
    <definedName name="solver_lhs40" localSheetId="0" hidden="1">Sheet1!$G$41</definedName>
    <definedName name="solver_lhs41" localSheetId="0" hidden="1">Sheet1!$G$42</definedName>
    <definedName name="solver_lhs42" localSheetId="0" hidden="1">Sheet1!$G$43</definedName>
    <definedName name="solver_lhs43" localSheetId="0" hidden="1">Sheet1!$G$44</definedName>
    <definedName name="solver_lhs44" localSheetId="0" hidden="1">Sheet1!$G$45</definedName>
    <definedName name="solver_lhs45" localSheetId="0" hidden="1">Sheet1!$G$46</definedName>
    <definedName name="solver_lhs46" localSheetId="0" hidden="1">Sheet1!$G$47</definedName>
    <definedName name="solver_lhs47" localSheetId="0" hidden="1">Sheet1!$G$48</definedName>
    <definedName name="solver_lhs48" localSheetId="0" hidden="1">Sheet1!$G$49</definedName>
    <definedName name="solver_lhs49" localSheetId="0" hidden="1">Sheet1!$G$50</definedName>
    <definedName name="solver_lhs5" localSheetId="0" hidden="1">Sheet1!$B$30</definedName>
    <definedName name="solver_lhs50" localSheetId="0" hidden="1">Sheet1!$G$51</definedName>
    <definedName name="solver_lhs51" localSheetId="0" hidden="1">Sheet1!$G$52</definedName>
    <definedName name="solver_lhs52" localSheetId="0" hidden="1">Sheet1!$G$53</definedName>
    <definedName name="solver_lhs6" localSheetId="0" hidden="1">Sheet1!$B$31</definedName>
    <definedName name="solver_lhs7" localSheetId="0" hidden="1">Sheet1!$B$32</definedName>
    <definedName name="solver_lhs8" localSheetId="0" hidden="1">Sheet1!$B$33</definedName>
    <definedName name="solver_lhs9" localSheetId="0" hidden="1">Sheet1!$B$34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27</definedName>
    <definedName name="solver_opt" localSheetId="0" hidden="1">Sheet1!$C$56</definedName>
    <definedName name="solver_pre" localSheetId="0" hidden="1">0.0000001</definedName>
    <definedName name="solver_rbv" localSheetId="0" hidden="1">1</definedName>
    <definedName name="solver_rel1" localSheetId="0" hidden="1">5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4</definedName>
    <definedName name="solver_rel20" localSheetId="0" hidden="1">1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1</definedName>
    <definedName name="solver_rel27" localSheetId="0" hidden="1">1</definedName>
    <definedName name="solver_rel28" localSheetId="0" hidden="1">2</definedName>
    <definedName name="solver_rel29" localSheetId="0" hidden="1">2</definedName>
    <definedName name="solver_rel3" localSheetId="0" hidden="1">3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37" localSheetId="0" hidden="1">2</definedName>
    <definedName name="solver_rel38" localSheetId="0" hidden="1">2</definedName>
    <definedName name="solver_rel39" localSheetId="0" hidden="1">2</definedName>
    <definedName name="solver_rel4" localSheetId="0" hidden="1">4</definedName>
    <definedName name="solver_rel40" localSheetId="0" hidden="1">2</definedName>
    <definedName name="solver_rel41" localSheetId="0" hidden="1">2</definedName>
    <definedName name="solver_rel42" localSheetId="0" hidden="1">2</definedName>
    <definedName name="solver_rel43" localSheetId="0" hidden="1">2</definedName>
    <definedName name="solver_rel44" localSheetId="0" hidden="1">2</definedName>
    <definedName name="solver_rel45" localSheetId="0" hidden="1">2</definedName>
    <definedName name="solver_rel46" localSheetId="0" hidden="1">2</definedName>
    <definedName name="solver_rel47" localSheetId="0" hidden="1">2</definedName>
    <definedName name="solver_rel48" localSheetId="0" hidden="1">2</definedName>
    <definedName name="solver_rel49" localSheetId="0" hidden="1">2</definedName>
    <definedName name="solver_rel5" localSheetId="0" hidden="1">3</definedName>
    <definedName name="solver_rel50" localSheetId="0" hidden="1">2</definedName>
    <definedName name="solver_rel51" localSheetId="0" hidden="1">2</definedName>
    <definedName name="solver_rel52" localSheetId="0" hidden="1">2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Sheet1!$E$35</definedName>
    <definedName name="solver_rhs11" localSheetId="0" hidden="1">Sheet1!$E$36</definedName>
    <definedName name="solver_rhs12" localSheetId="0" hidden="1">Sheet1!$E$37</definedName>
    <definedName name="solver_rhs13" localSheetId="0" hidden="1">Sheet1!$E$38</definedName>
    <definedName name="solver_rhs14" localSheetId="0" hidden="1">Sheet1!$E$39</definedName>
    <definedName name="solver_rhs15" localSheetId="0" hidden="1">Sheet1!$E$40</definedName>
    <definedName name="solver_rhs16" localSheetId="0" hidden="1">Sheet1!$E$41</definedName>
    <definedName name="solver_rhs17" localSheetId="0" hidden="1">Sheet1!$E$42</definedName>
    <definedName name="solver_rhs18" localSheetId="0" hidden="1">Sheet1!$E$43</definedName>
    <definedName name="solver_rhs19" localSheetId="0" hidden="1">Sheet1!$E$44</definedName>
    <definedName name="solver_rhs2" localSheetId="0" hidden="1">integer</definedName>
    <definedName name="solver_rhs20" localSheetId="0" hidden="1">Sheet1!$E$45</definedName>
    <definedName name="solver_rhs21" localSheetId="0" hidden="1">Sheet1!$E$46</definedName>
    <definedName name="solver_rhs22" localSheetId="0" hidden="1">Sheet1!$E$47</definedName>
    <definedName name="solver_rhs23" localSheetId="0" hidden="1">Sheet1!$E$48</definedName>
    <definedName name="solver_rhs24" localSheetId="0" hidden="1">Sheet1!$E$49</definedName>
    <definedName name="solver_rhs25" localSheetId="0" hidden="1">Sheet1!$E$50</definedName>
    <definedName name="solver_rhs26" localSheetId="0" hidden="1">Sheet1!$E$51</definedName>
    <definedName name="solver_rhs27" localSheetId="0" hidden="1">Sheet1!$E$52</definedName>
    <definedName name="solver_rhs28" localSheetId="0" hidden="1">Sheet1!$H$29</definedName>
    <definedName name="solver_rhs29" localSheetId="0" hidden="1">Sheet1!$H$30</definedName>
    <definedName name="solver_rhs3" localSheetId="0" hidden="1">Sheet1!$E$29</definedName>
    <definedName name="solver_rhs30" localSheetId="0" hidden="1">Sheet1!$H$31</definedName>
    <definedName name="solver_rhs31" localSheetId="0" hidden="1">Sheet1!$H$32</definedName>
    <definedName name="solver_rhs32" localSheetId="0" hidden="1">Sheet1!$H$33</definedName>
    <definedName name="solver_rhs33" localSheetId="0" hidden="1">Sheet1!$H$34</definedName>
    <definedName name="solver_rhs34" localSheetId="0" hidden="1">Sheet1!$H$35</definedName>
    <definedName name="solver_rhs35" localSheetId="0" hidden="1">Sheet1!$H$36</definedName>
    <definedName name="solver_rhs36" localSheetId="0" hidden="1">Sheet1!$H$37</definedName>
    <definedName name="solver_rhs37" localSheetId="0" hidden="1">Sheet1!$H$38</definedName>
    <definedName name="solver_rhs38" localSheetId="0" hidden="1">Sheet1!$H$39</definedName>
    <definedName name="solver_rhs39" localSheetId="0" hidden="1">Sheet1!$H$40</definedName>
    <definedName name="solver_rhs4" localSheetId="0" hidden="1">integer</definedName>
    <definedName name="solver_rhs40" localSheetId="0" hidden="1">Sheet1!$H$41</definedName>
    <definedName name="solver_rhs41" localSheetId="0" hidden="1">Sheet1!$H$42</definedName>
    <definedName name="solver_rhs42" localSheetId="0" hidden="1">Sheet1!$H$43</definedName>
    <definedName name="solver_rhs43" localSheetId="0" hidden="1">Sheet1!$H$44</definedName>
    <definedName name="solver_rhs44" localSheetId="0" hidden="1">Sheet1!$H$45</definedName>
    <definedName name="solver_rhs45" localSheetId="0" hidden="1">Sheet1!$H$46</definedName>
    <definedName name="solver_rhs46" localSheetId="0" hidden="1">Sheet1!$H$47</definedName>
    <definedName name="solver_rhs47" localSheetId="0" hidden="1">Sheet1!$H$48</definedName>
    <definedName name="solver_rhs48" localSheetId="0" hidden="1">Sheet1!$H$49</definedName>
    <definedName name="solver_rhs49" localSheetId="0" hidden="1">Sheet1!$H$50</definedName>
    <definedName name="solver_rhs5" localSheetId="0" hidden="1">Sheet1!$E$30</definedName>
    <definedName name="solver_rhs50" localSheetId="0" hidden="1">Sheet1!$H$51</definedName>
    <definedName name="solver_rhs51" localSheetId="0" hidden="1">Sheet1!$H$52</definedName>
    <definedName name="solver_rhs52" localSheetId="0" hidden="1">Sheet1!$H$53</definedName>
    <definedName name="solver_rhs6" localSheetId="0" hidden="1">Sheet1!$E$31</definedName>
    <definedName name="solver_rhs7" localSheetId="0" hidden="1">Sheet1!$E$32</definedName>
    <definedName name="solver_rhs8" localSheetId="0" hidden="1">Sheet1!$E$33</definedName>
    <definedName name="solver_rhs9" localSheetId="0" hidden="1">Sheet1!$E$34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6" i="1" l="1"/>
  <c r="B31" i="1"/>
  <c r="B30" i="1"/>
  <c r="B29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E36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5" i="1"/>
  <c r="E34" i="1"/>
  <c r="E33" i="1"/>
  <c r="E32" i="1"/>
  <c r="E31" i="1"/>
  <c r="E30" i="1"/>
  <c r="E29" i="1"/>
  <c r="B52" i="1"/>
  <c r="B51" i="1"/>
  <c r="B50" i="1"/>
  <c r="B49" i="1"/>
  <c r="B48" i="1"/>
  <c r="B47" i="1"/>
  <c r="B46" i="1"/>
</calcChain>
</file>

<file path=xl/sharedStrings.xml><?xml version="1.0" encoding="utf-8"?>
<sst xmlns="http://schemas.openxmlformats.org/spreadsheetml/2006/main" count="128" uniqueCount="93">
  <si>
    <t>Decision Variables</t>
  </si>
  <si>
    <t>Parameters</t>
  </si>
  <si>
    <t>"X11="</t>
  </si>
  <si>
    <t>"X12="</t>
  </si>
  <si>
    <t>"X21="</t>
  </si>
  <si>
    <t>"X22="</t>
  </si>
  <si>
    <t>"X13="</t>
  </si>
  <si>
    <t>"X14="</t>
  </si>
  <si>
    <t>"X15="</t>
  </si>
  <si>
    <t>"X23="</t>
  </si>
  <si>
    <t>"X24="</t>
  </si>
  <si>
    <t>"X25="</t>
  </si>
  <si>
    <t>"Y11="</t>
  </si>
  <si>
    <t>"Y12="</t>
  </si>
  <si>
    <t>"Y13="</t>
  </si>
  <si>
    <t>"Y14="</t>
  </si>
  <si>
    <t>"Y15="</t>
  </si>
  <si>
    <t>"Y21="</t>
  </si>
  <si>
    <t>"Y22="</t>
  </si>
  <si>
    <t>"Y23="</t>
  </si>
  <si>
    <t>"Y24="</t>
  </si>
  <si>
    <t>"Y25="</t>
  </si>
  <si>
    <t>"Z1="</t>
  </si>
  <si>
    <t>"Z2="</t>
  </si>
  <si>
    <t>"Z3="</t>
  </si>
  <si>
    <t>"Z4="</t>
  </si>
  <si>
    <t>"Z5="</t>
  </si>
  <si>
    <t>"F11="</t>
  </si>
  <si>
    <t>"F12="</t>
  </si>
  <si>
    <t>"F13="</t>
  </si>
  <si>
    <t>"F14="</t>
  </si>
  <si>
    <t>"F15="</t>
  </si>
  <si>
    <t>"F21="</t>
  </si>
  <si>
    <t>"F22="</t>
  </si>
  <si>
    <t>"F23="</t>
  </si>
  <si>
    <t>"F24="</t>
  </si>
  <si>
    <t>"F25="</t>
  </si>
  <si>
    <t>"C1="</t>
  </si>
  <si>
    <t>"C2="</t>
  </si>
  <si>
    <t>"C3="</t>
  </si>
  <si>
    <t>"C4="</t>
  </si>
  <si>
    <t>"C5="</t>
  </si>
  <si>
    <t>"D1="</t>
  </si>
  <si>
    <t>"D2="</t>
  </si>
  <si>
    <t>"D3="</t>
  </si>
  <si>
    <t>"D4="</t>
  </si>
  <si>
    <t>"D5="</t>
  </si>
  <si>
    <t>"Q1="</t>
  </si>
  <si>
    <t>"Q2="</t>
  </si>
  <si>
    <t>"P="</t>
  </si>
  <si>
    <t>Constraints</t>
  </si>
  <si>
    <t>"≥"</t>
  </si>
  <si>
    <t>"≤"</t>
  </si>
  <si>
    <t>"D1"</t>
  </si>
  <si>
    <t>"D2"</t>
  </si>
  <si>
    <t>"D3"</t>
  </si>
  <si>
    <t>"D4"</t>
  </si>
  <si>
    <t>"D5"</t>
  </si>
  <si>
    <t>"Q1"</t>
  </si>
  <si>
    <t>"Q2"</t>
  </si>
  <si>
    <t>"Y11+Y21"</t>
  </si>
  <si>
    <t>"Y12+Y22"</t>
  </si>
  <si>
    <t>"Y13+Y23"</t>
  </si>
  <si>
    <t>"Y14+Y24"</t>
  </si>
  <si>
    <t>"Y15+Y25"</t>
  </si>
  <si>
    <t>"="</t>
  </si>
  <si>
    <t>"1"</t>
  </si>
  <si>
    <t>"Y11 + Y21 + Y31 + Y41 + Y51"</t>
  </si>
  <si>
    <t>"Y12 + Y22 + Y32 + Y42 + Y52"</t>
  </si>
  <si>
    <t>"P"</t>
  </si>
  <si>
    <t>Objective Function</t>
  </si>
  <si>
    <t>"minimize"</t>
  </si>
  <si>
    <t>"F11*Y11 + F21*Y21 + F12*Y12 + F22*Y22 + F13*Y13 + F23*Y23 + F14*Y14 + F24*Y24 + F15*Y15 + F25*Y25 + C1*Z1 + C2*Z2 + C3*Z3 + C4*Z4 + C5*Z5"</t>
  </si>
  <si>
    <t>"X11 - D1*Y11"</t>
  </si>
  <si>
    <t>"X12 - D2*Y12"</t>
  </si>
  <si>
    <t>"0"</t>
  </si>
  <si>
    <t>"X13 - D3*Y13"</t>
  </si>
  <si>
    <t>"X14 - D4*Y14"</t>
  </si>
  <si>
    <t>"X15 - D5*Y15"</t>
  </si>
  <si>
    <t>"X21 - D1*Y21"</t>
  </si>
  <si>
    <t>"X22 - D2*Y22"</t>
  </si>
  <si>
    <t>"X23 - D3*Y23"</t>
  </si>
  <si>
    <t>"X24 - D4*Y24"</t>
  </si>
  <si>
    <t>"X25 - D5*Y25"</t>
  </si>
  <si>
    <t>"0="</t>
  </si>
  <si>
    <t>"1="</t>
  </si>
  <si>
    <t>"X11 + X21 + Z1"</t>
  </si>
  <si>
    <t>"X12 + X22 + Z2"</t>
  </si>
  <si>
    <t>"X13 + X23 + Z3"</t>
  </si>
  <si>
    <t>"X14 + X24 + Z4"</t>
  </si>
  <si>
    <t>"X15 + X25 + Z5"</t>
  </si>
  <si>
    <t>"X11 + X12 + X13 + X14 + X15"</t>
  </si>
  <si>
    <t>"X21 + X22 + X23 + X24 + X25"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</si>
</sst>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3" fillId="3" borderId="1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/>
    <xf numFmtId="0" fontId="0" fillId="0" borderId="7" xfId="0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zoomScale="110" zoomScaleNormal="110" workbookViewId="0">
      <selection activeCell="F58" sqref="F58"/>
    </sheetView>
  </sheetViews>
  <sheetFormatPr baseColWidth="10" defaultRowHeight="16" x14ac:dyDescent="0.2"/>
  <cols>
    <col min="1" max="1" width="25.6640625" bestFit="1" customWidth="1"/>
  </cols>
  <sheetData>
    <row r="1" spans="1:4" x14ac:dyDescent="0.2">
      <c r="A1" s="1" t="s">
        <v>0</v>
      </c>
      <c r="B1" s="1"/>
      <c r="C1" s="1" t="s">
        <v>1</v>
      </c>
      <c r="D1" s="1"/>
    </row>
    <row r="2" spans="1:4" x14ac:dyDescent="0.2">
      <c r="A2" s="2" t="s">
        <v>2</v>
      </c>
      <c r="B2" s="3">
        <v>275</v>
      </c>
      <c r="C2" s="2" t="s">
        <v>27</v>
      </c>
      <c r="D2" s="3">
        <v>212</v>
      </c>
    </row>
    <row r="3" spans="1:4" x14ac:dyDescent="0.2">
      <c r="A3" s="2" t="s">
        <v>3</v>
      </c>
      <c r="B3" s="3">
        <v>351</v>
      </c>
      <c r="C3" s="2" t="s">
        <v>28</v>
      </c>
      <c r="D3" s="3">
        <v>279</v>
      </c>
    </row>
    <row r="4" spans="1:4" x14ac:dyDescent="0.2">
      <c r="A4" s="2" t="s">
        <v>6</v>
      </c>
      <c r="B4" s="3">
        <v>43</v>
      </c>
      <c r="C4" s="2" t="s">
        <v>29</v>
      </c>
      <c r="D4" s="3">
        <v>295</v>
      </c>
    </row>
    <row r="5" spans="1:4" x14ac:dyDescent="0.2">
      <c r="A5" s="2" t="s">
        <v>7</v>
      </c>
      <c r="B5" s="3">
        <v>0</v>
      </c>
      <c r="C5" s="2" t="s">
        <v>30</v>
      </c>
      <c r="D5" s="3">
        <v>284</v>
      </c>
    </row>
    <row r="6" spans="1:4" x14ac:dyDescent="0.2">
      <c r="A6" s="2" t="s">
        <v>8</v>
      </c>
      <c r="B6" s="3">
        <v>0</v>
      </c>
      <c r="C6" s="2" t="s">
        <v>31</v>
      </c>
      <c r="D6" s="3">
        <v>314</v>
      </c>
    </row>
    <row r="7" spans="1:4" x14ac:dyDescent="0.2">
      <c r="A7" s="2" t="s">
        <v>4</v>
      </c>
      <c r="B7" s="3">
        <v>0</v>
      </c>
      <c r="C7" s="2" t="s">
        <v>32</v>
      </c>
      <c r="D7" s="3">
        <v>343</v>
      </c>
    </row>
    <row r="8" spans="1:4" x14ac:dyDescent="0.2">
      <c r="A8" s="2" t="s">
        <v>5</v>
      </c>
      <c r="B8" s="3">
        <v>0</v>
      </c>
      <c r="C8" s="2" t="s">
        <v>33</v>
      </c>
      <c r="D8" s="3">
        <v>284</v>
      </c>
    </row>
    <row r="9" spans="1:4" x14ac:dyDescent="0.2">
      <c r="A9" s="2" t="s">
        <v>9</v>
      </c>
      <c r="B9" s="3">
        <v>0</v>
      </c>
      <c r="C9" s="2" t="s">
        <v>34</v>
      </c>
      <c r="D9" s="3">
        <v>296</v>
      </c>
    </row>
    <row r="10" spans="1:4" x14ac:dyDescent="0.2">
      <c r="A10" s="2" t="s">
        <v>10</v>
      </c>
      <c r="B10" s="3">
        <v>180</v>
      </c>
      <c r="C10" s="2" t="s">
        <v>35</v>
      </c>
      <c r="D10" s="3">
        <v>258</v>
      </c>
    </row>
    <row r="11" spans="1:4" x14ac:dyDescent="0.2">
      <c r="A11" s="2" t="s">
        <v>11</v>
      </c>
      <c r="B11" s="3">
        <v>381</v>
      </c>
      <c r="C11" s="2" t="s">
        <v>36</v>
      </c>
      <c r="D11" s="3">
        <v>278</v>
      </c>
    </row>
    <row r="12" spans="1:4" x14ac:dyDescent="0.2">
      <c r="A12" s="2" t="s">
        <v>12</v>
      </c>
      <c r="B12" s="3">
        <v>1</v>
      </c>
      <c r="C12" s="2" t="s">
        <v>37</v>
      </c>
      <c r="D12" s="3">
        <v>1.9</v>
      </c>
    </row>
    <row r="13" spans="1:4" x14ac:dyDescent="0.2">
      <c r="A13" s="2" t="s">
        <v>13</v>
      </c>
      <c r="B13" s="3">
        <v>1</v>
      </c>
      <c r="C13" s="2" t="s">
        <v>38</v>
      </c>
      <c r="D13" s="3">
        <v>1.6</v>
      </c>
    </row>
    <row r="14" spans="1:4" x14ac:dyDescent="0.2">
      <c r="A14" s="2" t="s">
        <v>14</v>
      </c>
      <c r="B14" s="3">
        <v>1</v>
      </c>
      <c r="C14" s="2" t="s">
        <v>39</v>
      </c>
      <c r="D14" s="3">
        <v>1</v>
      </c>
    </row>
    <row r="15" spans="1:4" x14ac:dyDescent="0.2">
      <c r="A15" s="2" t="s">
        <v>15</v>
      </c>
      <c r="B15" s="3">
        <v>0</v>
      </c>
      <c r="C15" s="2" t="s">
        <v>40</v>
      </c>
      <c r="D15" s="3">
        <v>1.8</v>
      </c>
    </row>
    <row r="16" spans="1:4" x14ac:dyDescent="0.2">
      <c r="A16" s="2" t="s">
        <v>16</v>
      </c>
      <c r="B16" s="3">
        <v>0</v>
      </c>
      <c r="C16" s="2" t="s">
        <v>41</v>
      </c>
      <c r="D16" s="3">
        <v>2</v>
      </c>
    </row>
    <row r="17" spans="1:5" x14ac:dyDescent="0.2">
      <c r="A17" s="2" t="s">
        <v>17</v>
      </c>
      <c r="B17" s="3">
        <v>0</v>
      </c>
      <c r="C17" s="2" t="s">
        <v>42</v>
      </c>
      <c r="D17" s="3">
        <v>275</v>
      </c>
    </row>
    <row r="18" spans="1:5" x14ac:dyDescent="0.2">
      <c r="A18" s="2" t="s">
        <v>18</v>
      </c>
      <c r="B18" s="3">
        <v>0</v>
      </c>
      <c r="C18" s="2" t="s">
        <v>43</v>
      </c>
      <c r="D18" s="3">
        <v>351</v>
      </c>
    </row>
    <row r="19" spans="1:5" x14ac:dyDescent="0.2">
      <c r="A19" s="2" t="s">
        <v>19</v>
      </c>
      <c r="B19" s="3">
        <v>0</v>
      </c>
      <c r="C19" s="2" t="s">
        <v>44</v>
      </c>
      <c r="D19" s="3">
        <v>399</v>
      </c>
    </row>
    <row r="20" spans="1:5" x14ac:dyDescent="0.2">
      <c r="A20" s="2" t="s">
        <v>20</v>
      </c>
      <c r="B20" s="3">
        <v>1</v>
      </c>
      <c r="C20" s="2" t="s">
        <v>45</v>
      </c>
      <c r="D20" s="3">
        <v>195</v>
      </c>
    </row>
    <row r="21" spans="1:5" x14ac:dyDescent="0.2">
      <c r="A21" s="2" t="s">
        <v>21</v>
      </c>
      <c r="B21" s="3">
        <v>1</v>
      </c>
      <c r="C21" s="2" t="s">
        <v>46</v>
      </c>
      <c r="D21" s="3">
        <v>381</v>
      </c>
    </row>
    <row r="22" spans="1:5" x14ac:dyDescent="0.2">
      <c r="A22" s="2" t="s">
        <v>22</v>
      </c>
      <c r="B22" s="3">
        <v>0</v>
      </c>
      <c r="C22" s="2" t="s">
        <v>47</v>
      </c>
      <c r="D22" s="3">
        <v>669</v>
      </c>
    </row>
    <row r="23" spans="1:5" x14ac:dyDescent="0.2">
      <c r="A23" s="2" t="s">
        <v>23</v>
      </c>
      <c r="B23" s="3">
        <v>0</v>
      </c>
      <c r="C23" s="2" t="s">
        <v>48</v>
      </c>
      <c r="D23" s="3">
        <v>561</v>
      </c>
    </row>
    <row r="24" spans="1:5" x14ac:dyDescent="0.2">
      <c r="A24" s="2" t="s">
        <v>24</v>
      </c>
      <c r="B24" s="3">
        <v>356</v>
      </c>
      <c r="C24" s="2" t="s">
        <v>49</v>
      </c>
      <c r="D24" s="3">
        <v>3</v>
      </c>
    </row>
    <row r="25" spans="1:5" x14ac:dyDescent="0.2">
      <c r="A25" s="2" t="s">
        <v>25</v>
      </c>
      <c r="B25" s="3">
        <v>15</v>
      </c>
      <c r="C25" s="2" t="s">
        <v>84</v>
      </c>
      <c r="D25" s="3">
        <v>0</v>
      </c>
    </row>
    <row r="26" spans="1:5" x14ac:dyDescent="0.2">
      <c r="A26" s="2" t="s">
        <v>26</v>
      </c>
      <c r="B26" s="3">
        <v>0</v>
      </c>
      <c r="C26" s="2" t="s">
        <v>85</v>
      </c>
      <c r="D26" s="3">
        <v>1</v>
      </c>
    </row>
    <row r="28" spans="1:5" x14ac:dyDescent="0.2">
      <c r="A28" s="4" t="s">
        <v>50</v>
      </c>
      <c r="B28" s="4"/>
      <c r="C28" s="4"/>
      <c r="D28" s="4"/>
      <c r="E28" s="4"/>
    </row>
    <row r="29" spans="1:5" x14ac:dyDescent="0.2">
      <c r="A29" s="2" t="s">
        <v>86</v>
      </c>
      <c r="B29" s="3">
        <f>B2 +B7+B22</f>
        <v>275</v>
      </c>
      <c r="C29" s="3" t="s">
        <v>51</v>
      </c>
      <c r="D29" s="2" t="s">
        <v>53</v>
      </c>
      <c r="E29" s="3">
        <f>D17</f>
        <v>275</v>
      </c>
    </row>
    <row r="30" spans="1:5" x14ac:dyDescent="0.2">
      <c r="A30" s="2" t="s">
        <v>87</v>
      </c>
      <c r="B30" s="3">
        <f>B3 +B8+B23</f>
        <v>351</v>
      </c>
      <c r="C30" s="3" t="s">
        <v>51</v>
      </c>
      <c r="D30" s="2" t="s">
        <v>54</v>
      </c>
      <c r="E30" s="3">
        <f>D18</f>
        <v>351</v>
      </c>
    </row>
    <row r="31" spans="1:5" x14ac:dyDescent="0.2">
      <c r="A31" s="2" t="s">
        <v>88</v>
      </c>
      <c r="B31" s="3">
        <f>B4 +B9+B24</f>
        <v>399</v>
      </c>
      <c r="C31" s="3" t="s">
        <v>51</v>
      </c>
      <c r="D31" s="2" t="s">
        <v>55</v>
      </c>
      <c r="E31" s="3">
        <f>D19</f>
        <v>399</v>
      </c>
    </row>
    <row r="32" spans="1:5" x14ac:dyDescent="0.2">
      <c r="A32" s="2" t="s">
        <v>89</v>
      </c>
      <c r="B32" s="3">
        <f>B5 +B10+B25</f>
        <v>195</v>
      </c>
      <c r="C32" s="3" t="s">
        <v>51</v>
      </c>
      <c r="D32" s="2" t="s">
        <v>56</v>
      </c>
      <c r="E32" s="3">
        <f>D20</f>
        <v>195</v>
      </c>
    </row>
    <row r="33" spans="1:5" x14ac:dyDescent="0.2">
      <c r="A33" s="2" t="s">
        <v>90</v>
      </c>
      <c r="B33" s="3">
        <f>B6 +B11+B26</f>
        <v>381</v>
      </c>
      <c r="C33" s="3" t="s">
        <v>51</v>
      </c>
      <c r="D33" s="2" t="s">
        <v>57</v>
      </c>
      <c r="E33" s="3">
        <f>D21</f>
        <v>381</v>
      </c>
    </row>
    <row r="34" spans="1:5" x14ac:dyDescent="0.2">
      <c r="A34" s="2" t="s">
        <v>91</v>
      </c>
      <c r="B34" s="3">
        <f>SUM(B2:B6)</f>
        <v>669</v>
      </c>
      <c r="C34" s="3" t="s">
        <v>52</v>
      </c>
      <c r="D34" s="2" t="s">
        <v>58</v>
      </c>
      <c r="E34" s="3">
        <f>D22</f>
        <v>669</v>
      </c>
    </row>
    <row r="35" spans="1:5" x14ac:dyDescent="0.2">
      <c r="A35" s="2" t="s">
        <v>92</v>
      </c>
      <c r="B35" s="3">
        <f>SUM(B7:B11)</f>
        <v>561</v>
      </c>
      <c r="C35" s="3" t="s">
        <v>52</v>
      </c>
      <c r="D35" s="2" t="s">
        <v>59</v>
      </c>
      <c r="E35" s="3">
        <f>D23</f>
        <v>561</v>
      </c>
    </row>
    <row r="36" spans="1:5" x14ac:dyDescent="0.2">
      <c r="A36" s="2" t="s">
        <v>73</v>
      </c>
      <c r="B36" s="3">
        <f>B2-D17*B12</f>
        <v>0</v>
      </c>
      <c r="C36" s="3" t="s">
        <v>52</v>
      </c>
      <c r="D36" s="2" t="s">
        <v>75</v>
      </c>
      <c r="E36" s="3">
        <f>D25</f>
        <v>0</v>
      </c>
    </row>
    <row r="37" spans="1:5" x14ac:dyDescent="0.2">
      <c r="A37" s="2" t="s">
        <v>74</v>
      </c>
      <c r="B37" s="3">
        <f>B3-D18*B13</f>
        <v>0</v>
      </c>
      <c r="C37" s="3" t="s">
        <v>52</v>
      </c>
      <c r="D37" s="2" t="s">
        <v>75</v>
      </c>
      <c r="E37" s="3">
        <f>D25</f>
        <v>0</v>
      </c>
    </row>
    <row r="38" spans="1:5" x14ac:dyDescent="0.2">
      <c r="A38" s="2" t="s">
        <v>76</v>
      </c>
      <c r="B38" s="3">
        <f>B4-D19*B14</f>
        <v>-356</v>
      </c>
      <c r="C38" s="3" t="s">
        <v>52</v>
      </c>
      <c r="D38" s="2" t="s">
        <v>75</v>
      </c>
      <c r="E38" s="3">
        <f>D25</f>
        <v>0</v>
      </c>
    </row>
    <row r="39" spans="1:5" x14ac:dyDescent="0.2">
      <c r="A39" s="2" t="s">
        <v>77</v>
      </c>
      <c r="B39" s="3">
        <f>B5-D20*B15</f>
        <v>0</v>
      </c>
      <c r="C39" s="3" t="s">
        <v>52</v>
      </c>
      <c r="D39" s="2" t="s">
        <v>75</v>
      </c>
      <c r="E39" s="3">
        <f>D25</f>
        <v>0</v>
      </c>
    </row>
    <row r="40" spans="1:5" x14ac:dyDescent="0.2">
      <c r="A40" s="2" t="s">
        <v>78</v>
      </c>
      <c r="B40" s="3">
        <f>B6-D21*B16</f>
        <v>0</v>
      </c>
      <c r="C40" s="3" t="s">
        <v>52</v>
      </c>
      <c r="D40" s="2" t="s">
        <v>75</v>
      </c>
      <c r="E40" s="3">
        <f>D25</f>
        <v>0</v>
      </c>
    </row>
    <row r="41" spans="1:5" x14ac:dyDescent="0.2">
      <c r="A41" s="2" t="s">
        <v>79</v>
      </c>
      <c r="B41" s="3">
        <f>B7-D17*B17</f>
        <v>0</v>
      </c>
      <c r="C41" s="3" t="s">
        <v>52</v>
      </c>
      <c r="D41" s="2" t="s">
        <v>75</v>
      </c>
      <c r="E41" s="3">
        <f>D25</f>
        <v>0</v>
      </c>
    </row>
    <row r="42" spans="1:5" x14ac:dyDescent="0.2">
      <c r="A42" s="2" t="s">
        <v>80</v>
      </c>
      <c r="B42" s="3">
        <f>B8-D18*B18</f>
        <v>0</v>
      </c>
      <c r="C42" s="3" t="s">
        <v>52</v>
      </c>
      <c r="D42" s="2" t="s">
        <v>75</v>
      </c>
      <c r="E42" s="3">
        <f>D25</f>
        <v>0</v>
      </c>
    </row>
    <row r="43" spans="1:5" x14ac:dyDescent="0.2">
      <c r="A43" s="2" t="s">
        <v>81</v>
      </c>
      <c r="B43" s="3">
        <f>B9-D19*B19</f>
        <v>0</v>
      </c>
      <c r="C43" s="3" t="s">
        <v>52</v>
      </c>
      <c r="D43" s="2" t="s">
        <v>75</v>
      </c>
      <c r="E43" s="3">
        <f>D25</f>
        <v>0</v>
      </c>
    </row>
    <row r="44" spans="1:5" x14ac:dyDescent="0.2">
      <c r="A44" s="2" t="s">
        <v>82</v>
      </c>
      <c r="B44" s="3">
        <f>B10-D20*B20</f>
        <v>-15</v>
      </c>
      <c r="C44" s="3" t="s">
        <v>52</v>
      </c>
      <c r="D44" s="2" t="s">
        <v>75</v>
      </c>
      <c r="E44" s="3">
        <f>D25</f>
        <v>0</v>
      </c>
    </row>
    <row r="45" spans="1:5" x14ac:dyDescent="0.2">
      <c r="A45" s="2" t="s">
        <v>83</v>
      </c>
      <c r="B45" s="3">
        <f>B11-D21*B21</f>
        <v>0</v>
      </c>
      <c r="C45" s="3" t="s">
        <v>52</v>
      </c>
      <c r="D45" s="2" t="s">
        <v>75</v>
      </c>
      <c r="E45" s="3">
        <f>D25</f>
        <v>0</v>
      </c>
    </row>
    <row r="46" spans="1:5" x14ac:dyDescent="0.2">
      <c r="A46" s="2" t="s">
        <v>60</v>
      </c>
      <c r="B46" s="3">
        <f>B12+B17</f>
        <v>1</v>
      </c>
      <c r="C46" s="3" t="s">
        <v>65</v>
      </c>
      <c r="D46" s="2" t="s">
        <v>66</v>
      </c>
      <c r="E46" s="3">
        <f>D26</f>
        <v>1</v>
      </c>
    </row>
    <row r="47" spans="1:5" x14ac:dyDescent="0.2">
      <c r="A47" s="2" t="s">
        <v>61</v>
      </c>
      <c r="B47" s="3">
        <f>B13+B18</f>
        <v>1</v>
      </c>
      <c r="C47" s="3" t="s">
        <v>65</v>
      </c>
      <c r="D47" s="2" t="s">
        <v>66</v>
      </c>
      <c r="E47" s="3">
        <f>D26</f>
        <v>1</v>
      </c>
    </row>
    <row r="48" spans="1:5" x14ac:dyDescent="0.2">
      <c r="A48" s="2" t="s">
        <v>62</v>
      </c>
      <c r="B48" s="3">
        <f>B14+B19</f>
        <v>1</v>
      </c>
      <c r="C48" s="3" t="s">
        <v>65</v>
      </c>
      <c r="D48" s="2" t="s">
        <v>66</v>
      </c>
      <c r="E48" s="3">
        <f>D26</f>
        <v>1</v>
      </c>
    </row>
    <row r="49" spans="1:5" x14ac:dyDescent="0.2">
      <c r="A49" s="2" t="s">
        <v>63</v>
      </c>
      <c r="B49" s="3">
        <f>B15+B20</f>
        <v>1</v>
      </c>
      <c r="C49" s="3" t="s">
        <v>65</v>
      </c>
      <c r="D49" s="2" t="s">
        <v>66</v>
      </c>
      <c r="E49" s="3">
        <f>D26</f>
        <v>1</v>
      </c>
    </row>
    <row r="50" spans="1:5" x14ac:dyDescent="0.2">
      <c r="A50" s="2" t="s">
        <v>64</v>
      </c>
      <c r="B50" s="3">
        <f>B16+B21</f>
        <v>1</v>
      </c>
      <c r="C50" s="3" t="s">
        <v>65</v>
      </c>
      <c r="D50" s="5" t="s">
        <v>66</v>
      </c>
      <c r="E50" s="3">
        <f>D26</f>
        <v>1</v>
      </c>
    </row>
    <row r="51" spans="1:5" x14ac:dyDescent="0.2">
      <c r="A51" s="2" t="s">
        <v>67</v>
      </c>
      <c r="B51" s="3">
        <f>SUM(B12:B16)</f>
        <v>3</v>
      </c>
      <c r="C51" s="3" t="s">
        <v>52</v>
      </c>
      <c r="D51" s="2" t="s">
        <v>69</v>
      </c>
      <c r="E51" s="3">
        <f>D24</f>
        <v>3</v>
      </c>
    </row>
    <row r="52" spans="1:5" x14ac:dyDescent="0.2">
      <c r="A52" s="2" t="s">
        <v>68</v>
      </c>
      <c r="B52" s="3">
        <f>SUM(B17:B21)</f>
        <v>2</v>
      </c>
      <c r="C52" s="3" t="s">
        <v>52</v>
      </c>
      <c r="D52" s="2" t="s">
        <v>69</v>
      </c>
      <c r="E52" s="3">
        <f>D24</f>
        <v>3</v>
      </c>
    </row>
    <row r="54" spans="1:5" ht="17" thickBot="1" x14ac:dyDescent="0.25"/>
    <row r="55" spans="1:5" x14ac:dyDescent="0.2">
      <c r="A55" s="6" t="s">
        <v>70</v>
      </c>
      <c r="B55" s="7"/>
      <c r="C55" s="8"/>
    </row>
    <row r="56" spans="1:5" ht="17" thickBot="1" x14ac:dyDescent="0.25">
      <c r="A56" s="9" t="s">
        <v>71</v>
      </c>
      <c r="B56" s="10" t="s">
        <v>72</v>
      </c>
      <c r="C56" s="11">
        <f>B12*D2 + B13*D3 +B14*D4 +B15*D5 +B16*D6 +B17*D7 +B18*D8 +B19*D9 + B20*D10 +B21*D11 +D12*B22 +D13*B23 + D14*B24 + D15*B25 +D16*B26</f>
        <v>1705</v>
      </c>
    </row>
  </sheetData>
  <mergeCells count="4">
    <mergeCell ref="A1:B1"/>
    <mergeCell ref="C1:D1"/>
    <mergeCell ref="A55:C55"/>
    <mergeCell ref="A28:E28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2019-04-25T11:58:35Z</dcterms:created>
  <dcterms:modified xsi:type="dcterms:W3CDTF">2019-05-06T13:29:27Z</dcterms:modified>
</cp:coreProperties>
</file>