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Dezember 2001" sheetId="1" r:id="rId1"/>
    <sheet name="November 2001" sheetId="2" r:id="rId2"/>
    <sheet name="Oktober 2001"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65" i="2" l="1"/>
  <c r="I965" i="2"/>
  <c r="G965" i="2"/>
  <c r="H1195" i="1"/>
  <c r="I1195" i="1"/>
  <c r="H1149" i="1"/>
  <c r="I1149" i="1"/>
  <c r="H1057" i="1"/>
  <c r="I1057" i="1"/>
  <c r="H965" i="1"/>
  <c r="I965" i="1"/>
  <c r="H919" i="1"/>
  <c r="I919" i="1"/>
  <c r="H873" i="1"/>
  <c r="I873" i="1"/>
  <c r="H781" i="1"/>
  <c r="I781" i="1"/>
  <c r="H735" i="1"/>
  <c r="I735" i="1"/>
  <c r="H643" i="1"/>
  <c r="I643" i="1"/>
  <c r="H597" i="1"/>
  <c r="I597" i="1"/>
  <c r="H551" i="1"/>
  <c r="I551" i="1"/>
  <c r="H505" i="1"/>
  <c r="I505" i="1"/>
  <c r="H367" i="1"/>
  <c r="I367" i="1"/>
  <c r="H275" i="1"/>
  <c r="I275" i="1"/>
  <c r="H229" i="1"/>
  <c r="I229" i="1"/>
  <c r="H183" i="1"/>
  <c r="I183" i="1"/>
  <c r="H137" i="1"/>
  <c r="I137" i="1"/>
  <c r="H45" i="1"/>
  <c r="I45" i="1"/>
  <c r="G45" i="1"/>
  <c r="J45" i="1"/>
  <c r="J41" i="1"/>
  <c r="I41" i="1"/>
  <c r="H41" i="1"/>
  <c r="G41" i="1"/>
  <c r="H1196" i="3"/>
  <c r="I1196" i="3"/>
  <c r="G1196" i="3"/>
  <c r="H1149" i="3"/>
  <c r="I1149" i="3"/>
  <c r="G1149" i="3"/>
  <c r="H1103" i="3"/>
  <c r="I1103" i="3"/>
  <c r="G1103" i="3"/>
  <c r="H1057" i="3"/>
  <c r="G1057" i="3"/>
  <c r="H1011" i="3"/>
  <c r="I1011" i="3"/>
  <c r="G1011" i="3"/>
  <c r="H965" i="3"/>
  <c r="G965" i="3"/>
  <c r="H873" i="3"/>
  <c r="H689" i="3"/>
  <c r="I643" i="3"/>
  <c r="G597" i="3"/>
  <c r="H505" i="3"/>
  <c r="I459" i="3"/>
  <c r="G413" i="3"/>
  <c r="G321" i="3"/>
  <c r="H275" i="3"/>
  <c r="G229" i="3"/>
  <c r="G91" i="3"/>
  <c r="J1196" i="3"/>
  <c r="J1192" i="3"/>
  <c r="I1192" i="3"/>
  <c r="H1192" i="3"/>
  <c r="G1192" i="3"/>
  <c r="J1149" i="3"/>
  <c r="K1145" i="3"/>
  <c r="J1145" i="3"/>
  <c r="I1145" i="3"/>
  <c r="H1145" i="3"/>
  <c r="G1145" i="3"/>
  <c r="J1103" i="3"/>
  <c r="K1099" i="3"/>
  <c r="J1099" i="3"/>
  <c r="I1099" i="3"/>
  <c r="H1099" i="3"/>
  <c r="G1099" i="3"/>
  <c r="J1057" i="3"/>
  <c r="K1053" i="3"/>
  <c r="J1053" i="3"/>
  <c r="H1053" i="3"/>
  <c r="G1053" i="3"/>
  <c r="J1011" i="3"/>
  <c r="K1007" i="3"/>
  <c r="J1007" i="3"/>
  <c r="I1007" i="3"/>
  <c r="H1007" i="3"/>
  <c r="G1007" i="3"/>
  <c r="J965" i="3"/>
  <c r="K961" i="3"/>
  <c r="J961" i="3"/>
  <c r="H961" i="3"/>
  <c r="G961" i="3"/>
  <c r="J919" i="3"/>
  <c r="K915" i="3"/>
  <c r="J915" i="3"/>
  <c r="I915" i="3"/>
  <c r="I919" i="3" s="1"/>
  <c r="H915" i="3"/>
  <c r="H919" i="3" s="1"/>
  <c r="G915" i="3"/>
  <c r="G919" i="3" s="1"/>
  <c r="J873" i="3"/>
  <c r="K869" i="3"/>
  <c r="J869" i="3"/>
  <c r="I869" i="3"/>
  <c r="I873" i="3" s="1"/>
  <c r="H869" i="3"/>
  <c r="G869" i="3"/>
  <c r="G873" i="3" s="1"/>
  <c r="J827" i="3"/>
  <c r="K823" i="3"/>
  <c r="J823" i="3"/>
  <c r="I823" i="3"/>
  <c r="I827" i="3" s="1"/>
  <c r="H823" i="3"/>
  <c r="H827" i="3" s="1"/>
  <c r="G823" i="3"/>
  <c r="G827" i="3" s="1"/>
  <c r="J781" i="3"/>
  <c r="K777" i="3"/>
  <c r="J777" i="3"/>
  <c r="I777" i="3"/>
  <c r="I781" i="3" s="1"/>
  <c r="H777" i="3"/>
  <c r="H781" i="3" s="1"/>
  <c r="G777" i="3"/>
  <c r="G781" i="3" s="1"/>
  <c r="J735" i="3"/>
  <c r="K731" i="3"/>
  <c r="J731" i="3"/>
  <c r="I731" i="3"/>
  <c r="I735" i="3" s="1"/>
  <c r="H731" i="3"/>
  <c r="H735" i="3" s="1"/>
  <c r="G731" i="3"/>
  <c r="G735" i="3" s="1"/>
  <c r="J689" i="3"/>
  <c r="K685" i="3"/>
  <c r="J685" i="3"/>
  <c r="I685" i="3"/>
  <c r="I689" i="3" s="1"/>
  <c r="H685" i="3"/>
  <c r="G685" i="3"/>
  <c r="G689" i="3" s="1"/>
  <c r="J643" i="3"/>
  <c r="J639" i="3"/>
  <c r="I639" i="3"/>
  <c r="H639" i="3"/>
  <c r="H643" i="3" s="1"/>
  <c r="G639" i="3"/>
  <c r="G643" i="3" s="1"/>
  <c r="J597" i="3"/>
  <c r="K593" i="3"/>
  <c r="J593" i="3"/>
  <c r="I593" i="3"/>
  <c r="I597" i="3" s="1"/>
  <c r="H593" i="3"/>
  <c r="H597" i="3" s="1"/>
  <c r="G593" i="3"/>
  <c r="J551" i="3"/>
  <c r="J547" i="3"/>
  <c r="I547" i="3"/>
  <c r="I551" i="3" s="1"/>
  <c r="H547" i="3"/>
  <c r="H551" i="3" s="1"/>
  <c r="G547" i="3"/>
  <c r="G551" i="3" s="1"/>
  <c r="J505" i="3"/>
  <c r="K501" i="3"/>
  <c r="J501" i="3"/>
  <c r="I501" i="3"/>
  <c r="I505" i="3" s="1"/>
  <c r="H501" i="3"/>
  <c r="G501" i="3"/>
  <c r="G505" i="3" s="1"/>
  <c r="J459" i="3"/>
  <c r="J455" i="3"/>
  <c r="I455" i="3"/>
  <c r="H455" i="3"/>
  <c r="H459" i="3" s="1"/>
  <c r="G455" i="3"/>
  <c r="G459" i="3" s="1"/>
  <c r="J413" i="3"/>
  <c r="K409" i="3"/>
  <c r="J409" i="3"/>
  <c r="I409" i="3"/>
  <c r="I413" i="3" s="1"/>
  <c r="H409" i="3"/>
  <c r="H413" i="3" s="1"/>
  <c r="G409" i="3"/>
  <c r="J367" i="3"/>
  <c r="K363" i="3"/>
  <c r="J363" i="3"/>
  <c r="I363" i="3"/>
  <c r="I367" i="3" s="1"/>
  <c r="H363" i="3"/>
  <c r="H367" i="3" s="1"/>
  <c r="G363" i="3"/>
  <c r="G367" i="3" s="1"/>
  <c r="J321" i="3"/>
  <c r="K317" i="3"/>
  <c r="J317" i="3"/>
  <c r="I317" i="3"/>
  <c r="I321" i="3" s="1"/>
  <c r="H317" i="3"/>
  <c r="H321" i="3" s="1"/>
  <c r="G317" i="3"/>
  <c r="J275" i="3"/>
  <c r="K271" i="3"/>
  <c r="J271" i="3"/>
  <c r="I271" i="3"/>
  <c r="I275" i="3" s="1"/>
  <c r="H271" i="3"/>
  <c r="G271" i="3"/>
  <c r="G275" i="3" s="1"/>
  <c r="J229" i="3"/>
  <c r="K225" i="3"/>
  <c r="J225" i="3"/>
  <c r="I225" i="3"/>
  <c r="I229" i="3" s="1"/>
  <c r="H225" i="3"/>
  <c r="H229" i="3" s="1"/>
  <c r="G225" i="3"/>
  <c r="J183" i="3"/>
  <c r="K179" i="3"/>
  <c r="J179" i="3"/>
  <c r="I179" i="3"/>
  <c r="I183" i="3" s="1"/>
  <c r="H179" i="3"/>
  <c r="H183" i="3" s="1"/>
  <c r="G179" i="3"/>
  <c r="G183" i="3" s="1"/>
  <c r="J137" i="3"/>
  <c r="K133" i="3"/>
  <c r="J133" i="3"/>
  <c r="I133" i="3"/>
  <c r="I137" i="3" s="1"/>
  <c r="H133" i="3"/>
  <c r="H137" i="3" s="1"/>
  <c r="G133" i="3"/>
  <c r="G137" i="3" s="1"/>
  <c r="J91" i="3"/>
  <c r="K87" i="3"/>
  <c r="J87" i="3"/>
  <c r="H87" i="3"/>
  <c r="H91" i="3" s="1"/>
  <c r="G87" i="3"/>
  <c r="I41" i="3"/>
  <c r="I45" i="3" s="1"/>
  <c r="J1241" i="2"/>
  <c r="K1237" i="2"/>
  <c r="J1237" i="2"/>
  <c r="I1237" i="2"/>
  <c r="I1241" i="2" s="1"/>
  <c r="H1237" i="2"/>
  <c r="H1241" i="2" s="1"/>
  <c r="G1237" i="2"/>
  <c r="G1241" i="2" s="1"/>
  <c r="G1170" i="2"/>
  <c r="H1011" i="2"/>
  <c r="G1011" i="2"/>
  <c r="I1057" i="2"/>
  <c r="I459" i="2"/>
  <c r="H459" i="2"/>
  <c r="G459" i="2"/>
  <c r="I413" i="2"/>
  <c r="H413" i="2"/>
  <c r="G413" i="2"/>
  <c r="I367" i="2"/>
  <c r="H367" i="2"/>
  <c r="G367" i="2"/>
  <c r="I321" i="2"/>
  <c r="H321" i="2"/>
  <c r="G321" i="2"/>
  <c r="I275" i="2"/>
  <c r="H275" i="2"/>
  <c r="G275" i="2"/>
  <c r="I229" i="2"/>
  <c r="H229" i="2"/>
  <c r="G229" i="2"/>
  <c r="I183" i="2"/>
  <c r="H183" i="2"/>
  <c r="G183" i="2"/>
  <c r="I137" i="2"/>
  <c r="H137" i="2"/>
  <c r="G137" i="2"/>
  <c r="H91" i="2"/>
  <c r="G91" i="2"/>
  <c r="G45" i="2"/>
  <c r="I45" i="2"/>
  <c r="I1191" i="2"/>
  <c r="I1195" i="2" s="1"/>
  <c r="I1145" i="2"/>
  <c r="I1149" i="2" s="1"/>
  <c r="I1053" i="2"/>
  <c r="I961" i="2"/>
  <c r="I915" i="2"/>
  <c r="I919" i="2" s="1"/>
  <c r="I869" i="2"/>
  <c r="I873" i="2" s="1"/>
  <c r="I823" i="2"/>
  <c r="I827" i="2" s="1"/>
  <c r="I777" i="2"/>
  <c r="I781" i="2" s="1"/>
  <c r="I731" i="2"/>
  <c r="I735" i="2" s="1"/>
  <c r="I685" i="2"/>
  <c r="I689" i="2" s="1"/>
  <c r="I639" i="2"/>
  <c r="I643" i="2" s="1"/>
  <c r="I593" i="2"/>
  <c r="I597" i="2" s="1"/>
  <c r="I501" i="2"/>
  <c r="I505" i="2" s="1"/>
  <c r="I455" i="2"/>
  <c r="I409" i="2"/>
  <c r="I363" i="2"/>
  <c r="I317" i="2"/>
  <c r="I271" i="2"/>
  <c r="I225" i="2"/>
  <c r="I179" i="2"/>
  <c r="I133" i="2"/>
  <c r="I41" i="2"/>
  <c r="G41" i="3"/>
  <c r="G45" i="3" s="1"/>
  <c r="H41" i="3"/>
  <c r="H45" i="3" s="1"/>
  <c r="J41" i="3"/>
  <c r="K41" i="3"/>
  <c r="J45" i="3"/>
  <c r="J1195" i="2" l="1"/>
  <c r="K1191" i="2"/>
  <c r="J1191" i="2"/>
  <c r="H1191" i="2"/>
  <c r="H1195" i="2" s="1"/>
  <c r="G1191" i="2"/>
  <c r="G1195" i="2" s="1"/>
  <c r="J1149" i="2"/>
  <c r="J1145" i="2"/>
  <c r="H1145" i="2"/>
  <c r="H1149" i="2" s="1"/>
  <c r="G1145" i="2"/>
  <c r="G1149" i="2" s="1"/>
  <c r="J1103" i="2"/>
  <c r="J1099" i="2"/>
  <c r="H1099" i="2"/>
  <c r="H1103" i="2" s="1"/>
  <c r="G1099" i="2"/>
  <c r="G1103" i="2" s="1"/>
  <c r="J1057" i="2"/>
  <c r="K1053" i="2"/>
  <c r="J1053" i="2"/>
  <c r="H1053" i="2"/>
  <c r="H1057" i="2" s="1"/>
  <c r="G1053" i="2"/>
  <c r="G1057" i="2" s="1"/>
  <c r="J1011" i="2"/>
  <c r="K1007" i="2"/>
  <c r="J1007" i="2"/>
  <c r="H1007" i="2"/>
  <c r="G1007" i="2"/>
  <c r="J965" i="2"/>
  <c r="J961" i="2"/>
  <c r="H961" i="2"/>
  <c r="G961" i="2"/>
  <c r="J919" i="2"/>
  <c r="K915" i="2"/>
  <c r="J915" i="2"/>
  <c r="H915" i="2"/>
  <c r="H919" i="2" s="1"/>
  <c r="G915" i="2"/>
  <c r="G919" i="2" s="1"/>
  <c r="J873" i="2"/>
  <c r="K869" i="2"/>
  <c r="J869" i="2"/>
  <c r="H869" i="2"/>
  <c r="H873" i="2" s="1"/>
  <c r="G869" i="2"/>
  <c r="G873" i="2" s="1"/>
  <c r="J827" i="2"/>
  <c r="K823" i="2"/>
  <c r="J823" i="2"/>
  <c r="H823" i="2"/>
  <c r="H827" i="2" s="1"/>
  <c r="G823" i="2"/>
  <c r="G827" i="2" s="1"/>
  <c r="J781" i="2"/>
  <c r="K777" i="2"/>
  <c r="J777" i="2"/>
  <c r="H777" i="2"/>
  <c r="H781" i="2" s="1"/>
  <c r="G777" i="2"/>
  <c r="G781" i="2" s="1"/>
  <c r="J735" i="2"/>
  <c r="K731" i="2"/>
  <c r="J731" i="2"/>
  <c r="H731" i="2"/>
  <c r="H735" i="2" s="1"/>
  <c r="G731" i="2"/>
  <c r="G735" i="2" s="1"/>
  <c r="J689" i="2"/>
  <c r="J685" i="2"/>
  <c r="H685" i="2"/>
  <c r="H689" i="2" s="1"/>
  <c r="G685" i="2"/>
  <c r="G689" i="2" s="1"/>
  <c r="J643" i="2"/>
  <c r="J639" i="2"/>
  <c r="H639" i="2"/>
  <c r="H643" i="2" s="1"/>
  <c r="G639" i="2"/>
  <c r="G643" i="2" s="1"/>
  <c r="J597" i="2"/>
  <c r="J593" i="2"/>
  <c r="H593" i="2"/>
  <c r="H597" i="2" s="1"/>
  <c r="G593" i="2"/>
  <c r="G597" i="2" s="1"/>
  <c r="J551" i="2"/>
  <c r="K547" i="2"/>
  <c r="J547" i="2"/>
  <c r="H547" i="2"/>
  <c r="H551" i="2" s="1"/>
  <c r="G547" i="2"/>
  <c r="G551" i="2" s="1"/>
  <c r="J505" i="2"/>
  <c r="J501" i="2"/>
  <c r="H501" i="2"/>
  <c r="H505" i="2" s="1"/>
  <c r="G501" i="2"/>
  <c r="G505" i="2" s="1"/>
  <c r="J459" i="2"/>
  <c r="J455" i="2"/>
  <c r="H455" i="2"/>
  <c r="G455" i="2"/>
  <c r="J413" i="2"/>
  <c r="J409" i="2"/>
  <c r="H409" i="2"/>
  <c r="G409" i="2"/>
  <c r="J367" i="2"/>
  <c r="J363" i="2"/>
  <c r="H363" i="2"/>
  <c r="G363" i="2"/>
  <c r="J321" i="2"/>
  <c r="K317" i="2"/>
  <c r="J317" i="2"/>
  <c r="H317" i="2"/>
  <c r="G317" i="2"/>
  <c r="J275" i="2"/>
  <c r="K271" i="2"/>
  <c r="J271" i="2"/>
  <c r="H271" i="2"/>
  <c r="G271" i="2"/>
  <c r="J229" i="2"/>
  <c r="K225" i="2"/>
  <c r="J225" i="2"/>
  <c r="H225" i="2"/>
  <c r="G225" i="2"/>
  <c r="J183" i="2"/>
  <c r="K179" i="2"/>
  <c r="J179" i="2"/>
  <c r="H179" i="2"/>
  <c r="G179" i="2"/>
  <c r="J137" i="2"/>
  <c r="K133" i="2"/>
  <c r="J133" i="2"/>
  <c r="H133" i="2"/>
  <c r="G133" i="2"/>
  <c r="J91" i="2"/>
  <c r="K87" i="2"/>
  <c r="J87" i="2"/>
  <c r="H87" i="2"/>
  <c r="G87" i="2"/>
  <c r="J45" i="2"/>
  <c r="K41" i="2"/>
  <c r="J41" i="2"/>
  <c r="H41" i="2"/>
  <c r="H45" i="2" s="1"/>
  <c r="G41" i="2"/>
  <c r="J1195" i="1" l="1"/>
  <c r="K1191" i="1"/>
  <c r="J1149" i="1"/>
  <c r="J1103" i="1"/>
  <c r="K1145" i="1"/>
  <c r="J1057" i="1"/>
  <c r="J1011" i="1"/>
  <c r="J965" i="1"/>
  <c r="K823" i="1"/>
  <c r="J919" i="1"/>
  <c r="J873" i="1"/>
  <c r="J827" i="1"/>
  <c r="J781" i="1"/>
  <c r="K1053" i="1"/>
  <c r="K1007" i="1"/>
  <c r="K915" i="1"/>
  <c r="K869" i="1"/>
  <c r="K777" i="1"/>
  <c r="K731" i="1"/>
  <c r="K547" i="1"/>
  <c r="J735" i="1"/>
  <c r="J689" i="1"/>
  <c r="J643" i="1"/>
  <c r="J597" i="1"/>
  <c r="J551" i="1"/>
  <c r="J505" i="1"/>
  <c r="J459" i="1"/>
  <c r="J413" i="1"/>
  <c r="J367" i="1"/>
  <c r="H409" i="1"/>
  <c r="J321" i="1"/>
  <c r="J91" i="1"/>
  <c r="J137" i="1"/>
  <c r="J183" i="1"/>
  <c r="J229" i="1"/>
  <c r="J275" i="1"/>
  <c r="K409" i="1"/>
  <c r="K317" i="1"/>
  <c r="K271" i="1"/>
  <c r="K225" i="1"/>
  <c r="K179" i="1"/>
  <c r="K133" i="1"/>
  <c r="K87" i="1"/>
  <c r="K41" i="1"/>
  <c r="G87" i="1" l="1"/>
  <c r="G91" i="1" s="1"/>
  <c r="H91" i="1"/>
  <c r="G1195" i="1"/>
  <c r="J1191" i="1"/>
  <c r="I1191" i="1"/>
  <c r="H1191" i="1"/>
  <c r="G1191" i="1"/>
  <c r="J1145" i="1"/>
  <c r="I1145" i="1"/>
  <c r="H1145" i="1"/>
  <c r="G1145" i="1"/>
  <c r="G1149" i="1" s="1"/>
  <c r="J1099" i="1"/>
  <c r="H1099" i="1"/>
  <c r="H1103" i="1" s="1"/>
  <c r="G1099" i="1"/>
  <c r="G1103" i="1" s="1"/>
  <c r="J1053" i="1"/>
  <c r="I1053" i="1"/>
  <c r="H1053" i="1"/>
  <c r="G1053" i="1"/>
  <c r="G1057" i="1" s="1"/>
  <c r="G1011" i="1"/>
  <c r="J1007" i="1"/>
  <c r="H1007" i="1"/>
  <c r="H1011" i="1" s="1"/>
  <c r="G1007" i="1"/>
  <c r="J961" i="1"/>
  <c r="I961" i="1"/>
  <c r="H961" i="1"/>
  <c r="G961" i="1"/>
  <c r="G965" i="1" s="1"/>
  <c r="J915" i="1"/>
  <c r="I915" i="1"/>
  <c r="H915" i="1"/>
  <c r="G915" i="1"/>
  <c r="G919" i="1" s="1"/>
  <c r="J869" i="1"/>
  <c r="I869" i="1"/>
  <c r="H869" i="1"/>
  <c r="G869" i="1"/>
  <c r="G873" i="1" s="1"/>
  <c r="G827" i="1"/>
  <c r="J823" i="1"/>
  <c r="I823" i="1"/>
  <c r="I827" i="1" s="1"/>
  <c r="H823" i="1"/>
  <c r="H827" i="1" s="1"/>
  <c r="G823" i="1"/>
  <c r="J777" i="1"/>
  <c r="I777" i="1"/>
  <c r="H777" i="1"/>
  <c r="G777" i="1"/>
  <c r="G781" i="1" s="1"/>
  <c r="J731" i="1"/>
  <c r="I731" i="1"/>
  <c r="H731" i="1"/>
  <c r="G731" i="1"/>
  <c r="G735" i="1" s="1"/>
  <c r="J685" i="1"/>
  <c r="I685" i="1"/>
  <c r="I689" i="1" s="1"/>
  <c r="H685" i="1"/>
  <c r="H689" i="1" s="1"/>
  <c r="G685" i="1"/>
  <c r="G689" i="1" s="1"/>
  <c r="G643" i="1"/>
  <c r="J639" i="1"/>
  <c r="I639" i="1"/>
  <c r="H639" i="1"/>
  <c r="G639" i="1"/>
  <c r="J593" i="1"/>
  <c r="I593" i="1"/>
  <c r="H593" i="1"/>
  <c r="G593" i="1"/>
  <c r="G597" i="1" s="1"/>
  <c r="J547" i="1"/>
  <c r="I547" i="1"/>
  <c r="H547" i="1"/>
  <c r="G547" i="1"/>
  <c r="G551" i="1" s="1"/>
  <c r="J501" i="1"/>
  <c r="I501" i="1"/>
  <c r="H501" i="1"/>
  <c r="G501" i="1"/>
  <c r="G505" i="1" s="1"/>
  <c r="G459" i="1"/>
  <c r="J455" i="1"/>
  <c r="I455" i="1"/>
  <c r="I459" i="1" s="1"/>
  <c r="H455" i="1"/>
  <c r="H459" i="1" s="1"/>
  <c r="G455" i="1"/>
  <c r="H413" i="1"/>
  <c r="J409" i="1"/>
  <c r="I409" i="1"/>
  <c r="I413" i="1" s="1"/>
  <c r="G409" i="1"/>
  <c r="G413" i="1" s="1"/>
  <c r="J363" i="1"/>
  <c r="I363" i="1"/>
  <c r="H363" i="1"/>
  <c r="G363" i="1"/>
  <c r="G367" i="1" s="1"/>
  <c r="J317" i="1"/>
  <c r="I317" i="1"/>
  <c r="I321" i="1" s="1"/>
  <c r="H317" i="1"/>
  <c r="H321" i="1" s="1"/>
  <c r="G317" i="1"/>
  <c r="G321" i="1" s="1"/>
  <c r="G275" i="1"/>
  <c r="J271" i="1"/>
  <c r="I271" i="1"/>
  <c r="H271" i="1"/>
  <c r="G271" i="1"/>
  <c r="J225" i="1"/>
  <c r="I225" i="1"/>
  <c r="H225" i="1"/>
  <c r="G225" i="1"/>
  <c r="G229" i="1" s="1"/>
  <c r="J179" i="1"/>
  <c r="I179" i="1"/>
  <c r="H179" i="1"/>
  <c r="G179" i="1"/>
  <c r="G183" i="1" s="1"/>
  <c r="J133" i="1"/>
  <c r="I133" i="1"/>
  <c r="H133" i="1"/>
  <c r="G133" i="1"/>
  <c r="G137" i="1" s="1"/>
  <c r="J87" i="1"/>
  <c r="H87" i="1"/>
</calcChain>
</file>

<file path=xl/sharedStrings.xml><?xml version="1.0" encoding="utf-8"?>
<sst xmlns="http://schemas.openxmlformats.org/spreadsheetml/2006/main" count="5784" uniqueCount="419">
  <si>
    <t>Datum</t>
  </si>
  <si>
    <t>Waagvolk</t>
  </si>
  <si>
    <t>Temperatur in °C</t>
  </si>
  <si>
    <t>Luftfeuchtigkeit</t>
  </si>
  <si>
    <t>Regen 
mm</t>
  </si>
  <si>
    <t>Flugtag</t>
  </si>
  <si>
    <t>Windrichtung</t>
  </si>
  <si>
    <t>Wetter: Gewitter, Schneefall, Unwetter o.ä. vermerken</t>
  </si>
  <si>
    <t>Gewicht</t>
  </si>
  <si>
    <t>Zunahme</t>
  </si>
  <si>
    <t>Abnahme</t>
  </si>
  <si>
    <t>min.</t>
  </si>
  <si>
    <t>max.</t>
  </si>
  <si>
    <t>W</t>
  </si>
  <si>
    <t>4/4</t>
  </si>
  <si>
    <t>NW</t>
  </si>
  <si>
    <t>NO</t>
  </si>
  <si>
    <t>O</t>
  </si>
  <si>
    <t>3/4</t>
  </si>
  <si>
    <t>1/4</t>
  </si>
  <si>
    <t>1. Dekade</t>
  </si>
  <si>
    <t>Nebel</t>
  </si>
  <si>
    <t>2/4</t>
  </si>
  <si>
    <t>2. Dekade</t>
  </si>
  <si>
    <t>Schlappschnee</t>
  </si>
  <si>
    <t>SW</t>
  </si>
  <si>
    <t>Schnee</t>
  </si>
  <si>
    <t>3. Dekade</t>
  </si>
  <si>
    <t>Monatssumme</t>
  </si>
  <si>
    <r>
      <rPr>
        <b/>
        <sz val="10"/>
        <color theme="1"/>
        <rFont val="Arial"/>
        <family val="2"/>
      </rPr>
      <t>Bemerkungen:</t>
    </r>
    <r>
      <rPr>
        <sz val="10"/>
        <color theme="1"/>
        <rFont val="Arial"/>
        <family val="2"/>
      </rPr>
      <t xml:space="preserve">
</t>
    </r>
  </si>
  <si>
    <t>Nieselregen</t>
  </si>
  <si>
    <t>Regen</t>
  </si>
  <si>
    <t>Nachts Regen</t>
  </si>
  <si>
    <t>Sonne</t>
  </si>
  <si>
    <t>N</t>
  </si>
  <si>
    <t>Wolken</t>
  </si>
  <si>
    <t>nachts Regen</t>
  </si>
  <si>
    <t>leicht bewölkt</t>
  </si>
  <si>
    <t>bewölkt</t>
  </si>
  <si>
    <t>diesig</t>
  </si>
  <si>
    <t>heiter bis wolkig</t>
  </si>
  <si>
    <t>nebel</t>
  </si>
  <si>
    <t>sonne</t>
  </si>
  <si>
    <t>kalt</t>
  </si>
  <si>
    <t>wolken</t>
  </si>
  <si>
    <t>SO</t>
  </si>
  <si>
    <t>Schauer</t>
  </si>
  <si>
    <t>Wind</t>
  </si>
  <si>
    <t>nachts Schneeregen</t>
  </si>
  <si>
    <t>wind</t>
  </si>
  <si>
    <t xml:space="preserve">Schauer </t>
  </si>
  <si>
    <t>nachts Schnee</t>
  </si>
  <si>
    <t>Sturm</t>
  </si>
  <si>
    <t>nachts Schauer</t>
  </si>
  <si>
    <r>
      <rPr>
        <b/>
        <sz val="10"/>
        <color theme="1"/>
        <rFont val="Arial"/>
        <family val="2"/>
      </rPr>
      <t>Waagvolk gesamt</t>
    </r>
    <r>
      <rPr>
        <sz val="10"/>
        <color theme="1"/>
        <rFont val="Arial"/>
        <family val="2"/>
      </rPr>
      <t xml:space="preserve">:
</t>
    </r>
  </si>
  <si>
    <t>kg</t>
  </si>
  <si>
    <r>
      <rPr>
        <b/>
        <sz val="10"/>
        <color theme="1"/>
        <rFont val="Arial"/>
        <family val="2"/>
      </rPr>
      <t>Ø- Wert
in %</t>
    </r>
    <r>
      <rPr>
        <sz val="10"/>
        <color theme="1"/>
        <rFont val="Arial"/>
        <family val="2"/>
      </rPr>
      <t xml:space="preserve">
</t>
    </r>
  </si>
  <si>
    <t xml:space="preserve">Tage mit Regen </t>
  </si>
  <si>
    <t>Graupel</t>
  </si>
  <si>
    <t>Höhenrauch</t>
  </si>
  <si>
    <t>Nebel, Graupel</t>
  </si>
  <si>
    <t>NW4</t>
  </si>
  <si>
    <t>W5</t>
  </si>
  <si>
    <t>NW3</t>
  </si>
  <si>
    <t>S</t>
  </si>
  <si>
    <t>SO2</t>
  </si>
  <si>
    <t>S2</t>
  </si>
  <si>
    <t>SW2</t>
  </si>
  <si>
    <t>SW3</t>
  </si>
  <si>
    <t>W1</t>
  </si>
  <si>
    <t>NW2</t>
  </si>
  <si>
    <t>NW1</t>
  </si>
  <si>
    <t>NO1</t>
  </si>
  <si>
    <t>NO6</t>
  </si>
  <si>
    <t>O2</t>
  </si>
  <si>
    <t>NO2</t>
  </si>
  <si>
    <t>N2</t>
  </si>
  <si>
    <t>NW5</t>
  </si>
  <si>
    <t>NO3</t>
  </si>
  <si>
    <t>NO5</t>
  </si>
  <si>
    <t>O3</t>
  </si>
  <si>
    <t>Schneedecke</t>
  </si>
  <si>
    <t>O1</t>
  </si>
  <si>
    <t>O6</t>
  </si>
  <si>
    <t>Regen, Schnee, Gewitter</t>
  </si>
  <si>
    <t>W3</t>
  </si>
  <si>
    <t>SW5</t>
  </si>
  <si>
    <t>NW7-8</t>
  </si>
  <si>
    <t>W5-6</t>
  </si>
  <si>
    <t>Schnee 10cm</t>
  </si>
  <si>
    <t>Schnee 8cm</t>
  </si>
  <si>
    <t>Schneeregen</t>
  </si>
  <si>
    <t>6cm Neuschnee</t>
  </si>
  <si>
    <t>12cm Schneeregen</t>
  </si>
  <si>
    <t>2cm Neuschnee</t>
  </si>
  <si>
    <t>5cm Neuschnee</t>
  </si>
  <si>
    <t>4cm</t>
  </si>
  <si>
    <t>Tauwetter</t>
  </si>
  <si>
    <t>3cm</t>
  </si>
  <si>
    <t>neblig</t>
  </si>
  <si>
    <t>nieseln</t>
  </si>
  <si>
    <t>1cm Schnee</t>
  </si>
  <si>
    <t xml:space="preserve">Eisglätte </t>
  </si>
  <si>
    <t>Reif</t>
  </si>
  <si>
    <t>12cm Schnee</t>
  </si>
  <si>
    <t>2cm Schnee</t>
  </si>
  <si>
    <t>8cm Schnee</t>
  </si>
  <si>
    <t>5cm Schnee</t>
  </si>
  <si>
    <t>4cm Schnee</t>
  </si>
  <si>
    <t>Schnee weg</t>
  </si>
  <si>
    <t>Schnee 3cm</t>
  </si>
  <si>
    <t>OSO1</t>
  </si>
  <si>
    <t>N1</t>
  </si>
  <si>
    <t>Nass</t>
  </si>
  <si>
    <t>W2</t>
  </si>
  <si>
    <t>Trüb</t>
  </si>
  <si>
    <t>Nachts Schauer</t>
  </si>
  <si>
    <t>Sturmböen</t>
  </si>
  <si>
    <t>Schneefall</t>
  </si>
  <si>
    <t>10cm Schnee</t>
  </si>
  <si>
    <t>Gewitter</t>
  </si>
  <si>
    <t>15cm Schnee</t>
  </si>
  <si>
    <t>Reinigungsflug</t>
  </si>
  <si>
    <t>stürmisch</t>
  </si>
  <si>
    <t>Schnee 1cm</t>
  </si>
  <si>
    <t>Schnee 4 cm</t>
  </si>
  <si>
    <t>Schnee 4cm</t>
  </si>
  <si>
    <t>Bedeckt</t>
  </si>
  <si>
    <t>Wechselhaft</t>
  </si>
  <si>
    <t>Heiter</t>
  </si>
  <si>
    <t>Niesel</t>
  </si>
  <si>
    <t>Schnee 12cm</t>
  </si>
  <si>
    <t>viel Schnee</t>
  </si>
  <si>
    <t>regen</t>
  </si>
  <si>
    <t xml:space="preserve">Schneeregen </t>
  </si>
  <si>
    <t>NO4</t>
  </si>
  <si>
    <t>W6-7</t>
  </si>
  <si>
    <t>NW6</t>
  </si>
  <si>
    <t>Sprühegen</t>
  </si>
  <si>
    <t>trüb</t>
  </si>
  <si>
    <t>Schneegriesel</t>
  </si>
  <si>
    <t>6+8cm</t>
  </si>
  <si>
    <t>6cm</t>
  </si>
  <si>
    <t>10-15cm Schnee</t>
  </si>
  <si>
    <t>teilweise heftiger Schneefall</t>
  </si>
  <si>
    <t>Sprühregen</t>
  </si>
  <si>
    <t>Schneefall 6cm</t>
  </si>
  <si>
    <t>Schneefall 2cm</t>
  </si>
  <si>
    <t>500*</t>
  </si>
  <si>
    <r>
      <rPr>
        <b/>
        <sz val="10"/>
        <color theme="1"/>
        <rFont val="Arial"/>
        <family val="2"/>
      </rPr>
      <t>Bemerkungen:</t>
    </r>
    <r>
      <rPr>
        <sz val="10"/>
        <color theme="1"/>
        <rFont val="Arial"/>
        <family val="2"/>
      </rPr>
      <t xml:space="preserve">
*Hygroskopisches Futter?</t>
    </r>
  </si>
  <si>
    <t>1. Wetter:</t>
  </si>
  <si>
    <t>Ein "freundlicher Dezember"</t>
  </si>
  <si>
    <t>2. Bienen:</t>
  </si>
  <si>
    <t>Das Waagvolk hat um 600gr zugenommen. Das offene Futter kann hygroskopisch sein? Scheitzwasser?</t>
  </si>
  <si>
    <t>3. Insekten und andere Tiere:</t>
  </si>
  <si>
    <t xml:space="preserve">5. Trachtpflanzen: </t>
  </si>
  <si>
    <t>4. Pflanzen:</t>
  </si>
  <si>
    <t xml:space="preserve">6. Besonderheiten: </t>
  </si>
  <si>
    <t>MaBu</t>
  </si>
  <si>
    <t>Imker:</t>
  </si>
  <si>
    <t>Der Grünspecht ist ganz schön dickfellig. 3m Abstand von mir stört ihr nicht. Die gespannten Netzte müssen sehr straff gespannt sein, sonst schafft er es trotzdem, an die Bienen zu kommen.</t>
  </si>
  <si>
    <t>KlMü-Fa</t>
  </si>
  <si>
    <t>Im Dezember ungewöhnlich kalt. Nachttemp an 21 Tagen unter 0°C. 1. und 2. Hälfte des Monats Niederschläge als Schnee bzw Schneeregen.</t>
  </si>
  <si>
    <t>Bienen halten Winterruhe, Fluglöcher werden kontrolliert! Mäusegitter verhindern das Austragen von toten Bienen. Selbst, wenn die Sonne auf die Fluglöcher scheint, kein Bienenflug</t>
  </si>
  <si>
    <t>Die ersten Frühlingsblüher fangen an zu Treiben</t>
  </si>
  <si>
    <t>Niederschläge 2001 Hi___-Lindorf 1166l/m²</t>
  </si>
  <si>
    <t>Die Völker sitzen f__t  und ruhig. November und Dezember ohne 1 Flugtag</t>
  </si>
  <si>
    <t>Alles erdenklich Gute, für das neue Jahr, wünscht Ihnen _____</t>
  </si>
  <si>
    <t>doppelte Niederschlagsmenge, winterlich, Schnee</t>
  </si>
  <si>
    <t>In den letzten 3 Jahren haben Sie keine Ernte-meldungen abgerufen und von mir bekommen. 1999: 51kg/ geschleudertes Volk, 2000: 43kg/geschleudertes Volk, 2001: 30kg/geschleudertes Volk</t>
  </si>
  <si>
    <r>
      <rPr>
        <b/>
        <sz val="10"/>
        <color theme="1"/>
        <rFont val="Arial"/>
        <family val="2"/>
      </rPr>
      <t>Bemerkungen:</t>
    </r>
    <r>
      <rPr>
        <sz val="10"/>
        <color theme="1"/>
        <rFont val="Arial"/>
        <family val="2"/>
      </rPr>
      <t xml:space="preserve">
Durchschnitt: 59,4 mm</t>
    </r>
  </si>
  <si>
    <r>
      <rPr>
        <b/>
        <sz val="10"/>
        <color theme="1"/>
        <rFont val="Arial"/>
        <family val="2"/>
      </rPr>
      <t>Ø- Wert
min in °C</t>
    </r>
    <r>
      <rPr>
        <sz val="10"/>
        <color theme="1"/>
        <rFont val="Arial"/>
        <family val="2"/>
      </rPr>
      <t xml:space="preserve">
</t>
    </r>
  </si>
  <si>
    <r>
      <rPr>
        <b/>
        <sz val="10"/>
        <color theme="1"/>
        <rFont val="Arial"/>
        <family val="2"/>
      </rPr>
      <t>Ø- Wert
max in °C</t>
    </r>
    <r>
      <rPr>
        <sz val="10"/>
        <color theme="1"/>
        <rFont val="Arial"/>
        <family val="2"/>
      </rPr>
      <t xml:space="preserve">
</t>
    </r>
  </si>
  <si>
    <t>ErFe</t>
  </si>
  <si>
    <t>ChrFr</t>
  </si>
  <si>
    <t>GeFu</t>
  </si>
  <si>
    <t>relativ ausdauernd kalt</t>
  </si>
  <si>
    <t>Winterruhe!</t>
  </si>
  <si>
    <t>schlafen!</t>
  </si>
  <si>
    <t>keine (Winterjasmin, Christrosen blühen zwar, aber keine Gäste)</t>
  </si>
  <si>
    <t>Alles Gute zum Neuen Jahr für Dich und Deine Frau wünschen __________</t>
  </si>
  <si>
    <t>ErGo</t>
  </si>
  <si>
    <t>FreSch</t>
  </si>
  <si>
    <t>Kein Temperaturanstieg vor den Feiertagen (wie so oft). Perizinbehandlung diesmal nur in den ersten Dezembertagen möglich</t>
  </si>
  <si>
    <t>Ruhe</t>
  </si>
  <si>
    <t>Erste Vögel aus kalten Regionen beobachtet: Dompfaff, Grünfink ,Grünspecht</t>
  </si>
  <si>
    <t>Frühe Weiden in geschützten Lagen zeigen weiße Knospen</t>
  </si>
  <si>
    <t>GüHa</t>
  </si>
  <si>
    <t>Immer wieder starke Regenfälle</t>
  </si>
  <si>
    <t>ruhiges Verhalten der Völker</t>
  </si>
  <si>
    <t xml:space="preserve"> </t>
  </si>
  <si>
    <r>
      <rPr>
        <b/>
        <sz val="10"/>
        <color theme="1"/>
        <rFont val="Arial"/>
        <family val="2"/>
      </rPr>
      <t>Bemerkungen:</t>
    </r>
    <r>
      <rPr>
        <sz val="10"/>
        <color theme="1"/>
        <rFont val="Arial"/>
        <family val="2"/>
      </rPr>
      <t xml:space="preserve">
Ein Gutes Neues Jahr wünscht_______</t>
    </r>
  </si>
  <si>
    <t>HaHa</t>
  </si>
  <si>
    <t>viel Niederschlag und wenig Sonne</t>
  </si>
  <si>
    <t>DaHa</t>
  </si>
  <si>
    <t>Ende des Monats Schneefall</t>
  </si>
  <si>
    <t>3cm Schnee</t>
  </si>
  <si>
    <r>
      <rPr>
        <b/>
        <sz val="10"/>
        <color theme="1"/>
        <rFont val="Arial"/>
        <family val="2"/>
      </rPr>
      <t>Bemerkungen:</t>
    </r>
    <r>
      <rPr>
        <sz val="10"/>
        <color theme="1"/>
        <rFont val="Arial"/>
        <family val="2"/>
      </rPr>
      <t xml:space="preserve">
16cm Schnee</t>
    </r>
  </si>
  <si>
    <t>WeHe</t>
  </si>
  <si>
    <t>In der 3. dekade sehr wechselhaftes Wetter, kein beständiges Wetter</t>
  </si>
  <si>
    <t>am 19. mit Perizin behandelt</t>
  </si>
  <si>
    <t>Waagvolk als Kunstschwarm eingeschlagen, ist aber eingegangen</t>
  </si>
  <si>
    <r>
      <rPr>
        <b/>
        <sz val="10"/>
        <color theme="1"/>
        <rFont val="Arial"/>
        <family val="2"/>
      </rPr>
      <t>Bemerkungen:</t>
    </r>
    <r>
      <rPr>
        <sz val="10"/>
        <color theme="1"/>
        <rFont val="Arial"/>
        <family val="2"/>
      </rPr>
      <t xml:space="preserve">
insgesamt 33cm Schnee</t>
    </r>
  </si>
  <si>
    <t>EwHo</t>
  </si>
  <si>
    <t>HeJä</t>
  </si>
  <si>
    <t>EgJa</t>
  </si>
  <si>
    <t>SiKr</t>
  </si>
  <si>
    <t>WiLe</t>
  </si>
  <si>
    <r>
      <rPr>
        <b/>
        <sz val="10"/>
        <color theme="1"/>
        <rFont val="Arial"/>
        <family val="2"/>
      </rPr>
      <t>Bemerkungen:</t>
    </r>
    <r>
      <rPr>
        <sz val="10"/>
        <color theme="1"/>
        <rFont val="Arial"/>
        <family val="2"/>
      </rPr>
      <t xml:space="preserve">
25cm Schnee</t>
    </r>
  </si>
  <si>
    <t>FrLu</t>
  </si>
  <si>
    <t>sehr kalt</t>
  </si>
  <si>
    <t>Bienen sitzen gut in der Wintertraube</t>
  </si>
  <si>
    <t>HaMe</t>
  </si>
  <si>
    <t>Ab 7. Dezember mässige Nachtfröste bis Monatsende verstärkt, dazu mehrmals Schneefälle und stürmisch</t>
  </si>
  <si>
    <t>Reinigungsflug nur in der Mittagszeit mit x gekennzeichnet sonst kein Flugbetrieb</t>
  </si>
  <si>
    <t>normal</t>
  </si>
  <si>
    <t>Die besten Wünsche für 2002!</t>
  </si>
  <si>
    <r>
      <rPr>
        <b/>
        <sz val="10"/>
        <color theme="1"/>
        <rFont val="Arial"/>
        <family val="2"/>
      </rPr>
      <t>Bemerkungen:</t>
    </r>
    <r>
      <rPr>
        <sz val="10"/>
        <color theme="1"/>
        <rFont val="Arial"/>
        <family val="2"/>
      </rPr>
      <t xml:space="preserve">
Schnee gesamt: 10cm</t>
    </r>
  </si>
  <si>
    <t>HaMo</t>
  </si>
  <si>
    <t>Frost+Schnee, Tauwetter+Regen, Wechselhaft</t>
  </si>
  <si>
    <r>
      <rPr>
        <b/>
        <sz val="10"/>
        <color theme="1"/>
        <rFont val="Arial"/>
        <family val="2"/>
      </rPr>
      <t>Bemerkungen:</t>
    </r>
    <r>
      <rPr>
        <sz val="10"/>
        <color theme="1"/>
        <rFont val="Arial"/>
        <family val="2"/>
      </rPr>
      <t xml:space="preserve">
2. 4. 3 Dekade Frost und viel Schnee
</t>
    </r>
  </si>
  <si>
    <t>WiPa</t>
  </si>
  <si>
    <t>relativ viele Blätter auf den Bäumen</t>
  </si>
  <si>
    <t>KuSch</t>
  </si>
  <si>
    <t>12*</t>
  </si>
  <si>
    <t>5*</t>
  </si>
  <si>
    <t>10*</t>
  </si>
  <si>
    <r>
      <rPr>
        <b/>
        <sz val="10"/>
        <color theme="1"/>
        <rFont val="Arial"/>
        <family val="2"/>
      </rPr>
      <t>Bemerkungen:</t>
    </r>
    <r>
      <rPr>
        <sz val="10"/>
        <color theme="1"/>
        <rFont val="Arial"/>
        <family val="2"/>
      </rPr>
      <t xml:space="preserve">
32cm Schnee, 4 Tage</t>
    </r>
  </si>
  <si>
    <t>HeSch</t>
  </si>
  <si>
    <t>FrSch</t>
  </si>
  <si>
    <t>ein Monat mit viel neblich-trüben Tagen, im letzten Quartal Schneeregen+Schnee, am 38./29. Gewitter mit Sturm</t>
  </si>
  <si>
    <t>im 1. Quartal Varroa-Behandlung mit Perizin, noch geringer Abfall</t>
  </si>
  <si>
    <t>Winterjasmin, Christrosen, kein Bienenflug</t>
  </si>
  <si>
    <t>SiTho</t>
  </si>
  <si>
    <t>Mit herzlichen Grüßen und für ein gutes, gesundes 2002 _____</t>
  </si>
  <si>
    <t>HeTi</t>
  </si>
  <si>
    <t>JoZi</t>
  </si>
  <si>
    <t xml:space="preserve">wenig Tagfrost, Minustemperaturen meist nur nachts </t>
  </si>
  <si>
    <t>Schnee 18cm</t>
  </si>
  <si>
    <t>Ein besonders "humaner" November</t>
  </si>
  <si>
    <t>sehr später Laubfall</t>
  </si>
  <si>
    <t>x</t>
  </si>
  <si>
    <t>Hagel</t>
  </si>
  <si>
    <t>Windstill</t>
  </si>
  <si>
    <t>Temperaturschwankungen hielten sich in Grenzen. In 8 Tagen leichter Nachtfrost. Allgemein trübes dunkles Wetter! Regen oft nur nachts!</t>
  </si>
  <si>
    <t>Letzte Behandlungen gegen Varroa werden in diesem Monat vorgenommen. 1. Dekade noch Bienenflug, sonst nur wenn die Sonne das Flugloch erreicht.</t>
  </si>
  <si>
    <t>Ende des Monats verlieren nun auch die Eichen das Laub</t>
  </si>
  <si>
    <t>Christrosen sind die einzigen blühenden pflanzen im Garten.</t>
  </si>
  <si>
    <t>Teilweise haben die Rapsschläge unter der späten Aussaat und der anhaltenden Nässe gelitten</t>
  </si>
  <si>
    <t>Die Völker sitzten fest in der Wintertraube und pflegen keine Brut mehr.</t>
  </si>
  <si>
    <r>
      <rPr>
        <b/>
        <sz val="10"/>
        <color theme="1"/>
        <rFont val="Arial"/>
        <family val="2"/>
      </rPr>
      <t>Bemerkungen:</t>
    </r>
    <r>
      <rPr>
        <sz val="10"/>
        <color theme="1"/>
        <rFont val="Arial"/>
        <family val="2"/>
      </rPr>
      <t xml:space="preserve">
Einige Tage zeigte die Waage wegen Feuchtigkeit Zunahme an!</t>
    </r>
  </si>
  <si>
    <t>mild, feucht, wenig Sonne</t>
  </si>
  <si>
    <t>später Blattfall</t>
  </si>
  <si>
    <r>
      <rPr>
        <b/>
        <sz val="10"/>
        <color theme="1"/>
        <rFont val="Arial"/>
        <family val="2"/>
      </rPr>
      <t>Bemerkungen:</t>
    </r>
    <r>
      <rPr>
        <sz val="10"/>
        <color theme="1"/>
        <rFont val="Arial"/>
        <family val="2"/>
      </rPr>
      <t xml:space="preserve">
Durchschnitt: 52,2 mm</t>
    </r>
  </si>
  <si>
    <t>typisch novemberlich</t>
  </si>
  <si>
    <t>starker Gänsezug nach Westen</t>
  </si>
  <si>
    <t>noch viel Laub auf den Bäumen</t>
  </si>
  <si>
    <t>sehr nasse Böden, es trocknet nicht ab. Schöne Adventtage für Dich und Deine Frau_____</t>
  </si>
  <si>
    <t>NW5-7</t>
  </si>
  <si>
    <t>W6</t>
  </si>
  <si>
    <t>NW5-6</t>
  </si>
  <si>
    <t>Ameisensäure + 1x mit Perizin behandelt</t>
  </si>
  <si>
    <t>wieder viele regentage ähnlich September</t>
  </si>
  <si>
    <t>Ruhe am Stand, keine Brut mehr vorhanden, Wintersitz eingerichtet</t>
  </si>
  <si>
    <t>Viele Zugvögel unterwegs</t>
  </si>
  <si>
    <t>Viel Regen im Monat Vovember 50mm mehr als im Vovember 2000! Wenig Sonne</t>
  </si>
  <si>
    <t>ruhiges Verhalten</t>
  </si>
  <si>
    <t>Fröhliche Weihnachten wünscht_______</t>
  </si>
  <si>
    <r>
      <rPr>
        <b/>
        <sz val="10"/>
        <color theme="1"/>
        <rFont val="Arial"/>
        <family val="2"/>
      </rPr>
      <t>Bemerkungen:</t>
    </r>
    <r>
      <rPr>
        <sz val="10"/>
        <color theme="1"/>
        <rFont val="Arial"/>
        <family val="2"/>
      </rPr>
      <t xml:space="preserve">
nasskalt</t>
    </r>
  </si>
  <si>
    <t>wenig Sonne und hohe Luftfeuchtigkeit</t>
  </si>
  <si>
    <t>nachts wenig Frost, am Tage keine Minustemperaturen</t>
  </si>
  <si>
    <t>Das Laub will nicht fallen, Lindenbäume und einige Büsche sind noch grün wie im Sommer. So extrem war es lange nicht.</t>
  </si>
  <si>
    <t>Luftfeuchtigkeit wurde nicht abgegeben, Geräte gegeneinander geprüft</t>
  </si>
  <si>
    <t>Ein schöne Adventszeit und ein frohes, gesegnetes Weihnachtsfest wünsche ich Ihnen</t>
  </si>
  <si>
    <t>JöSch</t>
  </si>
  <si>
    <t>Ruhe bei den Bienen</t>
  </si>
  <si>
    <t>viele Regentage</t>
  </si>
  <si>
    <t>Laubfall</t>
  </si>
  <si>
    <t>keine</t>
  </si>
  <si>
    <t>bei Perizinbehandlung geringer Milbenbefall</t>
  </si>
  <si>
    <t>SW1</t>
  </si>
  <si>
    <t>WSW1</t>
  </si>
  <si>
    <t>W2W</t>
  </si>
  <si>
    <t>NNW1</t>
  </si>
  <si>
    <t>Diesig</t>
  </si>
  <si>
    <t>Hochnebel</t>
  </si>
  <si>
    <t>sehr mild</t>
  </si>
  <si>
    <t>windig</t>
  </si>
  <si>
    <t>Nachts schauer</t>
  </si>
  <si>
    <t>Normales November-Wetter, feucht, trüb aber mild, nur einige mässige Nachtfröste</t>
  </si>
  <si>
    <t>Reinigungsflüge nur kurzzeitig über Mittag (mit x gekennzeichnet), 14.11. Behandlung miz Bienenwohl 20ml -&gt; nur sehr geringer Totenfall</t>
  </si>
  <si>
    <t>7.11.+ 10.11.+ 16.11. Wildgänse Flug nach Süden</t>
  </si>
  <si>
    <t>mildes Wetter und nasskalt</t>
  </si>
  <si>
    <t>Bienenstand im Wald gefunden, Jahrelang nicht mehr betreut</t>
  </si>
  <si>
    <t>Sonnig</t>
  </si>
  <si>
    <t>relativ warm - 1x Schnee - 3x Frost</t>
  </si>
  <si>
    <t>Für diese Jahreszeit ist noch viel Laub an den Bäumen</t>
  </si>
  <si>
    <t>Schneeschauer</t>
  </si>
  <si>
    <t>Frost</t>
  </si>
  <si>
    <t>Raueis</t>
  </si>
  <si>
    <t>Laubfall ca 15 Tage später als gewohnt</t>
  </si>
  <si>
    <t>geringer Frost, sodass Phacelia heute noch grün ist</t>
  </si>
  <si>
    <t>außer 4 Nächte mit leichtem Frost war der Monat neblich-trüb mit viele Tage Sprühregen + hoher Luftfeuchtigkeit</t>
  </si>
  <si>
    <t>loser Bienensitz, tote Bienen werden rausgetragen</t>
  </si>
  <si>
    <t>in freier Wildbahn gibt es viele Fasanen + Rebhühner, Greifvögel + Krähen haben zugenommen</t>
  </si>
  <si>
    <t>Gelbsenf, Herbstastern, Christrosen, Winterjasmin kein Beflug</t>
  </si>
  <si>
    <t>einige Obstbäume (Kirschen, Boskop), Buchen + Ahorn haben noch etwa 1/3 der Belaubung</t>
  </si>
  <si>
    <t>Ein schönes Weihnachtsfest und gutes, gesundes 2002 wünscht Ihnen und Ihren Angehörigen ________</t>
  </si>
  <si>
    <t>Am 3.11. Völer mit Perizin behandelt</t>
  </si>
  <si>
    <t>Graupelschauer</t>
  </si>
  <si>
    <t>Einzelne Völer haben Brut</t>
  </si>
  <si>
    <t>Stürmisch</t>
  </si>
  <si>
    <t>UtZu</t>
  </si>
  <si>
    <t>bedeckt</t>
  </si>
  <si>
    <t>wechselnd</t>
  </si>
  <si>
    <t>Imker.</t>
  </si>
  <si>
    <t>der unerwartet schöne ktober hat mir den schlechten September etwas versöhnt</t>
  </si>
  <si>
    <t>der Futterverbrauch im September erschien sehr hoch. Daher wurde im oktober mit 3kg Zucker (gelöst in 2kg Wasser) nachgefüttert</t>
  </si>
  <si>
    <t>Sehr viel Pollen von hohen Winterastern (kleinblütig)</t>
  </si>
  <si>
    <t>*</t>
  </si>
  <si>
    <r>
      <rPr>
        <b/>
        <sz val="10"/>
        <color theme="1"/>
        <rFont val="Arial"/>
        <family val="2"/>
      </rPr>
      <t>Bemerkungen:</t>
    </r>
    <r>
      <rPr>
        <sz val="10"/>
        <color theme="1"/>
        <rFont val="Arial"/>
        <family val="2"/>
      </rPr>
      <t xml:space="preserve">
* noch nicht fertig aufgefüttert
</t>
    </r>
  </si>
  <si>
    <t>Für Oktober unnormal warm. Noch kein Nachtfrost. Herbstblumen noch in voller Blüte. Der Rasen wächst. Löwenzahn und Gänseblühmchen in Blüte</t>
  </si>
  <si>
    <t>Ende der Einfütterung Anfang Oktober, Bienen fliegen verhalten, Ameisensäurebehandlung Ende des Monats</t>
  </si>
  <si>
    <t>Spinnen, Altweibersommer, Mitte des Monats</t>
  </si>
  <si>
    <t xml:space="preserve">Laubfärbung setzt ein und der Blattfall, sonst blühen noch Tagetes, fleißiges Lieschen u.a. </t>
  </si>
  <si>
    <t>Anfang des Monats noch starker Polleneintrag trotz schlechten Wetters</t>
  </si>
  <si>
    <t>Ab 1.01.2002 ist E605 verboten= der Einsatz, somit steht für die Tipulabekämpfung im kommenden Frühjahr keine Mittel mehr zur Verfügung!!</t>
  </si>
  <si>
    <t>Mitte des Monats letzte Varroa-Behandlung mit Ameisensäure, Abfall 50-200 Varroen</t>
  </si>
  <si>
    <t>Durch das gute Wetter, trugen die Bienen noch eichlich Pollen ein. Allgemein pflegten unsere Völler zum Ende des Monats nur noch wenig Brut</t>
  </si>
  <si>
    <t>mild und trocken</t>
  </si>
  <si>
    <t>späte Laubfärbung</t>
  </si>
  <si>
    <t>Astern</t>
  </si>
  <si>
    <t>Im Gegensatz zum September sehr angenehmes Herbstwetter</t>
  </si>
  <si>
    <t>starker Flug nach Pollen und auch noch Nektar</t>
  </si>
  <si>
    <t>durch den Septemberregen noch alles grün</t>
  </si>
  <si>
    <t>Ackersenf, Myrtenaster, Rauhblattaster, Efeu</t>
  </si>
  <si>
    <t>Freundliche Grüße, auch an deine Frau</t>
  </si>
  <si>
    <t>W4</t>
  </si>
  <si>
    <t>SO3</t>
  </si>
  <si>
    <t>SW6-8</t>
  </si>
  <si>
    <t>Wetter war schön</t>
  </si>
  <si>
    <t>Efeu, Senf, Topinambur, Ölrettich</t>
  </si>
  <si>
    <t>sehr mild, auch nachts</t>
  </si>
  <si>
    <t>Völker in Ruhe gelassen, nur Mäusegitter eingesetzt, Durchschnitt 4kg Sirup mehr eingefüttert gegenüber vergangene Jahre</t>
  </si>
  <si>
    <t>Laubfärbung und in der 3. Dekade Laubfall eingesetzt</t>
  </si>
  <si>
    <t>Durch die Bodennässe keine Gründüngungspflanzen angebaut. Vereinzelt Astern und Efeu beflogen</t>
  </si>
  <si>
    <t>Neblig</t>
  </si>
  <si>
    <t>in der letzten Dekade viel Regen</t>
  </si>
  <si>
    <t>in der 2. Dekade haben die Bienen viel Pollen geholt</t>
  </si>
  <si>
    <r>
      <rPr>
        <b/>
        <sz val="10"/>
        <color theme="1"/>
        <rFont val="Arial"/>
        <family val="2"/>
      </rPr>
      <t>Bemerkungen:</t>
    </r>
    <r>
      <rPr>
        <sz val="10"/>
        <color theme="1"/>
        <rFont val="Arial"/>
        <family val="2"/>
      </rPr>
      <t xml:space="preserve">
keine Zusammenstellung, Aufzeichnungen unvollständig!</t>
    </r>
  </si>
  <si>
    <t>Es war noch ein warmer Monat</t>
  </si>
  <si>
    <t>Laubfärbung</t>
  </si>
  <si>
    <t>herbstastern, Dahlie</t>
  </si>
  <si>
    <t>In der 2. Hälfte war der Oktober noch sehr warm, am 31.10. der erste Herbststurm</t>
  </si>
  <si>
    <t>Die Bienen brachten noch zahlreiche Pollenvorräte ein.</t>
  </si>
  <si>
    <t>Am Ende des Monats zogen die Wildgänse in den Süden</t>
  </si>
  <si>
    <t>Gelbsenf, Herbstastern, von den Bienen beflogen</t>
  </si>
  <si>
    <t>keine großen Temperaturschwankungen, reichlich Nebel, relativ wenig Regen</t>
  </si>
  <si>
    <t>Das Laub der Kastanienbäume ist von einer krankheit befallen</t>
  </si>
  <si>
    <t>Ölrettich</t>
  </si>
  <si>
    <t>ein goldener Oktober</t>
  </si>
  <si>
    <t>Der Jahreszeit entsprechend geringer Flug an vielen sonnigen Tagen mit etwas Polleneintrag</t>
  </si>
  <si>
    <t>noch Wespenflug</t>
  </si>
  <si>
    <t>sehr wenig Wespen und Hornissen, kaum Heuschschrecken</t>
  </si>
  <si>
    <t>Immer noch Wespen in Aktion. Die ersten Zugvögelschwärme unterwegs</t>
  </si>
  <si>
    <t>Nach den Regentagen im September ein schöner goldener Oktober</t>
  </si>
  <si>
    <t>Bienen sind viel geflogen. Nachgefüttert</t>
  </si>
  <si>
    <t>Natur bis auf die Birken noch in vollem Grün</t>
  </si>
  <si>
    <t>Pollen von Efeu, Polygonum</t>
  </si>
  <si>
    <t>SW4</t>
  </si>
  <si>
    <t>SSW1</t>
  </si>
  <si>
    <t>SSW2</t>
  </si>
  <si>
    <t>S1</t>
  </si>
  <si>
    <t>zu warm</t>
  </si>
  <si>
    <t>Da der Oktober zu warm, Bienen immer noch in Brut. Hoher Futterverbrauch</t>
  </si>
  <si>
    <t>keine Wespen</t>
  </si>
  <si>
    <t>Senf, Gartenblumen</t>
  </si>
  <si>
    <t>warm</t>
  </si>
  <si>
    <t>1. und 3. Dekade mildes aber trübes herbstwetter und feucht, 2. Dekade warmes sonniges Wetter. Kein Bodenfrost. Die ersten beiden Tage und die letzten beiden tage schwere Sturmböen</t>
  </si>
  <si>
    <t>18.10. Völker auf 2 Zargen eingeengt, 1. Zarge entfernt. Behandlung gegen Varroa nicht erfolgt, da kein Totenfall!</t>
  </si>
  <si>
    <t>wie schon früher mitgeteilt keine Wespen gesichtet!</t>
  </si>
  <si>
    <t>Blätter der Bäume teilweise noch grün infolge hoher Feuchtigkeit. Brombeeren reifen nicht und verfaulen teilweise. Letzte Oktoberwoche rasche Laubfärbung.</t>
  </si>
  <si>
    <t>Kaum Pollenangebot für Bienen</t>
  </si>
  <si>
    <t>20. und 22.10. mehrere Schwärme Kraniche Flug nach Süden</t>
  </si>
  <si>
    <t>46700*</t>
  </si>
  <si>
    <t>mildes Wetter</t>
  </si>
  <si>
    <t>Es wurde noch Pollen und Nektar eingetragen</t>
  </si>
  <si>
    <t>Senf, Ölrettich, Efeu, Gartenblumen</t>
  </si>
  <si>
    <t>Pilzsammler findet in Wald zugewachsenen Bienenstand</t>
  </si>
  <si>
    <t>6x Nebel</t>
  </si>
  <si>
    <t>Das Laub ist relativ lange auf den Bäumen - bis heute -</t>
  </si>
  <si>
    <t>Libellenflug, Paarung und Eiablage noch in der letzten Dekade</t>
  </si>
  <si>
    <t>Bienenflug, Nektar und Pollen, Senf und Ölrettich</t>
  </si>
  <si>
    <t>trotz heufiger Nebel+ Sprühregentage war der Oktober ein verträglicher Monat</t>
  </si>
  <si>
    <t>an den wenigen Tagen wurde noch Pollen eingetragen</t>
  </si>
  <si>
    <t xml:space="preserve">Wildbienen + Hummeln + Schmetterlinge waren selten zu sehen, in der freien Wildbahn gibt es sehr viele Jagdfasanen </t>
  </si>
  <si>
    <t>der Laubfall ist etwa zur Hälfte beendet, Eichen + Kirschbäume zeigen noch viel grün</t>
  </si>
  <si>
    <t>bis Mitte des Monats noch Gelbsenf + Ölrettich, Astern wurden gut beflogen</t>
  </si>
  <si>
    <t>sehr windig</t>
  </si>
  <si>
    <t>Frühnebel</t>
  </si>
  <si>
    <t>Für Oktober zu warm, Tag und Nacht ohne jeden Nachtfrost!!</t>
  </si>
  <si>
    <t>Alle Völer waren 2x mit Perizin behandelt. Normaler Milbenfall, 2. Mal fast Milbenfrei. Guter Heidehonigeintrag, ca 15kg/Volk, Scheibenhonig ca 5kg/Volk</t>
  </si>
  <si>
    <t>Wegen wärme keine Ruhe</t>
  </si>
  <si>
    <t>Laubfärbung setzt erst Ende Oktober ein</t>
  </si>
  <si>
    <t>Düngeraps, Polleneintrag teilweise erheblich</t>
  </si>
  <si>
    <t>1. Perizin</t>
  </si>
  <si>
    <t>2. Perizin</t>
  </si>
  <si>
    <t>1. Herbstwind (stürmisch)</t>
  </si>
  <si>
    <r>
      <rPr>
        <b/>
        <sz val="10"/>
        <color theme="1"/>
        <rFont val="Arial"/>
        <family val="2"/>
      </rPr>
      <t>Bemerkungen:</t>
    </r>
    <r>
      <rPr>
        <sz val="10"/>
        <color theme="1"/>
        <rFont val="Arial"/>
        <family val="2"/>
      </rPr>
      <t xml:space="preserve">
* Auffütterung aller Völer mit Zucker</t>
    </r>
  </si>
  <si>
    <t>Die Bienen tragen noch sehr viel Pollen ein</t>
  </si>
  <si>
    <t>Warmer, sonnenreicher, regenarmer Oktober</t>
  </si>
  <si>
    <t>Schneebeere+, Gelbsenf+, Ölrettich, Sonnenblume</t>
  </si>
  <si>
    <t>teilweise noch sehr warme Tage. Am Wochende des 13. Oktobers erreichten wir 20°</t>
  </si>
  <si>
    <t>Sehr früh waren die Völker brutlos</t>
  </si>
  <si>
    <t>Astern und Chrysanthemen</t>
  </si>
  <si>
    <t>Regenschauer</t>
  </si>
  <si>
    <t>wechselhaft</t>
  </si>
  <si>
    <t>Dunst</t>
  </si>
  <si>
    <t>heiter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</si>
</sst>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0.0"/>
  </numFmts>
  <fonts count="3" x14ac:knownFonts="1">
    <font>
      <sz val="11"/>
      <color theme="1"/>
      <name val="Calibri"/>
      <family val="2"/>
      <scheme val="minor"/>
    </font>
    <font>
      <b/>
      <sz val="10"/>
      <color theme="1"/>
      <name val="Arial"/>
      <family val="2"/>
    </font>
    <font>
      <sz val="10"/>
      <color theme="1"/>
      <name val="Arial"/>
      <family val="2"/>
    </font>
  </fonts>
  <fills count="5">
    <fill>
      <patternFill patternType="none"/>
    </fill>
    <fill>
      <patternFill patternType="gray125"/>
    </fill>
    <fill>
      <patternFill patternType="solid">
        <fgColor theme="6" tint="0.59999389629810485"/>
        <bgColor indexed="64"/>
      </patternFill>
    </fill>
    <fill>
      <patternFill patternType="solid">
        <fgColor theme="5" tint="0.39997558519241921"/>
        <bgColor indexed="64"/>
      </patternFill>
    </fill>
    <fill>
      <patternFill patternType="solid">
        <fgColor theme="0" tint="-0.14999847407452621"/>
        <bgColor indexed="64"/>
      </patternFill>
    </fill>
  </fills>
  <borders count="70">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medium">
        <color auto="1"/>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n">
        <color auto="1"/>
      </left>
      <right/>
      <top style="medium">
        <color auto="1"/>
      </top>
      <bottom/>
      <diagonal/>
    </border>
    <border>
      <left style="thin">
        <color auto="1"/>
      </left>
      <right/>
      <top/>
      <bottom/>
      <diagonal/>
    </border>
    <border>
      <left/>
      <right style="medium">
        <color auto="1"/>
      </right>
      <top/>
      <bottom/>
      <diagonal/>
    </border>
    <border>
      <left style="thin">
        <color auto="1"/>
      </left>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1">
    <xf numFmtId="0" fontId="0" fillId="0" borderId="0"/>
  </cellStyleXfs>
  <cellXfs count="288">
    <xf numFmtId="0" fontId="0" fillId="0" borderId="0" xfId="0"/>
    <xf numFmtId="0" fontId="1" fillId="2" borderId="7" xfId="0" applyFont="1" applyFill="1" applyBorder="1"/>
    <xf numFmtId="0" fontId="1" fillId="2" borderId="8" xfId="0" applyFont="1" applyFill="1" applyBorder="1"/>
    <xf numFmtId="0" fontId="1" fillId="2" borderId="9" xfId="0" applyFont="1" applyFill="1" applyBorder="1"/>
    <xf numFmtId="0" fontId="2" fillId="2" borderId="6"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49" fontId="2" fillId="2" borderId="15" xfId="0" applyNumberFormat="1" applyFont="1" applyFill="1" applyBorder="1" applyAlignment="1"/>
    <xf numFmtId="49" fontId="2" fillId="2" borderId="16" xfId="0" applyNumberFormat="1" applyFont="1" applyFill="1" applyBorder="1" applyAlignment="1"/>
    <xf numFmtId="49" fontId="2" fillId="2" borderId="17" xfId="0" applyNumberFormat="1" applyFont="1" applyFill="1" applyBorder="1" applyAlignment="1"/>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49" fontId="2" fillId="2" borderId="22" xfId="0" applyNumberFormat="1" applyFont="1" applyFill="1" applyBorder="1" applyAlignment="1"/>
    <xf numFmtId="49" fontId="2" fillId="2" borderId="23" xfId="0" applyNumberFormat="1" applyFont="1" applyFill="1" applyBorder="1" applyAlignment="1"/>
    <xf numFmtId="49" fontId="2" fillId="2" borderId="24" xfId="0" applyNumberFormat="1" applyFont="1" applyFill="1" applyBorder="1" applyAlignment="1"/>
    <xf numFmtId="0" fontId="2" fillId="2" borderId="25" xfId="0" applyFont="1" applyFill="1" applyBorder="1" applyAlignment="1">
      <alignment horizontal="center"/>
    </xf>
    <xf numFmtId="0" fontId="2" fillId="2" borderId="26" xfId="0"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2" borderId="32" xfId="0" applyFont="1" applyFill="1" applyBorder="1" applyAlignment="1">
      <alignment horizontal="center"/>
    </xf>
    <xf numFmtId="0" fontId="2" fillId="2" borderId="33" xfId="0" applyFont="1" applyFill="1" applyBorder="1" applyAlignment="1">
      <alignment horizontal="center"/>
    </xf>
    <xf numFmtId="0" fontId="1" fillId="2" borderId="31" xfId="0" applyFont="1" applyFill="1" applyBorder="1" applyAlignment="1"/>
    <xf numFmtId="0" fontId="2" fillId="2" borderId="38" xfId="0" applyFont="1" applyFill="1" applyBorder="1" applyAlignment="1">
      <alignment horizontal="center"/>
    </xf>
    <xf numFmtId="12" fontId="2" fillId="2" borderId="15" xfId="0" applyNumberFormat="1" applyFont="1" applyFill="1" applyBorder="1" applyAlignment="1">
      <alignment horizontal="left"/>
    </xf>
    <xf numFmtId="12" fontId="2" fillId="2" borderId="16" xfId="0" applyNumberFormat="1" applyFont="1" applyFill="1" applyBorder="1" applyAlignment="1">
      <alignment horizontal="left"/>
    </xf>
    <xf numFmtId="12" fontId="2" fillId="2" borderId="17" xfId="0" applyNumberFormat="1" applyFont="1" applyFill="1" applyBorder="1" applyAlignment="1">
      <alignment horizontal="left"/>
    </xf>
    <xf numFmtId="12" fontId="2" fillId="2" borderId="23" xfId="0" applyNumberFormat="1" applyFont="1" applyFill="1" applyBorder="1" applyAlignment="1">
      <alignment horizontal="left"/>
    </xf>
    <xf numFmtId="12" fontId="2" fillId="2" borderId="24" xfId="0" applyNumberFormat="1" applyFont="1" applyFill="1" applyBorder="1" applyAlignment="1">
      <alignment horizontal="left"/>
    </xf>
    <xf numFmtId="12" fontId="2" fillId="2" borderId="35" xfId="0" applyNumberFormat="1" applyFont="1" applyFill="1" applyBorder="1" applyAlignment="1">
      <alignment horizontal="left"/>
    </xf>
    <xf numFmtId="12" fontId="2" fillId="2" borderId="36" xfId="0" applyNumberFormat="1" applyFont="1" applyFill="1" applyBorder="1" applyAlignment="1">
      <alignment horizontal="left"/>
    </xf>
    <xf numFmtId="12" fontId="2" fillId="2" borderId="37" xfId="0" applyNumberFormat="1" applyFont="1" applyFill="1" applyBorder="1" applyAlignment="1">
      <alignment horizontal="left"/>
    </xf>
    <xf numFmtId="12" fontId="2" fillId="2" borderId="22" xfId="0" applyNumberFormat="1" applyFont="1" applyFill="1" applyBorder="1" applyAlignment="1">
      <alignment horizontal="left"/>
    </xf>
    <xf numFmtId="0" fontId="2" fillId="2" borderId="35" xfId="0" applyFont="1" applyFill="1" applyBorder="1" applyAlignment="1"/>
    <xf numFmtId="0" fontId="2" fillId="2" borderId="36" xfId="0" applyFont="1" applyFill="1" applyBorder="1" applyAlignment="1"/>
    <xf numFmtId="0" fontId="2" fillId="2" borderId="37" xfId="0" applyFont="1" applyFill="1" applyBorder="1" applyAlignment="1"/>
    <xf numFmtId="0" fontId="1" fillId="2" borderId="39" xfId="0" applyFont="1" applyFill="1" applyBorder="1" applyAlignment="1">
      <alignment vertical="center"/>
    </xf>
    <xf numFmtId="0" fontId="1" fillId="2" borderId="55" xfId="0" applyFont="1" applyFill="1" applyBorder="1" applyAlignment="1">
      <alignment vertical="center"/>
    </xf>
    <xf numFmtId="0" fontId="1" fillId="2" borderId="56" xfId="0" applyFont="1" applyFill="1" applyBorder="1" applyAlignment="1">
      <alignment vertical="center"/>
    </xf>
    <xf numFmtId="0" fontId="1" fillId="2" borderId="41" xfId="0" applyFont="1" applyFill="1" applyBorder="1" applyAlignment="1">
      <alignment vertical="center"/>
    </xf>
    <xf numFmtId="0" fontId="1" fillId="2" borderId="57" xfId="0" applyFont="1" applyFill="1" applyBorder="1" applyAlignment="1">
      <alignment vertical="center"/>
    </xf>
    <xf numFmtId="0" fontId="1" fillId="2" borderId="58" xfId="0" applyFont="1" applyFill="1" applyBorder="1" applyAlignment="1">
      <alignment vertical="center"/>
    </xf>
    <xf numFmtId="12" fontId="2" fillId="3" borderId="17" xfId="0" applyNumberFormat="1" applyFont="1" applyFill="1" applyBorder="1" applyAlignment="1">
      <alignment horizontal="left"/>
    </xf>
    <xf numFmtId="12" fontId="2" fillId="3" borderId="24" xfId="0" applyNumberFormat="1" applyFont="1" applyFill="1" applyBorder="1" applyAlignment="1">
      <alignment horizontal="left"/>
    </xf>
    <xf numFmtId="12" fontId="2" fillId="3" borderId="37" xfId="0" applyNumberFormat="1" applyFont="1" applyFill="1" applyBorder="1" applyAlignment="1">
      <alignment horizontal="left"/>
    </xf>
    <xf numFmtId="49" fontId="2" fillId="4" borderId="16" xfId="0" applyNumberFormat="1" applyFont="1" applyFill="1" applyBorder="1" applyAlignment="1"/>
    <xf numFmtId="165" fontId="1" fillId="2" borderId="7" xfId="0" applyNumberFormat="1" applyFont="1" applyFill="1" applyBorder="1" applyAlignment="1">
      <alignment horizontal="center"/>
    </xf>
    <xf numFmtId="165" fontId="1" fillId="2" borderId="9"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3"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9" xfId="0" applyNumberFormat="1" applyFont="1" applyFill="1" applyBorder="1" applyAlignment="1">
      <alignment horizontal="center"/>
    </xf>
    <xf numFmtId="165" fontId="2" fillId="2" borderId="28" xfId="0" applyNumberFormat="1" applyFont="1" applyFill="1" applyBorder="1" applyAlignment="1">
      <alignment horizontal="center"/>
    </xf>
    <xf numFmtId="165" fontId="1" fillId="2" borderId="34" xfId="0" applyNumberFormat="1" applyFont="1" applyFill="1" applyBorder="1" applyAlignment="1"/>
    <xf numFmtId="165" fontId="1" fillId="2" borderId="33" xfId="0" applyNumberFormat="1" applyFont="1" applyFill="1" applyBorder="1" applyAlignment="1"/>
    <xf numFmtId="165" fontId="2" fillId="0" borderId="0" xfId="0" applyNumberFormat="1" applyFont="1" applyAlignment="1">
      <alignment wrapText="1"/>
    </xf>
    <xf numFmtId="165" fontId="2" fillId="3" borderId="14" xfId="0" applyNumberFormat="1" applyFont="1" applyFill="1" applyBorder="1" applyAlignment="1">
      <alignment horizontal="center"/>
    </xf>
    <xf numFmtId="165" fontId="2" fillId="2" borderId="12"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7" xfId="0" applyNumberFormat="1" applyFont="1" applyFill="1" applyBorder="1" applyAlignment="1">
      <alignment horizontal="center"/>
    </xf>
    <xf numFmtId="165" fontId="1" fillId="2" borderId="32" xfId="0" applyNumberFormat="1" applyFont="1" applyFill="1" applyBorder="1" applyAlignment="1"/>
    <xf numFmtId="165" fontId="2" fillId="2" borderId="53"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54" xfId="0" applyNumberFormat="1" applyFont="1" applyFill="1" applyBorder="1" applyAlignment="1">
      <alignment horizontal="center"/>
    </xf>
    <xf numFmtId="165" fontId="1" fillId="2" borderId="32" xfId="0" applyNumberFormat="1" applyFont="1" applyFill="1" applyBorder="1" applyAlignment="1">
      <alignment horizontal="center"/>
    </xf>
    <xf numFmtId="0" fontId="2" fillId="0" borderId="0" xfId="0" applyFont="1"/>
    <xf numFmtId="164" fontId="2" fillId="0" borderId="0" xfId="0" applyNumberFormat="1" applyFont="1"/>
    <xf numFmtId="165" fontId="2" fillId="0" borderId="0" xfId="0" applyNumberFormat="1" applyFont="1"/>
    <xf numFmtId="17" fontId="2" fillId="0" borderId="0" xfId="0" applyNumberFormat="1" applyFont="1"/>
    <xf numFmtId="0" fontId="2" fillId="0" borderId="0" xfId="0" applyFont="1" applyAlignment="1">
      <alignment horizontal="left" vertical="top"/>
    </xf>
    <xf numFmtId="165" fontId="2" fillId="4" borderId="0" xfId="0" applyNumberFormat="1" applyFont="1" applyFill="1" applyAlignment="1">
      <alignment horizontal="center"/>
    </xf>
    <xf numFmtId="165" fontId="2" fillId="3" borderId="19" xfId="0" applyNumberFormat="1" applyFont="1" applyFill="1" applyBorder="1" applyAlignment="1">
      <alignment horizontal="center"/>
    </xf>
    <xf numFmtId="0" fontId="2" fillId="3" borderId="31" xfId="0" applyFont="1" applyFill="1" applyBorder="1" applyAlignment="1">
      <alignment horizontal="center"/>
    </xf>
    <xf numFmtId="0" fontId="2" fillId="3" borderId="11" xfId="0" applyFont="1" applyFill="1" applyBorder="1" applyAlignment="1">
      <alignment horizontal="center"/>
    </xf>
    <xf numFmtId="12" fontId="2" fillId="3" borderId="22" xfId="0" applyNumberFormat="1" applyFont="1" applyFill="1" applyBorder="1" applyAlignment="1">
      <alignment horizontal="left"/>
    </xf>
    <xf numFmtId="12" fontId="2" fillId="3" borderId="23" xfId="0" applyNumberFormat="1" applyFont="1" applyFill="1" applyBorder="1" applyAlignment="1">
      <alignment horizontal="left"/>
    </xf>
    <xf numFmtId="0" fontId="2" fillId="0" borderId="0" xfId="0" applyFont="1" applyAlignment="1">
      <alignment horizontal="left" vertical="top"/>
    </xf>
    <xf numFmtId="165" fontId="2" fillId="3" borderId="21" xfId="0" applyNumberFormat="1" applyFont="1" applyFill="1" applyBorder="1" applyAlignment="1">
      <alignment horizontal="center"/>
    </xf>
    <xf numFmtId="165" fontId="2" fillId="3" borderId="29" xfId="0" applyNumberFormat="1" applyFont="1" applyFill="1" applyBorder="1" applyAlignment="1">
      <alignment horizontal="center"/>
    </xf>
    <xf numFmtId="165" fontId="2" fillId="3" borderId="0" xfId="0" applyNumberFormat="1" applyFont="1" applyFill="1" applyAlignment="1">
      <alignment horizontal="center"/>
    </xf>
    <xf numFmtId="165" fontId="2" fillId="3" borderId="20" xfId="0" applyNumberFormat="1" applyFont="1" applyFill="1" applyBorder="1" applyAlignment="1">
      <alignment horizontal="center"/>
    </xf>
    <xf numFmtId="165" fontId="2" fillId="4" borderId="22" xfId="0" applyNumberFormat="1" applyFont="1" applyFill="1" applyBorder="1" applyAlignment="1">
      <alignment horizontal="center"/>
    </xf>
    <xf numFmtId="165" fontId="2" fillId="4" borderId="19" xfId="0" applyNumberFormat="1" applyFont="1" applyFill="1" applyBorder="1" applyAlignment="1">
      <alignment horizontal="center"/>
    </xf>
    <xf numFmtId="165" fontId="2" fillId="4" borderId="27" xfId="0" applyNumberFormat="1" applyFont="1" applyFill="1" applyBorder="1" applyAlignment="1">
      <alignment horizontal="center"/>
    </xf>
    <xf numFmtId="165" fontId="1" fillId="4" borderId="32" xfId="0" applyNumberFormat="1" applyFont="1" applyFill="1" applyBorder="1" applyAlignment="1"/>
    <xf numFmtId="165" fontId="2" fillId="4" borderId="12" xfId="0" applyNumberFormat="1" applyFont="1" applyFill="1" applyBorder="1" applyAlignment="1">
      <alignment horizontal="center"/>
    </xf>
    <xf numFmtId="0" fontId="2" fillId="2" borderId="14" xfId="0" applyFont="1" applyFill="1" applyBorder="1" applyAlignment="1">
      <alignment horizontal="center"/>
    </xf>
    <xf numFmtId="0" fontId="2" fillId="2" borderId="53"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2" borderId="29" xfId="0" applyFont="1" applyFill="1" applyBorder="1" applyAlignment="1">
      <alignment horizontal="center"/>
    </xf>
    <xf numFmtId="0" fontId="2" fillId="2" borderId="54" xfId="0" applyFont="1" applyFill="1" applyBorder="1" applyAlignment="1">
      <alignment horizontal="center"/>
    </xf>
    <xf numFmtId="0" fontId="1" fillId="2" borderId="34" xfId="0" applyFont="1" applyFill="1" applyBorder="1" applyAlignment="1"/>
    <xf numFmtId="0" fontId="1" fillId="2" borderId="33" xfId="0" applyFont="1" applyFill="1" applyBorder="1" applyAlignment="1"/>
    <xf numFmtId="0" fontId="1" fillId="2" borderId="32" xfId="0" applyFont="1" applyFill="1" applyBorder="1" applyAlignment="1"/>
    <xf numFmtId="0" fontId="0" fillId="4" borderId="0" xfId="0" applyFill="1" applyAlignment="1">
      <alignment horizontal="center"/>
    </xf>
    <xf numFmtId="49" fontId="2" fillId="2" borderId="35" xfId="0" applyNumberFormat="1" applyFont="1" applyFill="1" applyBorder="1" applyAlignment="1"/>
    <xf numFmtId="49" fontId="2" fillId="2" borderId="36" xfId="0" applyNumberFormat="1" applyFont="1" applyFill="1" applyBorder="1" applyAlignment="1"/>
    <xf numFmtId="49" fontId="2" fillId="2" borderId="37" xfId="0" applyNumberFormat="1" applyFont="1" applyFill="1" applyBorder="1" applyAlignment="1"/>
    <xf numFmtId="165" fontId="0" fillId="4" borderId="0" xfId="0" applyNumberFormat="1" applyFill="1" applyAlignment="1">
      <alignment horizontal="center"/>
    </xf>
    <xf numFmtId="49" fontId="2" fillId="3" borderId="17" xfId="0" applyNumberFormat="1" applyFont="1" applyFill="1" applyBorder="1" applyAlignment="1"/>
    <xf numFmtId="49" fontId="2" fillId="3" borderId="24" xfId="0" applyNumberFormat="1" applyFont="1" applyFill="1" applyBorder="1" applyAlignment="1"/>
    <xf numFmtId="49" fontId="2" fillId="3" borderId="37" xfId="0" applyNumberFormat="1" applyFont="1" applyFill="1" applyBorder="1" applyAlignment="1"/>
    <xf numFmtId="0" fontId="2" fillId="3" borderId="18" xfId="0" applyFont="1" applyFill="1" applyBorder="1" applyAlignment="1">
      <alignment horizontal="center"/>
    </xf>
    <xf numFmtId="0" fontId="2" fillId="3" borderId="20" xfId="0" applyFont="1" applyFill="1" applyBorder="1" applyAlignment="1">
      <alignment horizontal="center"/>
    </xf>
    <xf numFmtId="0" fontId="2" fillId="3" borderId="28" xfId="0" applyFont="1" applyFill="1" applyBorder="1" applyAlignment="1">
      <alignment horizontal="center"/>
    </xf>
    <xf numFmtId="0" fontId="2" fillId="4" borderId="0" xfId="0" applyFont="1" applyFill="1" applyAlignment="1">
      <alignment horizontal="center"/>
    </xf>
    <xf numFmtId="0" fontId="2" fillId="3" borderId="26" xfId="0" applyFont="1" applyFill="1" applyBorder="1" applyAlignment="1">
      <alignment horizontal="center"/>
    </xf>
    <xf numFmtId="0" fontId="2" fillId="2" borderId="46" xfId="0" applyFont="1" applyFill="1" applyBorder="1" applyAlignment="1">
      <alignment horizontal="center"/>
    </xf>
    <xf numFmtId="0" fontId="2" fillId="3" borderId="13" xfId="0" applyFont="1" applyFill="1" applyBorder="1" applyAlignment="1">
      <alignment horizontal="center"/>
    </xf>
    <xf numFmtId="0" fontId="2" fillId="4" borderId="33" xfId="0" applyFont="1" applyFill="1" applyBorder="1" applyAlignment="1">
      <alignment horizontal="center"/>
    </xf>
    <xf numFmtId="0" fontId="2" fillId="4" borderId="18" xfId="0" applyFont="1" applyFill="1" applyBorder="1" applyAlignment="1">
      <alignment horizontal="center"/>
    </xf>
    <xf numFmtId="0" fontId="2" fillId="2" borderId="45" xfId="0" applyFont="1" applyFill="1" applyBorder="1" applyAlignment="1">
      <alignment horizontal="center" vertical="top"/>
    </xf>
    <xf numFmtId="0" fontId="2" fillId="2" borderId="48" xfId="0" applyFont="1" applyFill="1" applyBorder="1" applyAlignment="1">
      <alignment horizontal="center" vertical="top"/>
    </xf>
    <xf numFmtId="0" fontId="2" fillId="2" borderId="52" xfId="0" applyFont="1" applyFill="1" applyBorder="1" applyAlignment="1">
      <alignment horizontal="center" vertical="top"/>
    </xf>
    <xf numFmtId="0" fontId="2" fillId="0" borderId="0" xfId="0" applyFont="1" applyAlignment="1">
      <alignment horizontal="left" vertical="top" wrapText="1"/>
    </xf>
    <xf numFmtId="0" fontId="2" fillId="0" borderId="0" xfId="0" applyFont="1" applyAlignment="1">
      <alignment horizontal="left" vertical="top"/>
    </xf>
    <xf numFmtId="165" fontId="2" fillId="2" borderId="46" xfId="0" applyNumberFormat="1" applyFont="1" applyFill="1" applyBorder="1" applyAlignment="1">
      <alignment horizontal="center" vertical="top" wrapText="1"/>
    </xf>
    <xf numFmtId="165" fontId="2" fillId="2" borderId="50" xfId="0" applyNumberFormat="1" applyFont="1" applyFill="1" applyBorder="1" applyAlignment="1">
      <alignment horizontal="center" vertical="top" wrapText="1"/>
    </xf>
    <xf numFmtId="165" fontId="2" fillId="2" borderId="47" xfId="0" applyNumberFormat="1" applyFont="1" applyFill="1" applyBorder="1" applyAlignment="1">
      <alignment horizontal="center" vertical="top"/>
    </xf>
    <xf numFmtId="165" fontId="2" fillId="2" borderId="51" xfId="0" applyNumberFormat="1" applyFont="1" applyFill="1" applyBorder="1" applyAlignment="1">
      <alignment horizontal="center" vertical="top"/>
    </xf>
    <xf numFmtId="165" fontId="1" fillId="2" borderId="14" xfId="0" applyNumberFormat="1" applyFont="1" applyFill="1" applyBorder="1" applyAlignment="1">
      <alignment horizontal="center" vertical="center"/>
    </xf>
    <xf numFmtId="165" fontId="1" fillId="2" borderId="7" xfId="0" applyNumberFormat="1" applyFont="1" applyFill="1" applyBorder="1" applyAlignment="1">
      <alignment horizontal="center" vertical="center"/>
    </xf>
    <xf numFmtId="0" fontId="1" fillId="2" borderId="14" xfId="0" applyFont="1" applyFill="1" applyBorder="1" applyAlignment="1">
      <alignment horizontal="center" vertical="center"/>
    </xf>
    <xf numFmtId="0" fontId="1" fillId="2" borderId="7" xfId="0" applyFont="1" applyFill="1" applyBorder="1" applyAlignment="1">
      <alignment horizontal="center" vertical="center"/>
    </xf>
    <xf numFmtId="165" fontId="1" fillId="3" borderId="14" xfId="0" applyNumberFormat="1" applyFont="1" applyFill="1" applyBorder="1" applyAlignment="1">
      <alignment horizontal="center" vertical="center"/>
    </xf>
    <xf numFmtId="165" fontId="1" fillId="3" borderId="7" xfId="0" applyNumberFormat="1"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165" fontId="2" fillId="2" borderId="48" xfId="0" applyNumberFormat="1" applyFont="1" applyFill="1" applyBorder="1" applyAlignment="1">
      <alignment horizontal="center" vertical="top" wrapText="1"/>
    </xf>
    <xf numFmtId="165" fontId="2" fillId="2" borderId="52" xfId="0" applyNumberFormat="1" applyFont="1" applyFill="1" applyBorder="1" applyAlignment="1">
      <alignment horizontal="center" vertical="top" wrapText="1"/>
    </xf>
    <xf numFmtId="2" fontId="2" fillId="2" borderId="46" xfId="0" applyNumberFormat="1" applyFont="1" applyFill="1" applyBorder="1" applyAlignment="1">
      <alignment horizontal="center" vertical="top" wrapText="1"/>
    </xf>
    <xf numFmtId="2" fontId="2" fillId="2" borderId="50" xfId="0" applyNumberFormat="1" applyFont="1" applyFill="1" applyBorder="1" applyAlignment="1">
      <alignment horizontal="center" vertical="top" wrapText="1"/>
    </xf>
    <xf numFmtId="0" fontId="1" fillId="2" borderId="13" xfId="0" applyFont="1" applyFill="1" applyBorder="1" applyAlignment="1">
      <alignment horizontal="center" vertical="center"/>
    </xf>
    <xf numFmtId="0" fontId="1" fillId="2" borderId="9" xfId="0" applyFont="1" applyFill="1" applyBorder="1" applyAlignment="1">
      <alignment horizontal="center" vertical="center"/>
    </xf>
    <xf numFmtId="0" fontId="2" fillId="2" borderId="39" xfId="0" applyFont="1" applyFill="1" applyBorder="1" applyAlignment="1">
      <alignment horizontal="center" vertical="top" wrapText="1"/>
    </xf>
    <xf numFmtId="0" fontId="2" fillId="2" borderId="40" xfId="0" applyFont="1" applyFill="1" applyBorder="1" applyAlignment="1">
      <alignment horizontal="center" vertical="top" wrapText="1"/>
    </xf>
    <xf numFmtId="0" fontId="2" fillId="2" borderId="59" xfId="0" applyFont="1" applyFill="1" applyBorder="1" applyAlignment="1">
      <alignment horizontal="center" vertical="top" wrapText="1"/>
    </xf>
    <xf numFmtId="0" fontId="2" fillId="2" borderId="49" xfId="0" applyFont="1" applyFill="1" applyBorder="1" applyAlignment="1">
      <alignment horizontal="center" vertical="top" wrapText="1"/>
    </xf>
    <xf numFmtId="0" fontId="2" fillId="2" borderId="41" xfId="0" applyFont="1" applyFill="1" applyBorder="1" applyAlignment="1">
      <alignment horizontal="center" vertical="top" wrapText="1"/>
    </xf>
    <xf numFmtId="0" fontId="2" fillId="2" borderId="42" xfId="0" applyFont="1" applyFill="1" applyBorder="1" applyAlignment="1">
      <alignment horizontal="center" vertical="top" wrapText="1"/>
    </xf>
    <xf numFmtId="2" fontId="2" fillId="2" borderId="44" xfId="0" applyNumberFormat="1" applyFont="1" applyFill="1" applyBorder="1" applyAlignment="1">
      <alignment horizontal="center" vertical="top"/>
    </xf>
    <xf numFmtId="2" fontId="2" fillId="2" borderId="47" xfId="0" applyNumberFormat="1" applyFont="1" applyFill="1" applyBorder="1" applyAlignment="1">
      <alignment horizontal="center" vertical="top"/>
    </xf>
    <xf numFmtId="2" fontId="2" fillId="2" borderId="51" xfId="0" applyNumberFormat="1" applyFont="1" applyFill="1" applyBorder="1" applyAlignment="1">
      <alignment horizontal="center" vertical="top"/>
    </xf>
    <xf numFmtId="165" fontId="2" fillId="2" borderId="43" xfId="0" applyNumberFormat="1" applyFont="1" applyFill="1" applyBorder="1" applyAlignment="1">
      <alignment horizontal="center" vertical="top" wrapText="1"/>
    </xf>
    <xf numFmtId="165" fontId="2" fillId="2" borderId="45" xfId="0" applyNumberFormat="1" applyFont="1" applyFill="1" applyBorder="1" applyAlignment="1">
      <alignment horizontal="center" vertical="top" wrapText="1"/>
    </xf>
    <xf numFmtId="0" fontId="2" fillId="2" borderId="43" xfId="0" applyFont="1" applyFill="1" applyBorder="1" applyAlignment="1">
      <alignment horizontal="center" vertical="top" wrapText="1"/>
    </xf>
    <xf numFmtId="0" fontId="2" fillId="2" borderId="46" xfId="0" applyFont="1" applyFill="1" applyBorder="1" applyAlignment="1">
      <alignment horizontal="center" vertical="top" wrapText="1"/>
    </xf>
    <xf numFmtId="165" fontId="1" fillId="2" borderId="44" xfId="0" applyNumberFormat="1" applyFont="1" applyFill="1" applyBorder="1" applyAlignment="1">
      <alignment horizontal="center" vertical="top" wrapText="1"/>
    </xf>
    <xf numFmtId="165" fontId="1" fillId="2" borderId="47" xfId="0" applyNumberFormat="1" applyFont="1" applyFill="1" applyBorder="1" applyAlignment="1">
      <alignment horizontal="center" vertical="top" wrapText="1"/>
    </xf>
    <xf numFmtId="0" fontId="2" fillId="2" borderId="44" xfId="0" applyFont="1" applyFill="1" applyBorder="1" applyAlignment="1">
      <alignment horizontal="center" vertical="top" wrapText="1"/>
    </xf>
    <xf numFmtId="0" fontId="2" fillId="2" borderId="45" xfId="0" applyFont="1" applyFill="1" applyBorder="1" applyAlignment="1">
      <alignment horizontal="center" vertical="top" wrapText="1"/>
    </xf>
    <xf numFmtId="0" fontId="2" fillId="2" borderId="47" xfId="0" applyFont="1" applyFill="1" applyBorder="1" applyAlignment="1">
      <alignment horizontal="center" vertical="top" wrapText="1"/>
    </xf>
    <xf numFmtId="0" fontId="2" fillId="2" borderId="48" xfId="0" applyFont="1" applyFill="1" applyBorder="1" applyAlignment="1">
      <alignment horizontal="center" vertical="top" wrapText="1"/>
    </xf>
    <xf numFmtId="0" fontId="2" fillId="2" borderId="51" xfId="0" applyFont="1" applyFill="1" applyBorder="1" applyAlignment="1">
      <alignment horizontal="center" vertical="top" wrapText="1"/>
    </xf>
    <xf numFmtId="0" fontId="2" fillId="2" borderId="52" xfId="0" applyFont="1" applyFill="1" applyBorder="1" applyAlignment="1">
      <alignment horizontal="center" vertical="top" wrapText="1"/>
    </xf>
    <xf numFmtId="0" fontId="1" fillId="2" borderId="39"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 fillId="2" borderId="41"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12"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165" fontId="1" fillId="2" borderId="2" xfId="0" applyNumberFormat="1" applyFont="1" applyFill="1" applyBorder="1" applyAlignment="1">
      <alignment horizontal="center"/>
    </xf>
    <xf numFmtId="165" fontId="1" fillId="2" borderId="4" xfId="0" applyNumberFormat="1" applyFont="1" applyFill="1" applyBorder="1" applyAlignment="1">
      <alignment horizontal="center"/>
    </xf>
    <xf numFmtId="0" fontId="1" fillId="2" borderId="5" xfId="0" applyFont="1" applyFill="1" applyBorder="1" applyAlignment="1">
      <alignment horizontal="center" wrapText="1"/>
    </xf>
    <xf numFmtId="0" fontId="1" fillId="2" borderId="10" xfId="0" applyFont="1" applyFill="1" applyBorder="1" applyAlignment="1">
      <alignment horizontal="center" wrapText="1"/>
    </xf>
    <xf numFmtId="165" fontId="1" fillId="2" borderId="3" xfId="0" applyNumberFormat="1" applyFont="1" applyFill="1" applyBorder="1" applyAlignment="1">
      <alignment horizontal="center" wrapText="1"/>
    </xf>
    <xf numFmtId="165" fontId="1" fillId="2" borderId="8" xfId="0" applyNumberFormat="1" applyFont="1" applyFill="1" applyBorder="1" applyAlignment="1">
      <alignment horizontal="center"/>
    </xf>
    <xf numFmtId="0" fontId="1" fillId="3" borderId="14" xfId="0" applyFont="1" applyFill="1" applyBorder="1" applyAlignment="1">
      <alignment horizontal="center" vertical="center"/>
    </xf>
    <xf numFmtId="0" fontId="1" fillId="3" borderId="7" xfId="0" applyFont="1" applyFill="1" applyBorder="1" applyAlignment="1">
      <alignment horizontal="center" vertical="center"/>
    </xf>
    <xf numFmtId="0" fontId="2" fillId="2" borderId="44" xfId="0" applyFont="1" applyFill="1" applyBorder="1" applyAlignment="1">
      <alignment horizontal="center" vertical="top"/>
    </xf>
    <xf numFmtId="0" fontId="2" fillId="2" borderId="47" xfId="0" applyFont="1" applyFill="1" applyBorder="1" applyAlignment="1">
      <alignment horizontal="center" vertical="top"/>
    </xf>
    <xf numFmtId="0" fontId="2" fillId="2" borderId="51" xfId="0" applyFont="1" applyFill="1" applyBorder="1" applyAlignment="1">
      <alignment horizontal="center" vertical="top"/>
    </xf>
    <xf numFmtId="165" fontId="2" fillId="3" borderId="47" xfId="0" applyNumberFormat="1" applyFont="1" applyFill="1" applyBorder="1" applyAlignment="1">
      <alignment horizontal="center" vertical="top"/>
    </xf>
    <xf numFmtId="165" fontId="2" fillId="3" borderId="51" xfId="0" applyNumberFormat="1" applyFont="1" applyFill="1" applyBorder="1" applyAlignment="1">
      <alignment horizontal="center" vertical="top"/>
    </xf>
    <xf numFmtId="2" fontId="2" fillId="2" borderId="60" xfId="0" applyNumberFormat="1" applyFont="1" applyFill="1" applyBorder="1" applyAlignment="1">
      <alignment horizontal="right" vertical="top"/>
    </xf>
    <xf numFmtId="2" fontId="2" fillId="2" borderId="61" xfId="0" applyNumberFormat="1" applyFont="1" applyFill="1" applyBorder="1" applyAlignment="1">
      <alignment horizontal="right" vertical="top"/>
    </xf>
    <xf numFmtId="2" fontId="2" fillId="2" borderId="63" xfId="0" applyNumberFormat="1" applyFont="1" applyFill="1" applyBorder="1" applyAlignment="1">
      <alignment horizontal="right" vertical="top"/>
    </xf>
    <xf numFmtId="0" fontId="2" fillId="2" borderId="56" xfId="0" applyFont="1" applyFill="1" applyBorder="1" applyAlignment="1">
      <alignment horizontal="left" vertical="top"/>
    </xf>
    <xf numFmtId="0" fontId="2" fillId="2" borderId="62" xfId="0" applyFont="1" applyFill="1" applyBorder="1" applyAlignment="1">
      <alignment horizontal="left" vertical="top"/>
    </xf>
    <xf numFmtId="0" fontId="2" fillId="2" borderId="58" xfId="0" applyFont="1" applyFill="1" applyBorder="1" applyAlignment="1">
      <alignment horizontal="left" vertical="top"/>
    </xf>
    <xf numFmtId="165" fontId="2" fillId="3" borderId="46" xfId="0" applyNumberFormat="1" applyFont="1" applyFill="1" applyBorder="1" applyAlignment="1">
      <alignment horizontal="center" vertical="top" wrapText="1"/>
    </xf>
    <xf numFmtId="165" fontId="2" fillId="3" borderId="50" xfId="0" applyNumberFormat="1" applyFont="1" applyFill="1" applyBorder="1" applyAlignment="1">
      <alignment horizontal="center" vertical="top" wrapText="1"/>
    </xf>
    <xf numFmtId="0" fontId="2" fillId="4" borderId="44" xfId="0" applyFont="1" applyFill="1" applyBorder="1" applyAlignment="1">
      <alignment horizontal="center" vertical="top" wrapText="1"/>
    </xf>
    <xf numFmtId="0" fontId="2" fillId="4" borderId="45" xfId="0" applyFont="1" applyFill="1" applyBorder="1" applyAlignment="1">
      <alignment horizontal="center" vertical="top" wrapText="1"/>
    </xf>
    <xf numFmtId="0" fontId="2" fillId="4" borderId="47" xfId="0" applyFont="1" applyFill="1" applyBorder="1" applyAlignment="1">
      <alignment horizontal="center" vertical="top" wrapText="1"/>
    </xf>
    <xf numFmtId="0" fontId="2" fillId="4" borderId="48" xfId="0" applyFont="1" applyFill="1" applyBorder="1" applyAlignment="1">
      <alignment horizontal="center" vertical="top" wrapText="1"/>
    </xf>
    <xf numFmtId="0" fontId="2" fillId="4" borderId="51" xfId="0" applyFont="1" applyFill="1" applyBorder="1" applyAlignment="1">
      <alignment horizontal="center" vertical="top" wrapText="1"/>
    </xf>
    <xf numFmtId="0" fontId="2" fillId="4" borderId="52" xfId="0" applyFont="1" applyFill="1" applyBorder="1" applyAlignment="1">
      <alignment horizontal="center" vertical="top" wrapText="1"/>
    </xf>
    <xf numFmtId="0" fontId="1" fillId="3" borderId="13" xfId="0" applyFont="1" applyFill="1" applyBorder="1" applyAlignment="1">
      <alignment horizontal="center" vertical="center"/>
    </xf>
    <xf numFmtId="0" fontId="1" fillId="3" borderId="9" xfId="0" applyFont="1" applyFill="1" applyBorder="1" applyAlignment="1">
      <alignment horizontal="center" vertical="center"/>
    </xf>
    <xf numFmtId="165" fontId="2" fillId="3" borderId="48" xfId="0" applyNumberFormat="1" applyFont="1" applyFill="1" applyBorder="1" applyAlignment="1">
      <alignment horizontal="center" vertical="top" wrapText="1"/>
    </xf>
    <xf numFmtId="165" fontId="2" fillId="3" borderId="52" xfId="0" applyNumberFormat="1" applyFont="1" applyFill="1" applyBorder="1" applyAlignment="1">
      <alignment horizontal="center" vertical="top" wrapText="1"/>
    </xf>
    <xf numFmtId="4" fontId="2" fillId="2" borderId="44" xfId="0" applyNumberFormat="1" applyFont="1" applyFill="1" applyBorder="1" applyAlignment="1">
      <alignment horizontal="center" vertical="top"/>
    </xf>
    <xf numFmtId="4" fontId="2" fillId="2" borderId="47" xfId="0" applyNumberFormat="1" applyFont="1" applyFill="1" applyBorder="1" applyAlignment="1">
      <alignment horizontal="center" vertical="top"/>
    </xf>
    <xf numFmtId="4" fontId="2" fillId="2" borderId="51" xfId="0" applyNumberFormat="1" applyFont="1" applyFill="1" applyBorder="1" applyAlignment="1">
      <alignment horizontal="center" vertical="top"/>
    </xf>
    <xf numFmtId="49" fontId="2" fillId="2" borderId="35" xfId="0" applyNumberFormat="1" applyFont="1" applyFill="1" applyBorder="1" applyAlignment="1">
      <alignment horizontal="center"/>
    </xf>
    <xf numFmtId="49" fontId="2" fillId="2" borderId="36" xfId="0" applyNumberFormat="1" applyFont="1" applyFill="1" applyBorder="1" applyAlignment="1">
      <alignment horizontal="center"/>
    </xf>
    <xf numFmtId="49" fontId="2" fillId="2" borderId="37" xfId="0" applyNumberFormat="1" applyFont="1" applyFill="1" applyBorder="1" applyAlignment="1">
      <alignment horizontal="center"/>
    </xf>
    <xf numFmtId="0" fontId="2" fillId="2" borderId="35" xfId="0" applyFont="1" applyFill="1" applyBorder="1" applyAlignment="1">
      <alignment horizontal="center"/>
    </xf>
    <xf numFmtId="0" fontId="2" fillId="2" borderId="36" xfId="0" applyFont="1" applyFill="1" applyBorder="1" applyAlignment="1">
      <alignment horizontal="center"/>
    </xf>
    <xf numFmtId="0" fontId="2" fillId="2" borderId="37" xfId="0" applyFont="1" applyFill="1" applyBorder="1" applyAlignment="1">
      <alignment horizontal="center"/>
    </xf>
    <xf numFmtId="0" fontId="1" fillId="2" borderId="11" xfId="0" applyFont="1" applyFill="1" applyBorder="1" applyAlignment="1">
      <alignment horizontal="center" vertical="center"/>
    </xf>
    <xf numFmtId="0" fontId="1" fillId="2" borderId="10" xfId="0" applyFont="1" applyFill="1" applyBorder="1" applyAlignment="1">
      <alignment horizontal="center" vertical="center"/>
    </xf>
    <xf numFmtId="165" fontId="1" fillId="3" borderId="13" xfId="0" applyNumberFormat="1" applyFont="1" applyFill="1" applyBorder="1" applyAlignment="1">
      <alignment horizontal="center" vertical="center"/>
    </xf>
    <xf numFmtId="165" fontId="1" fillId="3" borderId="9" xfId="0" applyNumberFormat="1" applyFont="1" applyFill="1" applyBorder="1" applyAlignment="1">
      <alignment horizontal="center" vertical="center"/>
    </xf>
    <xf numFmtId="165" fontId="1" fillId="2" borderId="13" xfId="0" applyNumberFormat="1" applyFont="1" applyFill="1" applyBorder="1" applyAlignment="1">
      <alignment horizontal="center" vertical="center"/>
    </xf>
    <xf numFmtId="165" fontId="1" fillId="2" borderId="9" xfId="0" applyNumberFormat="1" applyFont="1" applyFill="1" applyBorder="1" applyAlignment="1">
      <alignment horizontal="center" vertical="center"/>
    </xf>
    <xf numFmtId="165" fontId="1" fillId="4" borderId="14" xfId="0" applyNumberFormat="1" applyFont="1" applyFill="1" applyBorder="1" applyAlignment="1">
      <alignment horizontal="center" vertical="center"/>
    </xf>
    <xf numFmtId="165" fontId="1" fillId="4" borderId="7" xfId="0" applyNumberFormat="1" applyFont="1" applyFill="1" applyBorder="1" applyAlignment="1">
      <alignment horizontal="center" vertical="center"/>
    </xf>
    <xf numFmtId="165" fontId="2" fillId="4" borderId="46" xfId="0" applyNumberFormat="1" applyFont="1" applyFill="1" applyBorder="1" applyAlignment="1">
      <alignment horizontal="center" vertical="top" wrapText="1"/>
    </xf>
    <xf numFmtId="165" fontId="2" fillId="4" borderId="50" xfId="0" applyNumberFormat="1" applyFont="1" applyFill="1" applyBorder="1" applyAlignment="1">
      <alignment horizontal="center" vertical="top" wrapText="1"/>
    </xf>
    <xf numFmtId="165" fontId="1" fillId="2" borderId="12" xfId="0" applyNumberFormat="1" applyFont="1" applyFill="1" applyBorder="1" applyAlignment="1">
      <alignment horizontal="center" vertical="center"/>
    </xf>
    <xf numFmtId="165" fontId="1" fillId="2" borderId="8" xfId="0" applyNumberFormat="1" applyFont="1" applyFill="1" applyBorder="1" applyAlignment="1">
      <alignment horizontal="center" vertical="center"/>
    </xf>
    <xf numFmtId="165" fontId="2" fillId="2" borderId="69" xfId="0" applyNumberFormat="1" applyFont="1" applyFill="1" applyBorder="1" applyAlignment="1">
      <alignment horizontal="center" vertical="top" wrapText="1"/>
    </xf>
    <xf numFmtId="165" fontId="2" fillId="2" borderId="68" xfId="0" applyNumberFormat="1" applyFont="1" applyFill="1" applyBorder="1" applyAlignment="1">
      <alignment horizontal="center" vertical="top" wrapText="1"/>
    </xf>
    <xf numFmtId="165" fontId="2" fillId="3" borderId="69" xfId="0" applyNumberFormat="1" applyFont="1" applyFill="1" applyBorder="1" applyAlignment="1">
      <alignment horizontal="center" vertical="top" wrapText="1"/>
    </xf>
    <xf numFmtId="165" fontId="2" fillId="3" borderId="68" xfId="0" applyNumberFormat="1" applyFont="1" applyFill="1" applyBorder="1" applyAlignment="1">
      <alignment horizontal="center" vertical="top" wrapText="1"/>
    </xf>
    <xf numFmtId="0" fontId="1" fillId="2" borderId="48" xfId="0" applyFont="1" applyFill="1" applyBorder="1" applyAlignment="1">
      <alignment horizontal="center" vertical="center"/>
    </xf>
    <xf numFmtId="0" fontId="1" fillId="2" borderId="52" xfId="0" applyFont="1" applyFill="1" applyBorder="1" applyAlignment="1">
      <alignment horizontal="center" vertical="center"/>
    </xf>
    <xf numFmtId="0" fontId="1" fillId="3" borderId="45" xfId="0" applyFont="1" applyFill="1" applyBorder="1" applyAlignment="1">
      <alignment horizontal="center" vertical="center"/>
    </xf>
    <xf numFmtId="0" fontId="1" fillId="3" borderId="52" xfId="0" applyFont="1" applyFill="1" applyBorder="1" applyAlignment="1">
      <alignment horizontal="center" vertical="center"/>
    </xf>
    <xf numFmtId="0" fontId="2" fillId="2" borderId="55" xfId="0" applyFont="1" applyFill="1" applyBorder="1" applyAlignment="1">
      <alignment horizontal="center" vertical="top" wrapText="1"/>
    </xf>
    <xf numFmtId="0" fontId="2" fillId="2" borderId="56"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62" xfId="0" applyFont="1" applyFill="1" applyBorder="1" applyAlignment="1">
      <alignment horizontal="center" vertical="top" wrapText="1"/>
    </xf>
    <xf numFmtId="0" fontId="2" fillId="2" borderId="57" xfId="0" applyFont="1" applyFill="1" applyBorder="1" applyAlignment="1">
      <alignment horizontal="center" vertical="top" wrapText="1"/>
    </xf>
    <xf numFmtId="0" fontId="2" fillId="2" borderId="58" xfId="0" applyFont="1" applyFill="1" applyBorder="1" applyAlignment="1">
      <alignment horizontal="center" vertical="top" wrapText="1"/>
    </xf>
    <xf numFmtId="0" fontId="1" fillId="2" borderId="45"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50" xfId="0" applyFont="1" applyFill="1" applyBorder="1" applyAlignment="1">
      <alignment horizontal="center" vertical="center" wrapText="1"/>
    </xf>
    <xf numFmtId="0" fontId="1" fillId="2" borderId="60"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63"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1" fillId="2" borderId="44" xfId="0" applyFont="1" applyFill="1" applyBorder="1" applyAlignment="1">
      <alignment horizontal="center" vertical="center"/>
    </xf>
    <xf numFmtId="0" fontId="1" fillId="2" borderId="51" xfId="0" applyFont="1" applyFill="1" applyBorder="1" applyAlignment="1">
      <alignment horizontal="center" vertical="center"/>
    </xf>
    <xf numFmtId="0" fontId="1" fillId="2" borderId="45" xfId="0" applyFont="1" applyFill="1" applyBorder="1" applyAlignment="1">
      <alignment horizontal="center" vertical="center"/>
    </xf>
    <xf numFmtId="165" fontId="1" fillId="3" borderId="67" xfId="0" applyNumberFormat="1" applyFont="1" applyFill="1" applyBorder="1" applyAlignment="1">
      <alignment horizontal="center" vertical="center"/>
    </xf>
    <xf numFmtId="165" fontId="1" fillId="3" borderId="68" xfId="0" applyNumberFormat="1" applyFont="1" applyFill="1" applyBorder="1" applyAlignment="1">
      <alignment horizontal="center" vertical="center"/>
    </xf>
    <xf numFmtId="165" fontId="1" fillId="2" borderId="67" xfId="0" applyNumberFormat="1" applyFont="1" applyFill="1" applyBorder="1" applyAlignment="1">
      <alignment horizontal="center" vertical="center"/>
    </xf>
    <xf numFmtId="165" fontId="1" fillId="2" borderId="68" xfId="0" applyNumberFormat="1" applyFont="1" applyFill="1" applyBorder="1" applyAlignment="1">
      <alignment horizontal="center" vertical="center"/>
    </xf>
    <xf numFmtId="165" fontId="1" fillId="2" borderId="43" xfId="0" applyNumberFormat="1" applyFont="1" applyFill="1" applyBorder="1" applyAlignment="1">
      <alignment horizontal="center" vertical="center"/>
    </xf>
    <xf numFmtId="165" fontId="1" fillId="2" borderId="50" xfId="0" applyNumberFormat="1" applyFont="1" applyFill="1" applyBorder="1" applyAlignment="1">
      <alignment horizontal="center" vertical="center"/>
    </xf>
    <xf numFmtId="0" fontId="1" fillId="2" borderId="67"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64" xfId="0" applyFont="1" applyFill="1" applyBorder="1" applyAlignment="1">
      <alignment horizontal="center"/>
    </xf>
    <xf numFmtId="0" fontId="1" fillId="2" borderId="66" xfId="0" applyFont="1" applyFill="1" applyBorder="1" applyAlignment="1">
      <alignment horizontal="center"/>
    </xf>
    <xf numFmtId="0" fontId="1" fillId="2" borderId="65" xfId="0" applyFont="1" applyFill="1" applyBorder="1" applyAlignment="1">
      <alignment horizontal="center"/>
    </xf>
    <xf numFmtId="165" fontId="1" fillId="2" borderId="64" xfId="0" applyNumberFormat="1" applyFont="1" applyFill="1" applyBorder="1" applyAlignment="1">
      <alignment horizontal="center"/>
    </xf>
    <xf numFmtId="165" fontId="1" fillId="2" borderId="65" xfId="0" applyNumberFormat="1" applyFont="1" applyFill="1" applyBorder="1" applyAlignment="1">
      <alignment horizontal="center"/>
    </xf>
    <xf numFmtId="0" fontId="1" fillId="2" borderId="43" xfId="0" applyFont="1" applyFill="1" applyBorder="1" applyAlignment="1">
      <alignment horizontal="center" wrapText="1"/>
    </xf>
    <xf numFmtId="0" fontId="1" fillId="2" borderId="50" xfId="0" applyFont="1" applyFill="1" applyBorder="1" applyAlignment="1">
      <alignment horizontal="center" wrapText="1"/>
    </xf>
    <xf numFmtId="165" fontId="1" fillId="2" borderId="44" xfId="0" applyNumberFormat="1" applyFont="1" applyFill="1" applyBorder="1" applyAlignment="1">
      <alignment horizontal="center" wrapText="1"/>
    </xf>
    <xf numFmtId="165" fontId="1" fillId="2" borderId="51" xfId="0" applyNumberFormat="1" applyFont="1" applyFill="1" applyBorder="1" applyAlignment="1">
      <alignment horizontal="center" wrapText="1"/>
    </xf>
    <xf numFmtId="0" fontId="1" fillId="3" borderId="48" xfId="0" applyFont="1" applyFill="1" applyBorder="1" applyAlignment="1">
      <alignment horizontal="center" vertical="center"/>
    </xf>
    <xf numFmtId="165" fontId="1" fillId="3" borderId="43" xfId="0" applyNumberFormat="1" applyFont="1" applyFill="1" applyBorder="1" applyAlignment="1">
      <alignment horizontal="center" vertical="center"/>
    </xf>
    <xf numFmtId="165" fontId="1" fillId="3" borderId="50" xfId="0" applyNumberFormat="1" applyFont="1" applyFill="1" applyBorder="1" applyAlignment="1">
      <alignment horizontal="center" vertical="center"/>
    </xf>
    <xf numFmtId="4" fontId="2" fillId="3" borderId="44" xfId="0" applyNumberFormat="1" applyFont="1" applyFill="1" applyBorder="1" applyAlignment="1">
      <alignment horizontal="center" vertical="top"/>
    </xf>
    <xf numFmtId="4" fontId="2" fillId="3" borderId="47" xfId="0" applyNumberFormat="1" applyFont="1" applyFill="1" applyBorder="1" applyAlignment="1">
      <alignment horizontal="center" vertical="top"/>
    </xf>
    <xf numFmtId="4" fontId="2" fillId="3" borderId="51" xfId="0" applyNumberFormat="1" applyFont="1" applyFill="1" applyBorder="1" applyAlignment="1">
      <alignment horizontal="center" vertical="top"/>
    </xf>
    <xf numFmtId="0" fontId="2" fillId="3" borderId="45" xfId="0" applyFont="1" applyFill="1" applyBorder="1" applyAlignment="1">
      <alignment horizontal="center" vertical="top"/>
    </xf>
    <xf numFmtId="0" fontId="2" fillId="3" borderId="48" xfId="0" applyFont="1" applyFill="1" applyBorder="1" applyAlignment="1">
      <alignment horizontal="center" vertical="top"/>
    </xf>
    <xf numFmtId="0" fontId="2" fillId="3" borderId="52" xfId="0" applyFont="1" applyFill="1" applyBorder="1" applyAlignment="1">
      <alignment horizontal="center" vertical="top"/>
    </xf>
    <xf numFmtId="165" fontId="2" fillId="3" borderId="43" xfId="0" applyNumberFormat="1" applyFont="1" applyFill="1" applyBorder="1" applyAlignment="1">
      <alignment horizontal="center" vertical="top" wrapText="1"/>
    </xf>
    <xf numFmtId="165" fontId="2" fillId="3" borderId="45" xfId="0" applyNumberFormat="1" applyFont="1" applyFill="1" applyBorder="1" applyAlignment="1">
      <alignment horizontal="center" vertical="top" wrapText="1"/>
    </xf>
    <xf numFmtId="0" fontId="2" fillId="3" borderId="43" xfId="0" applyFont="1" applyFill="1" applyBorder="1" applyAlignment="1">
      <alignment horizontal="center" vertical="top" wrapText="1"/>
    </xf>
    <xf numFmtId="0" fontId="2" fillId="3" borderId="46" xfId="0" applyFont="1" applyFill="1" applyBorder="1" applyAlignment="1">
      <alignment horizontal="center" vertical="top" wrapText="1"/>
    </xf>
    <xf numFmtId="165" fontId="1" fillId="3" borderId="44" xfId="0" applyNumberFormat="1" applyFont="1" applyFill="1" applyBorder="1" applyAlignment="1">
      <alignment horizontal="center" vertical="top" wrapText="1"/>
    </xf>
    <xf numFmtId="165" fontId="1" fillId="3" borderId="47" xfId="0" applyNumberFormat="1" applyFont="1" applyFill="1" applyBorder="1" applyAlignment="1">
      <alignment horizontal="center" vertical="top" wrapText="1"/>
    </xf>
    <xf numFmtId="0" fontId="1" fillId="3" borderId="44" xfId="0" applyFont="1" applyFill="1" applyBorder="1" applyAlignment="1">
      <alignment horizontal="center" vertical="center"/>
    </xf>
    <xf numFmtId="0" fontId="1" fillId="3" borderId="51"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1196"/>
  <sheetViews>
    <sheetView topLeftCell="A1176" zoomScale="145" zoomScaleNormal="145" workbookViewId="0">
      <selection activeCell="H1200" sqref="H1200"/>
    </sheetView>
  </sheetViews>
  <sheetFormatPr baseColWidth="10" defaultColWidth="9.140625" defaultRowHeight="12.75" x14ac:dyDescent="0.2"/>
  <cols>
    <col min="1" max="1" width="9.140625" style="69"/>
    <col min="2" max="2" width="9.140625" style="70"/>
    <col min="3" max="6" width="9.140625" style="69"/>
    <col min="7" max="8" width="9.140625" style="71"/>
    <col min="9" max="9" width="9.140625" style="69"/>
    <col min="10" max="10" width="9.140625" style="71"/>
    <col min="11" max="12" width="9.140625" style="69"/>
    <col min="13" max="13" width="16.140625" style="69" customWidth="1"/>
    <col min="14" max="14" width="14.85546875" style="69" customWidth="1"/>
    <col min="15" max="15" width="15" style="69" customWidth="1"/>
    <col min="16" max="16384" width="9.140625" style="69"/>
  </cols>
  <sheetData>
    <row r="3" spans="2:25" x14ac:dyDescent="0.2">
      <c r="C3" s="69" t="s">
        <v>159</v>
      </c>
      <c r="D3" s="69" t="s">
        <v>158</v>
      </c>
    </row>
    <row r="4" spans="2:25" ht="13.5" thickBot="1" x14ac:dyDescent="0.25">
      <c r="D4" s="72"/>
    </row>
    <row r="5" spans="2:25" x14ac:dyDescent="0.2">
      <c r="C5" s="170" t="s">
        <v>0</v>
      </c>
      <c r="D5" s="172" t="s">
        <v>1</v>
      </c>
      <c r="E5" s="173"/>
      <c r="F5" s="174"/>
      <c r="G5" s="175" t="s">
        <v>2</v>
      </c>
      <c r="H5" s="176"/>
      <c r="I5" s="177" t="s">
        <v>3</v>
      </c>
      <c r="J5" s="179" t="s">
        <v>4</v>
      </c>
      <c r="K5" s="131" t="s">
        <v>5</v>
      </c>
      <c r="L5" s="133" t="s">
        <v>6</v>
      </c>
      <c r="M5" s="135" t="s">
        <v>7</v>
      </c>
      <c r="N5" s="135"/>
      <c r="O5" s="131"/>
      <c r="R5" s="73" t="s">
        <v>150</v>
      </c>
      <c r="S5" s="73"/>
      <c r="T5" s="73"/>
      <c r="U5" s="73"/>
      <c r="V5" s="73"/>
      <c r="W5" s="73"/>
      <c r="X5" s="73"/>
      <c r="Y5" s="73"/>
    </row>
    <row r="6" spans="2:25" ht="13.5" thickBot="1" x14ac:dyDescent="0.25">
      <c r="C6" s="171"/>
      <c r="D6" s="1" t="s">
        <v>8</v>
      </c>
      <c r="E6" s="2" t="s">
        <v>9</v>
      </c>
      <c r="F6" s="3" t="s">
        <v>10</v>
      </c>
      <c r="G6" s="49" t="s">
        <v>11</v>
      </c>
      <c r="H6" s="50" t="s">
        <v>12</v>
      </c>
      <c r="I6" s="178"/>
      <c r="J6" s="180"/>
      <c r="K6" s="132"/>
      <c r="L6" s="134"/>
      <c r="M6" s="136"/>
      <c r="N6" s="136"/>
      <c r="O6" s="132"/>
      <c r="R6" s="119" t="s">
        <v>151</v>
      </c>
      <c r="S6" s="119"/>
      <c r="T6" s="119"/>
      <c r="U6" s="119"/>
      <c r="V6" s="119"/>
      <c r="W6" s="119"/>
      <c r="X6" s="119"/>
      <c r="Y6" s="119"/>
    </row>
    <row r="7" spans="2:25" x14ac:dyDescent="0.2">
      <c r="B7" s="70">
        <v>37226</v>
      </c>
      <c r="C7" s="4">
        <v>1</v>
      </c>
      <c r="D7" s="5"/>
      <c r="E7" s="6"/>
      <c r="F7" s="7"/>
      <c r="G7" s="51">
        <v>7</v>
      </c>
      <c r="H7" s="52">
        <v>9</v>
      </c>
      <c r="I7" s="5">
        <v>93</v>
      </c>
      <c r="J7" s="61">
        <v>3</v>
      </c>
      <c r="K7" s="7">
        <v>0</v>
      </c>
      <c r="L7" s="5" t="s">
        <v>13</v>
      </c>
      <c r="M7" s="8" t="s">
        <v>14</v>
      </c>
      <c r="N7" s="9"/>
      <c r="O7" s="10"/>
      <c r="R7" s="119"/>
      <c r="S7" s="119"/>
      <c r="T7" s="119"/>
      <c r="U7" s="119"/>
      <c r="V7" s="119"/>
      <c r="W7" s="119"/>
      <c r="X7" s="119"/>
      <c r="Y7" s="119"/>
    </row>
    <row r="8" spans="2:25" x14ac:dyDescent="0.2">
      <c r="B8" s="70">
        <v>37227</v>
      </c>
      <c r="C8" s="4">
        <v>2</v>
      </c>
      <c r="D8" s="11"/>
      <c r="E8" s="12"/>
      <c r="F8" s="13"/>
      <c r="G8" s="53">
        <v>8</v>
      </c>
      <c r="H8" s="54">
        <v>9</v>
      </c>
      <c r="I8" s="11">
        <v>93</v>
      </c>
      <c r="J8" s="62">
        <v>7</v>
      </c>
      <c r="K8" s="7">
        <v>0</v>
      </c>
      <c r="L8" s="11" t="s">
        <v>15</v>
      </c>
      <c r="M8" s="8" t="s">
        <v>14</v>
      </c>
      <c r="N8" s="9"/>
      <c r="O8" s="10"/>
      <c r="R8" s="119"/>
      <c r="S8" s="119"/>
      <c r="T8" s="119"/>
      <c r="U8" s="119"/>
      <c r="V8" s="119"/>
      <c r="W8" s="119"/>
      <c r="X8" s="119"/>
      <c r="Y8" s="119"/>
    </row>
    <row r="9" spans="2:25" x14ac:dyDescent="0.2">
      <c r="B9" s="70">
        <v>37228</v>
      </c>
      <c r="C9" s="4">
        <v>3</v>
      </c>
      <c r="D9" s="11"/>
      <c r="E9" s="12"/>
      <c r="F9" s="13"/>
      <c r="G9" s="53">
        <v>5</v>
      </c>
      <c r="H9" s="54">
        <v>8</v>
      </c>
      <c r="I9" s="11">
        <v>92</v>
      </c>
      <c r="J9" s="62">
        <v>1</v>
      </c>
      <c r="K9" s="7">
        <v>0</v>
      </c>
      <c r="L9" s="11" t="s">
        <v>16</v>
      </c>
      <c r="M9" s="8" t="s">
        <v>14</v>
      </c>
      <c r="N9" s="9"/>
      <c r="O9" s="10"/>
      <c r="R9" s="73"/>
      <c r="S9" s="73"/>
      <c r="T9" s="73"/>
      <c r="U9" s="73"/>
      <c r="V9" s="73"/>
      <c r="W9" s="73"/>
      <c r="X9" s="73"/>
      <c r="Y9" s="73"/>
    </row>
    <row r="10" spans="2:25" x14ac:dyDescent="0.2">
      <c r="B10" s="70">
        <v>37229</v>
      </c>
      <c r="C10" s="4">
        <v>4</v>
      </c>
      <c r="D10" s="11"/>
      <c r="E10" s="12"/>
      <c r="F10" s="13"/>
      <c r="G10" s="53">
        <v>5</v>
      </c>
      <c r="H10" s="54">
        <v>8</v>
      </c>
      <c r="I10" s="11">
        <v>90</v>
      </c>
      <c r="J10" s="62">
        <v>5</v>
      </c>
      <c r="K10" s="7">
        <v>0</v>
      </c>
      <c r="L10" s="11" t="s">
        <v>13</v>
      </c>
      <c r="M10" s="8" t="s">
        <v>14</v>
      </c>
      <c r="N10" s="9"/>
      <c r="O10" s="10"/>
      <c r="R10" s="73" t="s">
        <v>152</v>
      </c>
      <c r="S10" s="73"/>
      <c r="T10" s="73"/>
      <c r="U10" s="73"/>
      <c r="V10" s="73"/>
      <c r="W10" s="73"/>
      <c r="X10" s="73"/>
      <c r="Y10" s="73"/>
    </row>
    <row r="11" spans="2:25" x14ac:dyDescent="0.2">
      <c r="B11" s="70">
        <v>37230</v>
      </c>
      <c r="C11" s="4">
        <v>5</v>
      </c>
      <c r="D11" s="11"/>
      <c r="E11" s="12"/>
      <c r="F11" s="13"/>
      <c r="G11" s="53">
        <v>4</v>
      </c>
      <c r="H11" s="54">
        <v>7</v>
      </c>
      <c r="I11" s="11">
        <v>92</v>
      </c>
      <c r="J11" s="62">
        <v>5</v>
      </c>
      <c r="K11" s="7">
        <v>0</v>
      </c>
      <c r="L11" s="11" t="s">
        <v>13</v>
      </c>
      <c r="M11" s="8" t="s">
        <v>14</v>
      </c>
      <c r="N11" s="9"/>
      <c r="O11" s="10"/>
      <c r="R11" s="119" t="s">
        <v>153</v>
      </c>
      <c r="S11" s="119"/>
      <c r="T11" s="119"/>
      <c r="U11" s="119"/>
      <c r="V11" s="119"/>
      <c r="W11" s="119"/>
      <c r="X11" s="119"/>
      <c r="Y11" s="119"/>
    </row>
    <row r="12" spans="2:25" x14ac:dyDescent="0.2">
      <c r="B12" s="70">
        <v>37231</v>
      </c>
      <c r="C12" s="4">
        <v>6</v>
      </c>
      <c r="D12" s="11"/>
      <c r="E12" s="12"/>
      <c r="F12" s="13"/>
      <c r="G12" s="53">
        <v>4</v>
      </c>
      <c r="H12" s="54">
        <v>6</v>
      </c>
      <c r="I12" s="11">
        <v>92</v>
      </c>
      <c r="J12" s="62">
        <v>5</v>
      </c>
      <c r="K12" s="7">
        <v>0</v>
      </c>
      <c r="L12" s="11" t="s">
        <v>13</v>
      </c>
      <c r="M12" s="8" t="s">
        <v>14</v>
      </c>
      <c r="N12" s="9"/>
      <c r="O12" s="10"/>
      <c r="R12" s="119"/>
      <c r="S12" s="119"/>
      <c r="T12" s="119"/>
      <c r="U12" s="119"/>
      <c r="V12" s="119"/>
      <c r="W12" s="119"/>
      <c r="X12" s="119"/>
      <c r="Y12" s="119"/>
    </row>
    <row r="13" spans="2:25" x14ac:dyDescent="0.2">
      <c r="B13" s="70">
        <v>37232</v>
      </c>
      <c r="C13" s="4">
        <v>7</v>
      </c>
      <c r="D13" s="11"/>
      <c r="E13" s="12"/>
      <c r="F13" s="13"/>
      <c r="G13" s="53">
        <v>-2</v>
      </c>
      <c r="H13" s="54">
        <v>4</v>
      </c>
      <c r="I13" s="11">
        <v>90</v>
      </c>
      <c r="J13" s="62">
        <v>0</v>
      </c>
      <c r="K13" s="7">
        <v>0</v>
      </c>
      <c r="L13" s="11" t="s">
        <v>15</v>
      </c>
      <c r="M13" s="8" t="s">
        <v>14</v>
      </c>
      <c r="N13" s="9"/>
      <c r="O13" s="10"/>
      <c r="R13" s="119"/>
      <c r="S13" s="119"/>
      <c r="T13" s="119"/>
      <c r="U13" s="119"/>
      <c r="V13" s="119"/>
      <c r="W13" s="119"/>
      <c r="X13" s="119"/>
      <c r="Y13" s="119"/>
    </row>
    <row r="14" spans="2:25" x14ac:dyDescent="0.2">
      <c r="B14" s="70">
        <v>37233</v>
      </c>
      <c r="C14" s="4">
        <v>8</v>
      </c>
      <c r="D14" s="11"/>
      <c r="E14" s="12"/>
      <c r="F14" s="13"/>
      <c r="G14" s="53">
        <v>0</v>
      </c>
      <c r="H14" s="54">
        <v>7</v>
      </c>
      <c r="I14" s="11">
        <v>92</v>
      </c>
      <c r="J14" s="62">
        <v>0</v>
      </c>
      <c r="K14" s="7">
        <v>0</v>
      </c>
      <c r="L14" s="11" t="s">
        <v>17</v>
      </c>
      <c r="M14" s="14" t="s">
        <v>18</v>
      </c>
      <c r="N14" s="15"/>
      <c r="O14" s="16"/>
      <c r="R14" s="73"/>
      <c r="S14" s="73"/>
      <c r="T14" s="73"/>
      <c r="U14" s="73"/>
      <c r="V14" s="73"/>
      <c r="W14" s="73"/>
      <c r="X14" s="73"/>
      <c r="Y14" s="73"/>
    </row>
    <row r="15" spans="2:25" x14ac:dyDescent="0.2">
      <c r="B15" s="70">
        <v>37234</v>
      </c>
      <c r="C15" s="4">
        <v>9</v>
      </c>
      <c r="D15" s="11"/>
      <c r="E15" s="12"/>
      <c r="F15" s="13"/>
      <c r="G15" s="53">
        <v>-2</v>
      </c>
      <c r="H15" s="54">
        <v>3</v>
      </c>
      <c r="I15" s="11">
        <v>79</v>
      </c>
      <c r="J15" s="62">
        <v>0</v>
      </c>
      <c r="K15" s="7">
        <v>0</v>
      </c>
      <c r="L15" s="11" t="s">
        <v>17</v>
      </c>
      <c r="M15" s="14" t="s">
        <v>19</v>
      </c>
      <c r="N15" s="15"/>
      <c r="O15" s="16"/>
      <c r="R15" s="73" t="s">
        <v>154</v>
      </c>
      <c r="S15" s="73"/>
      <c r="T15" s="73"/>
      <c r="U15" s="73"/>
      <c r="V15" s="73"/>
      <c r="W15" s="73"/>
      <c r="X15" s="73"/>
      <c r="Y15" s="73"/>
    </row>
    <row r="16" spans="2:25" ht="13.5" thickBot="1" x14ac:dyDescent="0.25">
      <c r="B16" s="70">
        <v>37235</v>
      </c>
      <c r="C16" s="17">
        <v>10</v>
      </c>
      <c r="D16" s="18"/>
      <c r="E16" s="19"/>
      <c r="F16" s="20"/>
      <c r="G16" s="55">
        <v>-1</v>
      </c>
      <c r="H16" s="56">
        <v>1</v>
      </c>
      <c r="I16" s="18">
        <v>80</v>
      </c>
      <c r="J16" s="62">
        <v>0</v>
      </c>
      <c r="K16" s="7">
        <v>0</v>
      </c>
      <c r="L16" s="18" t="s">
        <v>17</v>
      </c>
      <c r="M16" s="14" t="s">
        <v>19</v>
      </c>
      <c r="N16" s="15"/>
      <c r="O16" s="16"/>
      <c r="R16" s="119" t="s">
        <v>160</v>
      </c>
      <c r="S16" s="119"/>
      <c r="T16" s="119"/>
      <c r="U16" s="119"/>
      <c r="V16" s="119"/>
      <c r="W16" s="119"/>
      <c r="X16" s="119"/>
      <c r="Y16" s="119"/>
    </row>
    <row r="17" spans="2:25" ht="13.5" thickBot="1" x14ac:dyDescent="0.25">
      <c r="C17" s="21" t="s">
        <v>20</v>
      </c>
      <c r="D17" s="22"/>
      <c r="E17" s="23"/>
      <c r="F17" s="24"/>
      <c r="G17" s="57"/>
      <c r="H17" s="58"/>
      <c r="I17" s="25"/>
      <c r="J17" s="64"/>
      <c r="K17" s="24"/>
      <c r="L17" s="22"/>
      <c r="M17" s="209"/>
      <c r="N17" s="210"/>
      <c r="O17" s="211"/>
      <c r="R17" s="119"/>
      <c r="S17" s="119"/>
      <c r="T17" s="119"/>
      <c r="U17" s="119"/>
      <c r="V17" s="119"/>
      <c r="W17" s="119"/>
      <c r="X17" s="119"/>
      <c r="Y17" s="119"/>
    </row>
    <row r="18" spans="2:25" x14ac:dyDescent="0.2">
      <c r="B18" s="70">
        <v>37236</v>
      </c>
      <c r="C18" s="26">
        <v>11</v>
      </c>
      <c r="D18" s="5"/>
      <c r="E18" s="6"/>
      <c r="F18" s="7"/>
      <c r="G18" s="51">
        <v>0</v>
      </c>
      <c r="H18" s="52">
        <v>4</v>
      </c>
      <c r="I18" s="5">
        <v>93</v>
      </c>
      <c r="J18" s="61">
        <v>0</v>
      </c>
      <c r="K18" s="7">
        <v>0</v>
      </c>
      <c r="L18" s="5" t="s">
        <v>13</v>
      </c>
      <c r="M18" s="8" t="s">
        <v>14</v>
      </c>
      <c r="N18" s="9" t="s">
        <v>21</v>
      </c>
      <c r="O18" s="10"/>
      <c r="R18" s="119"/>
      <c r="S18" s="119"/>
      <c r="T18" s="119"/>
      <c r="U18" s="119"/>
      <c r="V18" s="119"/>
      <c r="W18" s="119"/>
      <c r="X18" s="119"/>
      <c r="Y18" s="119"/>
    </row>
    <row r="19" spans="2:25" x14ac:dyDescent="0.2">
      <c r="B19" s="70">
        <v>37237</v>
      </c>
      <c r="C19" s="4">
        <v>12</v>
      </c>
      <c r="D19" s="11"/>
      <c r="E19" s="12"/>
      <c r="F19" s="13"/>
      <c r="G19" s="53">
        <v>0</v>
      </c>
      <c r="H19" s="54">
        <v>3</v>
      </c>
      <c r="I19" s="11">
        <v>90</v>
      </c>
      <c r="J19" s="61">
        <v>0</v>
      </c>
      <c r="K19" s="7">
        <v>0</v>
      </c>
      <c r="L19" s="11" t="s">
        <v>13</v>
      </c>
      <c r="M19" s="8" t="s">
        <v>14</v>
      </c>
      <c r="N19" s="9"/>
      <c r="O19" s="10"/>
      <c r="R19" s="73"/>
      <c r="S19" s="73"/>
      <c r="T19" s="73"/>
      <c r="U19" s="73"/>
      <c r="V19" s="73"/>
      <c r="W19" s="73"/>
      <c r="X19" s="73"/>
      <c r="Y19" s="73"/>
    </row>
    <row r="20" spans="2:25" x14ac:dyDescent="0.2">
      <c r="B20" s="70">
        <v>37238</v>
      </c>
      <c r="C20" s="4">
        <v>13</v>
      </c>
      <c r="D20" s="11"/>
      <c r="E20" s="12"/>
      <c r="F20" s="13"/>
      <c r="G20" s="53">
        <v>-1</v>
      </c>
      <c r="H20" s="54">
        <v>3</v>
      </c>
      <c r="I20" s="11">
        <v>67</v>
      </c>
      <c r="J20" s="61">
        <v>0</v>
      </c>
      <c r="K20" s="7">
        <v>0</v>
      </c>
      <c r="L20" s="11" t="s">
        <v>13</v>
      </c>
      <c r="M20" s="14" t="s">
        <v>22</v>
      </c>
      <c r="N20" s="15"/>
      <c r="O20" s="16"/>
      <c r="R20" s="73" t="s">
        <v>156</v>
      </c>
      <c r="S20" s="73"/>
      <c r="T20" s="73"/>
      <c r="U20" s="73"/>
      <c r="V20" s="73"/>
      <c r="W20" s="73"/>
      <c r="X20" s="73"/>
      <c r="Y20" s="73"/>
    </row>
    <row r="21" spans="2:25" x14ac:dyDescent="0.2">
      <c r="B21" s="70">
        <v>37239</v>
      </c>
      <c r="C21" s="4">
        <v>14</v>
      </c>
      <c r="D21" s="11"/>
      <c r="E21" s="12"/>
      <c r="F21" s="13"/>
      <c r="G21" s="53">
        <v>-9</v>
      </c>
      <c r="H21" s="54">
        <v>-1</v>
      </c>
      <c r="I21" s="11">
        <v>63</v>
      </c>
      <c r="J21" s="61">
        <v>0</v>
      </c>
      <c r="K21" s="7">
        <v>0</v>
      </c>
      <c r="L21" s="11" t="s">
        <v>17</v>
      </c>
      <c r="M21" s="14" t="s">
        <v>19</v>
      </c>
      <c r="N21" s="15"/>
      <c r="O21" s="16"/>
      <c r="R21" s="120"/>
      <c r="S21" s="120"/>
      <c r="T21" s="120"/>
      <c r="U21" s="120"/>
      <c r="V21" s="120"/>
      <c r="W21" s="120"/>
      <c r="X21" s="120"/>
      <c r="Y21" s="120"/>
    </row>
    <row r="22" spans="2:25" x14ac:dyDescent="0.2">
      <c r="B22" s="70">
        <v>37240</v>
      </c>
      <c r="C22" s="4">
        <v>15</v>
      </c>
      <c r="D22" s="11"/>
      <c r="E22" s="12"/>
      <c r="F22" s="13"/>
      <c r="G22" s="53">
        <v>-4</v>
      </c>
      <c r="H22" s="54">
        <v>-1</v>
      </c>
      <c r="I22" s="11">
        <v>93</v>
      </c>
      <c r="J22" s="61">
        <v>0</v>
      </c>
      <c r="K22" s="7">
        <v>0</v>
      </c>
      <c r="L22" s="11" t="s">
        <v>13</v>
      </c>
      <c r="M22" s="8" t="s">
        <v>14</v>
      </c>
      <c r="N22" s="9"/>
      <c r="O22" s="10"/>
      <c r="R22" s="120"/>
      <c r="S22" s="120"/>
      <c r="T22" s="120"/>
      <c r="U22" s="120"/>
      <c r="V22" s="120"/>
      <c r="W22" s="120"/>
      <c r="X22" s="120"/>
      <c r="Y22" s="120"/>
    </row>
    <row r="23" spans="2:25" x14ac:dyDescent="0.2">
      <c r="B23" s="70">
        <v>37241</v>
      </c>
      <c r="C23" s="4">
        <v>16</v>
      </c>
      <c r="D23" s="11"/>
      <c r="E23" s="12"/>
      <c r="F23" s="13"/>
      <c r="G23" s="53">
        <v>-1</v>
      </c>
      <c r="H23" s="54">
        <v>1</v>
      </c>
      <c r="I23" s="11">
        <v>92</v>
      </c>
      <c r="J23" s="61">
        <v>0</v>
      </c>
      <c r="K23" s="7">
        <v>0</v>
      </c>
      <c r="L23" s="11" t="s">
        <v>13</v>
      </c>
      <c r="M23" s="14" t="s">
        <v>18</v>
      </c>
      <c r="N23" s="15"/>
      <c r="O23" s="16"/>
      <c r="R23" s="120"/>
      <c r="S23" s="120"/>
      <c r="T23" s="120"/>
      <c r="U23" s="120"/>
      <c r="V23" s="120"/>
      <c r="W23" s="120"/>
      <c r="X23" s="120"/>
      <c r="Y23" s="120"/>
    </row>
    <row r="24" spans="2:25" x14ac:dyDescent="0.2">
      <c r="B24" s="70">
        <v>37242</v>
      </c>
      <c r="C24" s="4">
        <v>17</v>
      </c>
      <c r="D24" s="11"/>
      <c r="E24" s="12"/>
      <c r="F24" s="13"/>
      <c r="G24" s="53">
        <v>-1</v>
      </c>
      <c r="H24" s="54">
        <v>1</v>
      </c>
      <c r="I24" s="11">
        <v>95</v>
      </c>
      <c r="J24" s="61">
        <v>0</v>
      </c>
      <c r="K24" s="7">
        <v>0</v>
      </c>
      <c r="L24" s="11" t="s">
        <v>13</v>
      </c>
      <c r="M24" s="8" t="s">
        <v>14</v>
      </c>
      <c r="N24" s="9"/>
      <c r="O24" s="10"/>
      <c r="R24" s="73"/>
      <c r="S24" s="73"/>
      <c r="T24" s="73"/>
      <c r="U24" s="73"/>
      <c r="V24" s="73"/>
      <c r="W24" s="73"/>
      <c r="X24" s="73"/>
      <c r="Y24" s="73"/>
    </row>
    <row r="25" spans="2:25" x14ac:dyDescent="0.2">
      <c r="B25" s="70">
        <v>37243</v>
      </c>
      <c r="C25" s="4">
        <v>18</v>
      </c>
      <c r="D25" s="11"/>
      <c r="E25" s="12"/>
      <c r="F25" s="13"/>
      <c r="G25" s="53">
        <v>0</v>
      </c>
      <c r="H25" s="54">
        <v>1</v>
      </c>
      <c r="I25" s="11">
        <v>96</v>
      </c>
      <c r="J25" s="61">
        <v>0</v>
      </c>
      <c r="K25" s="7">
        <v>0</v>
      </c>
      <c r="L25" s="11" t="s">
        <v>13</v>
      </c>
      <c r="M25" s="8" t="s">
        <v>14</v>
      </c>
      <c r="N25" s="9"/>
      <c r="O25" s="10"/>
      <c r="R25" s="73" t="s">
        <v>155</v>
      </c>
      <c r="S25" s="73"/>
      <c r="T25" s="73"/>
      <c r="U25" s="73"/>
      <c r="V25" s="73"/>
      <c r="W25" s="73"/>
      <c r="X25" s="73"/>
      <c r="Y25" s="73"/>
    </row>
    <row r="26" spans="2:25" x14ac:dyDescent="0.2">
      <c r="B26" s="70">
        <v>37244</v>
      </c>
      <c r="C26" s="4">
        <v>19</v>
      </c>
      <c r="D26" s="11"/>
      <c r="E26" s="12"/>
      <c r="F26" s="13"/>
      <c r="G26" s="53">
        <v>0</v>
      </c>
      <c r="H26" s="54">
        <v>4</v>
      </c>
      <c r="I26" s="11">
        <v>93</v>
      </c>
      <c r="J26" s="61">
        <v>0</v>
      </c>
      <c r="K26" s="7">
        <v>0</v>
      </c>
      <c r="L26" s="11" t="s">
        <v>13</v>
      </c>
      <c r="M26" s="8" t="s">
        <v>14</v>
      </c>
      <c r="N26" s="9"/>
      <c r="O26" s="10"/>
      <c r="R26" s="120"/>
      <c r="S26" s="120"/>
      <c r="T26" s="120"/>
      <c r="U26" s="120"/>
      <c r="V26" s="120"/>
      <c r="W26" s="120"/>
      <c r="X26" s="120"/>
      <c r="Y26" s="120"/>
    </row>
    <row r="27" spans="2:25" ht="13.5" thickBot="1" x14ac:dyDescent="0.25">
      <c r="B27" s="70">
        <v>37245</v>
      </c>
      <c r="C27" s="17">
        <v>20</v>
      </c>
      <c r="D27" s="18"/>
      <c r="E27" s="19"/>
      <c r="F27" s="20"/>
      <c r="G27" s="55">
        <v>-4</v>
      </c>
      <c r="H27" s="56">
        <v>3</v>
      </c>
      <c r="I27" s="18">
        <v>59</v>
      </c>
      <c r="J27" s="63">
        <v>7</v>
      </c>
      <c r="K27" s="7">
        <v>0</v>
      </c>
      <c r="L27" s="18" t="s">
        <v>13</v>
      </c>
      <c r="M27" s="14" t="s">
        <v>22</v>
      </c>
      <c r="N27" s="15"/>
      <c r="O27" s="16"/>
      <c r="R27" s="120"/>
      <c r="S27" s="120"/>
      <c r="T27" s="120"/>
      <c r="U27" s="120"/>
      <c r="V27" s="120"/>
      <c r="W27" s="120"/>
      <c r="X27" s="120"/>
      <c r="Y27" s="120"/>
    </row>
    <row r="28" spans="2:25" ht="13.5" thickBot="1" x14ac:dyDescent="0.25">
      <c r="C28" s="21" t="s">
        <v>23</v>
      </c>
      <c r="D28" s="22"/>
      <c r="E28" s="23"/>
      <c r="F28" s="24"/>
      <c r="G28" s="57"/>
      <c r="H28" s="58"/>
      <c r="I28" s="25"/>
      <c r="J28" s="64"/>
      <c r="K28" s="24"/>
      <c r="L28" s="22"/>
      <c r="M28" s="209"/>
      <c r="N28" s="210"/>
      <c r="O28" s="211"/>
      <c r="R28" s="120"/>
      <c r="S28" s="120"/>
      <c r="T28" s="120"/>
      <c r="U28" s="120"/>
      <c r="V28" s="120"/>
      <c r="W28" s="120"/>
      <c r="X28" s="120"/>
      <c r="Y28" s="120"/>
    </row>
    <row r="29" spans="2:25" x14ac:dyDescent="0.2">
      <c r="B29" s="70">
        <v>37246</v>
      </c>
      <c r="C29" s="26">
        <v>21</v>
      </c>
      <c r="D29" s="5"/>
      <c r="E29" s="6"/>
      <c r="F29" s="7"/>
      <c r="G29" s="51">
        <v>-4</v>
      </c>
      <c r="H29" s="52">
        <v>3</v>
      </c>
      <c r="I29" s="5">
        <v>94</v>
      </c>
      <c r="J29" s="61">
        <v>15</v>
      </c>
      <c r="K29" s="7">
        <v>0</v>
      </c>
      <c r="L29" s="5" t="s">
        <v>13</v>
      </c>
      <c r="M29" s="8" t="s">
        <v>14</v>
      </c>
      <c r="N29" s="48" t="s">
        <v>24</v>
      </c>
      <c r="O29" s="10"/>
      <c r="R29" s="73"/>
      <c r="S29" s="73"/>
      <c r="T29" s="73"/>
      <c r="U29" s="73"/>
      <c r="V29" s="73"/>
      <c r="W29" s="73"/>
      <c r="X29" s="73"/>
      <c r="Y29" s="73"/>
    </row>
    <row r="30" spans="2:25" x14ac:dyDescent="0.2">
      <c r="B30" s="70">
        <v>37247</v>
      </c>
      <c r="C30" s="4">
        <v>22</v>
      </c>
      <c r="D30" s="11"/>
      <c r="E30" s="12"/>
      <c r="F30" s="13"/>
      <c r="G30" s="53">
        <v>-4</v>
      </c>
      <c r="H30" s="54">
        <v>0</v>
      </c>
      <c r="I30" s="11">
        <v>80</v>
      </c>
      <c r="J30" s="62">
        <v>5</v>
      </c>
      <c r="K30" s="7">
        <v>0</v>
      </c>
      <c r="L30" s="11" t="s">
        <v>13</v>
      </c>
      <c r="M30" s="8" t="s">
        <v>14</v>
      </c>
      <c r="N30" s="9"/>
      <c r="O30" s="10"/>
      <c r="R30" s="73" t="s">
        <v>157</v>
      </c>
      <c r="S30" s="73"/>
      <c r="T30" s="73"/>
      <c r="U30" s="73"/>
      <c r="V30" s="73"/>
      <c r="W30" s="73"/>
      <c r="X30" s="73"/>
      <c r="Y30" s="73"/>
    </row>
    <row r="31" spans="2:25" x14ac:dyDescent="0.2">
      <c r="B31" s="70">
        <v>37248</v>
      </c>
      <c r="C31" s="4">
        <v>23</v>
      </c>
      <c r="D31" s="11"/>
      <c r="E31" s="12"/>
      <c r="F31" s="13"/>
      <c r="G31" s="53">
        <v>-7</v>
      </c>
      <c r="H31" s="54">
        <v>-3</v>
      </c>
      <c r="I31" s="11">
        <v>73</v>
      </c>
      <c r="J31" s="62">
        <v>5</v>
      </c>
      <c r="K31" s="7">
        <v>0</v>
      </c>
      <c r="L31" s="11" t="s">
        <v>13</v>
      </c>
      <c r="M31" s="14" t="s">
        <v>19</v>
      </c>
      <c r="N31" s="15"/>
      <c r="O31" s="16"/>
      <c r="R31" s="120"/>
      <c r="S31" s="120"/>
      <c r="T31" s="120"/>
      <c r="U31" s="120"/>
      <c r="V31" s="120"/>
      <c r="W31" s="120"/>
      <c r="X31" s="120"/>
      <c r="Y31" s="120"/>
    </row>
    <row r="32" spans="2:25" x14ac:dyDescent="0.2">
      <c r="B32" s="70">
        <v>37249</v>
      </c>
      <c r="C32" s="4">
        <v>24</v>
      </c>
      <c r="D32" s="11"/>
      <c r="E32" s="12"/>
      <c r="F32" s="13"/>
      <c r="G32" s="53">
        <v>-8</v>
      </c>
      <c r="H32" s="54">
        <v>1</v>
      </c>
      <c r="I32" s="11">
        <v>95</v>
      </c>
      <c r="J32" s="62">
        <v>0</v>
      </c>
      <c r="K32" s="7">
        <v>0</v>
      </c>
      <c r="L32" s="11" t="s">
        <v>15</v>
      </c>
      <c r="M32" s="8" t="s">
        <v>14</v>
      </c>
      <c r="N32" s="9"/>
      <c r="O32" s="10"/>
      <c r="R32" s="120"/>
      <c r="S32" s="120"/>
      <c r="T32" s="120"/>
      <c r="U32" s="120"/>
      <c r="V32" s="120"/>
      <c r="W32" s="120"/>
      <c r="X32" s="120"/>
      <c r="Y32" s="120"/>
    </row>
    <row r="33" spans="2:25" x14ac:dyDescent="0.2">
      <c r="B33" s="70">
        <v>37250</v>
      </c>
      <c r="C33" s="4">
        <v>25</v>
      </c>
      <c r="D33" s="11"/>
      <c r="E33" s="12"/>
      <c r="F33" s="13"/>
      <c r="G33" s="53">
        <v>1</v>
      </c>
      <c r="H33" s="54">
        <v>4</v>
      </c>
      <c r="I33" s="11">
        <v>91</v>
      </c>
      <c r="J33" s="62">
        <v>23</v>
      </c>
      <c r="K33" s="7">
        <v>0</v>
      </c>
      <c r="L33" s="11" t="s">
        <v>15</v>
      </c>
      <c r="M33" s="14" t="s">
        <v>18</v>
      </c>
      <c r="N33" s="15"/>
      <c r="O33" s="16"/>
      <c r="R33" s="120"/>
      <c r="S33" s="120"/>
      <c r="T33" s="120"/>
      <c r="U33" s="120"/>
      <c r="V33" s="120"/>
      <c r="W33" s="120"/>
      <c r="X33" s="120"/>
      <c r="Y33" s="120"/>
    </row>
    <row r="34" spans="2:25" x14ac:dyDescent="0.2">
      <c r="B34" s="70">
        <v>37251</v>
      </c>
      <c r="C34" s="4">
        <v>26</v>
      </c>
      <c r="D34" s="11"/>
      <c r="E34" s="12"/>
      <c r="F34" s="13"/>
      <c r="G34" s="53">
        <v>1</v>
      </c>
      <c r="H34" s="54">
        <v>3</v>
      </c>
      <c r="I34" s="11">
        <v>91</v>
      </c>
      <c r="J34" s="62">
        <v>5</v>
      </c>
      <c r="K34" s="7">
        <v>0</v>
      </c>
      <c r="L34" s="11" t="s">
        <v>15</v>
      </c>
      <c r="M34" s="8" t="s">
        <v>14</v>
      </c>
      <c r="N34" s="9"/>
      <c r="O34" s="10"/>
    </row>
    <row r="35" spans="2:25" x14ac:dyDescent="0.2">
      <c r="B35" s="70">
        <v>37252</v>
      </c>
      <c r="C35" s="4">
        <v>27</v>
      </c>
      <c r="D35" s="11"/>
      <c r="E35" s="12"/>
      <c r="F35" s="13"/>
      <c r="G35" s="53">
        <v>-1</v>
      </c>
      <c r="H35" s="54">
        <v>2</v>
      </c>
      <c r="I35" s="11">
        <v>96</v>
      </c>
      <c r="J35" s="62">
        <v>11</v>
      </c>
      <c r="K35" s="7">
        <v>0</v>
      </c>
      <c r="L35" s="11" t="s">
        <v>25</v>
      </c>
      <c r="M35" s="14" t="s">
        <v>18</v>
      </c>
      <c r="N35" s="15"/>
      <c r="O35" s="16"/>
    </row>
    <row r="36" spans="2:25" x14ac:dyDescent="0.2">
      <c r="B36" s="70">
        <v>37253</v>
      </c>
      <c r="C36" s="4">
        <v>28</v>
      </c>
      <c r="D36" s="11"/>
      <c r="E36" s="12"/>
      <c r="F36" s="13"/>
      <c r="G36" s="53">
        <v>0</v>
      </c>
      <c r="H36" s="54">
        <v>5</v>
      </c>
      <c r="I36" s="11">
        <v>90</v>
      </c>
      <c r="J36" s="62">
        <v>11</v>
      </c>
      <c r="K36" s="7">
        <v>0</v>
      </c>
      <c r="L36" s="11" t="s">
        <v>13</v>
      </c>
      <c r="M36" s="8" t="s">
        <v>14</v>
      </c>
      <c r="N36" s="9"/>
      <c r="O36" s="10"/>
    </row>
    <row r="37" spans="2:25" x14ac:dyDescent="0.2">
      <c r="B37" s="70">
        <v>37254</v>
      </c>
      <c r="C37" s="4">
        <v>29</v>
      </c>
      <c r="D37" s="11"/>
      <c r="E37" s="12"/>
      <c r="F37" s="13"/>
      <c r="G37" s="53">
        <v>1</v>
      </c>
      <c r="H37" s="54">
        <v>4</v>
      </c>
      <c r="I37" s="11">
        <v>85</v>
      </c>
      <c r="J37" s="62">
        <v>20</v>
      </c>
      <c r="K37" s="7">
        <v>0</v>
      </c>
      <c r="L37" s="11" t="s">
        <v>25</v>
      </c>
      <c r="M37" s="14" t="s">
        <v>18</v>
      </c>
      <c r="N37" s="15"/>
      <c r="O37" s="16"/>
    </row>
    <row r="38" spans="2:25" x14ac:dyDescent="0.2">
      <c r="B38" s="70">
        <v>37255</v>
      </c>
      <c r="C38" s="4">
        <v>30</v>
      </c>
      <c r="D38" s="11"/>
      <c r="E38" s="12"/>
      <c r="F38" s="13"/>
      <c r="G38" s="53">
        <v>-1</v>
      </c>
      <c r="H38" s="54">
        <v>3</v>
      </c>
      <c r="I38" s="11">
        <v>91</v>
      </c>
      <c r="J38" s="62">
        <v>0</v>
      </c>
      <c r="K38" s="7">
        <v>0</v>
      </c>
      <c r="L38" s="11" t="s">
        <v>25</v>
      </c>
      <c r="M38" s="14" t="s">
        <v>18</v>
      </c>
      <c r="N38" s="15"/>
      <c r="O38" s="16"/>
    </row>
    <row r="39" spans="2:25" ht="13.5" thickBot="1" x14ac:dyDescent="0.25">
      <c r="B39" s="70">
        <v>37256</v>
      </c>
      <c r="C39" s="17">
        <v>31</v>
      </c>
      <c r="D39" s="18"/>
      <c r="E39" s="19"/>
      <c r="F39" s="20"/>
      <c r="G39" s="55">
        <v>-6</v>
      </c>
      <c r="H39" s="56">
        <v>0</v>
      </c>
      <c r="I39" s="18">
        <v>80</v>
      </c>
      <c r="J39" s="63">
        <v>0</v>
      </c>
      <c r="K39" s="7">
        <v>0</v>
      </c>
      <c r="L39" s="18" t="s">
        <v>25</v>
      </c>
      <c r="M39" s="14" t="s">
        <v>19</v>
      </c>
      <c r="N39" s="15" t="s">
        <v>26</v>
      </c>
      <c r="O39" s="16"/>
    </row>
    <row r="40" spans="2:25" ht="13.5" thickBot="1" x14ac:dyDescent="0.25">
      <c r="C40" s="21" t="s">
        <v>27</v>
      </c>
      <c r="D40" s="22"/>
      <c r="E40" s="23"/>
      <c r="F40" s="24"/>
      <c r="G40" s="57"/>
      <c r="H40" s="58"/>
      <c r="I40" s="25"/>
      <c r="J40" s="64"/>
      <c r="K40" s="24"/>
      <c r="L40" s="22"/>
      <c r="M40" s="212"/>
      <c r="N40" s="213"/>
      <c r="O40" s="214"/>
    </row>
    <row r="41" spans="2:25" ht="12.75" customHeight="1" x14ac:dyDescent="0.2">
      <c r="C41" s="164" t="s">
        <v>28</v>
      </c>
      <c r="D41" s="165"/>
      <c r="E41" s="168" t="s">
        <v>148</v>
      </c>
      <c r="F41" s="141">
        <v>0</v>
      </c>
      <c r="G41" s="129">
        <f>SUM(G7:G39)</f>
        <v>-20</v>
      </c>
      <c r="H41" s="125">
        <f>SUM(H7:H39)</f>
        <v>102</v>
      </c>
      <c r="I41" s="129">
        <f>SUM(I7:I39)</f>
        <v>2700</v>
      </c>
      <c r="J41" s="129">
        <f>SUM(J7:J39)</f>
        <v>128</v>
      </c>
      <c r="K41" s="141">
        <f>COUNTIF(K7:K39,"&gt;0")</f>
        <v>0</v>
      </c>
      <c r="L41" s="215"/>
      <c r="M41" s="168"/>
      <c r="N41" s="168"/>
      <c r="O41" s="141"/>
    </row>
    <row r="42" spans="2:25" ht="13.5" thickBot="1" x14ac:dyDescent="0.25">
      <c r="C42" s="166"/>
      <c r="D42" s="167"/>
      <c r="E42" s="169"/>
      <c r="F42" s="142"/>
      <c r="G42" s="130"/>
      <c r="H42" s="126"/>
      <c r="I42" s="130"/>
      <c r="J42" s="130"/>
      <c r="K42" s="142"/>
      <c r="L42" s="216"/>
      <c r="M42" s="169"/>
      <c r="N42" s="169"/>
      <c r="O42" s="142"/>
    </row>
    <row r="43" spans="2:25" ht="12.75" customHeight="1" x14ac:dyDescent="0.2">
      <c r="C43" s="143" t="s">
        <v>54</v>
      </c>
      <c r="D43" s="144"/>
      <c r="E43" s="206"/>
      <c r="F43" s="116" t="s">
        <v>55</v>
      </c>
      <c r="G43" s="152" t="s">
        <v>171</v>
      </c>
      <c r="H43" s="153" t="s">
        <v>172</v>
      </c>
      <c r="I43" s="154" t="s">
        <v>56</v>
      </c>
      <c r="J43" s="156" t="s">
        <v>57</v>
      </c>
      <c r="K43" s="158" t="s">
        <v>149</v>
      </c>
      <c r="L43" s="158"/>
      <c r="M43" s="158"/>
      <c r="N43" s="158"/>
      <c r="O43" s="159"/>
    </row>
    <row r="44" spans="2:25" x14ac:dyDescent="0.2">
      <c r="C44" s="145"/>
      <c r="D44" s="146"/>
      <c r="E44" s="207"/>
      <c r="F44" s="117"/>
      <c r="G44" s="121"/>
      <c r="H44" s="137"/>
      <c r="I44" s="155"/>
      <c r="J44" s="157"/>
      <c r="K44" s="160"/>
      <c r="L44" s="160"/>
      <c r="M44" s="160"/>
      <c r="N44" s="160"/>
      <c r="O44" s="161"/>
    </row>
    <row r="45" spans="2:25" x14ac:dyDescent="0.2">
      <c r="C45" s="145"/>
      <c r="D45" s="146"/>
      <c r="E45" s="207"/>
      <c r="F45" s="117"/>
      <c r="G45" s="194">
        <f>G41/31</f>
        <v>-0.64516129032258063</v>
      </c>
      <c r="H45" s="121">
        <f t="shared" ref="H45:I45" si="0">H41/31</f>
        <v>3.2903225806451615</v>
      </c>
      <c r="I45" s="194">
        <f t="shared" si="0"/>
        <v>87.096774193548384</v>
      </c>
      <c r="J45" s="141">
        <f>COUNTIF(J7:J39,"&gt;0")</f>
        <v>15</v>
      </c>
      <c r="K45" s="160"/>
      <c r="L45" s="160"/>
      <c r="M45" s="160"/>
      <c r="N45" s="160"/>
      <c r="O45" s="161"/>
    </row>
    <row r="46" spans="2:25" ht="13.5" thickBot="1" x14ac:dyDescent="0.25">
      <c r="C46" s="147"/>
      <c r="D46" s="148"/>
      <c r="E46" s="208"/>
      <c r="F46" s="118"/>
      <c r="G46" s="195"/>
      <c r="H46" s="122"/>
      <c r="I46" s="195"/>
      <c r="J46" s="142"/>
      <c r="K46" s="162"/>
      <c r="L46" s="162"/>
      <c r="M46" s="162"/>
      <c r="N46" s="162"/>
      <c r="O46" s="163"/>
    </row>
    <row r="49" spans="2:25" x14ac:dyDescent="0.2">
      <c r="C49" s="69" t="s">
        <v>159</v>
      </c>
      <c r="D49" s="69" t="s">
        <v>161</v>
      </c>
      <c r="H49" s="59"/>
    </row>
    <row r="50" spans="2:25" ht="13.5" thickBot="1" x14ac:dyDescent="0.25">
      <c r="D50" s="72"/>
    </row>
    <row r="51" spans="2:25" x14ac:dyDescent="0.2">
      <c r="C51" s="170" t="s">
        <v>0</v>
      </c>
      <c r="D51" s="172" t="s">
        <v>1</v>
      </c>
      <c r="E51" s="173"/>
      <c r="F51" s="174"/>
      <c r="G51" s="175" t="s">
        <v>2</v>
      </c>
      <c r="H51" s="176"/>
      <c r="I51" s="177" t="s">
        <v>3</v>
      </c>
      <c r="J51" s="179" t="s">
        <v>4</v>
      </c>
      <c r="K51" s="131" t="s">
        <v>5</v>
      </c>
      <c r="L51" s="133" t="s">
        <v>6</v>
      </c>
      <c r="M51" s="135" t="s">
        <v>7</v>
      </c>
      <c r="N51" s="135"/>
      <c r="O51" s="131"/>
      <c r="R51" s="73" t="s">
        <v>150</v>
      </c>
      <c r="S51" s="73"/>
      <c r="T51" s="73"/>
      <c r="U51" s="73"/>
      <c r="V51" s="73"/>
      <c r="W51" s="73"/>
      <c r="X51" s="73"/>
      <c r="Y51" s="73"/>
    </row>
    <row r="52" spans="2:25" ht="13.5" thickBot="1" x14ac:dyDescent="0.25">
      <c r="C52" s="171"/>
      <c r="D52" s="1" t="s">
        <v>8</v>
      </c>
      <c r="E52" s="2" t="s">
        <v>9</v>
      </c>
      <c r="F52" s="3" t="s">
        <v>10</v>
      </c>
      <c r="G52" s="49" t="s">
        <v>11</v>
      </c>
      <c r="H52" s="50" t="s">
        <v>12</v>
      </c>
      <c r="I52" s="178"/>
      <c r="J52" s="180"/>
      <c r="K52" s="132"/>
      <c r="L52" s="134"/>
      <c r="M52" s="136"/>
      <c r="N52" s="136"/>
      <c r="O52" s="132"/>
      <c r="R52" s="119" t="s">
        <v>162</v>
      </c>
      <c r="S52" s="119"/>
      <c r="T52" s="119"/>
      <c r="U52" s="119"/>
      <c r="V52" s="119"/>
      <c r="W52" s="119"/>
      <c r="X52" s="119"/>
      <c r="Y52" s="119"/>
    </row>
    <row r="53" spans="2:25" x14ac:dyDescent="0.2">
      <c r="B53" s="70">
        <v>37226</v>
      </c>
      <c r="C53" s="4">
        <v>1</v>
      </c>
      <c r="D53" s="5">
        <v>31800</v>
      </c>
      <c r="E53" s="6"/>
      <c r="F53" s="7"/>
      <c r="G53" s="51">
        <v>5</v>
      </c>
      <c r="H53" s="52">
        <v>7</v>
      </c>
      <c r="I53" s="5"/>
      <c r="J53" s="65">
        <v>2</v>
      </c>
      <c r="K53" s="7">
        <v>0</v>
      </c>
      <c r="L53" s="5" t="s">
        <v>25</v>
      </c>
      <c r="M53" s="27" t="s">
        <v>30</v>
      </c>
      <c r="N53" s="28"/>
      <c r="O53" s="29"/>
      <c r="R53" s="119"/>
      <c r="S53" s="119"/>
      <c r="T53" s="119"/>
      <c r="U53" s="119"/>
      <c r="V53" s="119"/>
      <c r="W53" s="119"/>
      <c r="X53" s="119"/>
      <c r="Y53" s="119"/>
    </row>
    <row r="54" spans="2:25" x14ac:dyDescent="0.2">
      <c r="B54" s="70">
        <v>37227</v>
      </c>
      <c r="C54" s="4">
        <v>2</v>
      </c>
      <c r="D54" s="11"/>
      <c r="E54" s="12"/>
      <c r="F54" s="13"/>
      <c r="G54" s="53">
        <v>5</v>
      </c>
      <c r="H54" s="54">
        <v>9</v>
      </c>
      <c r="I54" s="11"/>
      <c r="J54" s="66">
        <v>3</v>
      </c>
      <c r="K54" s="7">
        <v>0</v>
      </c>
      <c r="L54" s="11" t="s">
        <v>13</v>
      </c>
      <c r="M54" s="27" t="s">
        <v>30</v>
      </c>
      <c r="N54" s="30"/>
      <c r="O54" s="31"/>
      <c r="R54" s="119"/>
      <c r="S54" s="119"/>
      <c r="T54" s="119"/>
      <c r="U54" s="119"/>
      <c r="V54" s="119"/>
      <c r="W54" s="119"/>
      <c r="X54" s="119"/>
      <c r="Y54" s="119"/>
    </row>
    <row r="55" spans="2:25" x14ac:dyDescent="0.2">
      <c r="B55" s="70">
        <v>37228</v>
      </c>
      <c r="C55" s="4">
        <v>3</v>
      </c>
      <c r="D55" s="11"/>
      <c r="E55" s="12"/>
      <c r="F55" s="13"/>
      <c r="G55" s="53">
        <v>2</v>
      </c>
      <c r="H55" s="54">
        <v>6</v>
      </c>
      <c r="I55" s="11"/>
      <c r="J55" s="66">
        <v>2</v>
      </c>
      <c r="K55" s="7">
        <v>0</v>
      </c>
      <c r="L55" s="11" t="s">
        <v>13</v>
      </c>
      <c r="M55" s="27" t="s">
        <v>30</v>
      </c>
      <c r="N55" s="30"/>
      <c r="O55" s="31"/>
      <c r="R55" s="73"/>
      <c r="S55" s="73"/>
      <c r="T55" s="73"/>
      <c r="U55" s="73"/>
      <c r="V55" s="73"/>
      <c r="W55" s="73"/>
      <c r="X55" s="73"/>
      <c r="Y55" s="73"/>
    </row>
    <row r="56" spans="2:25" x14ac:dyDescent="0.2">
      <c r="B56" s="70">
        <v>37229</v>
      </c>
      <c r="C56" s="4">
        <v>4</v>
      </c>
      <c r="D56" s="11"/>
      <c r="E56" s="12"/>
      <c r="F56" s="13"/>
      <c r="G56" s="53">
        <v>0</v>
      </c>
      <c r="H56" s="54">
        <v>8</v>
      </c>
      <c r="I56" s="11"/>
      <c r="J56" s="66">
        <v>10</v>
      </c>
      <c r="K56" s="7">
        <v>0</v>
      </c>
      <c r="L56" s="11" t="s">
        <v>13</v>
      </c>
      <c r="M56" s="27" t="s">
        <v>31</v>
      </c>
      <c r="N56" s="30"/>
      <c r="O56" s="31"/>
      <c r="R56" s="73" t="s">
        <v>152</v>
      </c>
      <c r="S56" s="73"/>
      <c r="T56" s="73"/>
      <c r="U56" s="73"/>
      <c r="V56" s="73"/>
      <c r="W56" s="73"/>
      <c r="X56" s="73"/>
      <c r="Y56" s="73"/>
    </row>
    <row r="57" spans="2:25" x14ac:dyDescent="0.2">
      <c r="B57" s="70">
        <v>37230</v>
      </c>
      <c r="C57" s="4">
        <v>5</v>
      </c>
      <c r="D57" s="11"/>
      <c r="E57" s="12"/>
      <c r="F57" s="13"/>
      <c r="G57" s="53">
        <v>5</v>
      </c>
      <c r="H57" s="54">
        <v>8</v>
      </c>
      <c r="I57" s="11"/>
      <c r="J57" s="66">
        <v>5</v>
      </c>
      <c r="K57" s="7">
        <v>0</v>
      </c>
      <c r="L57" s="11" t="s">
        <v>25</v>
      </c>
      <c r="M57" s="27" t="s">
        <v>32</v>
      </c>
      <c r="N57" s="30" t="s">
        <v>33</v>
      </c>
      <c r="O57" s="31"/>
      <c r="R57" s="119" t="s">
        <v>163</v>
      </c>
      <c r="S57" s="119"/>
      <c r="T57" s="119"/>
      <c r="U57" s="119"/>
      <c r="V57" s="119"/>
      <c r="W57" s="119"/>
      <c r="X57" s="119"/>
      <c r="Y57" s="119"/>
    </row>
    <row r="58" spans="2:25" x14ac:dyDescent="0.2">
      <c r="B58" s="70">
        <v>37231</v>
      </c>
      <c r="C58" s="4">
        <v>6</v>
      </c>
      <c r="D58" s="11"/>
      <c r="E58" s="12"/>
      <c r="F58" s="13"/>
      <c r="G58" s="53">
        <v>1</v>
      </c>
      <c r="H58" s="54">
        <v>6</v>
      </c>
      <c r="I58" s="11"/>
      <c r="J58" s="66">
        <v>12</v>
      </c>
      <c r="K58" s="7">
        <v>0</v>
      </c>
      <c r="L58" s="11" t="s">
        <v>34</v>
      </c>
      <c r="M58" s="27" t="s">
        <v>33</v>
      </c>
      <c r="N58" s="30" t="s">
        <v>35</v>
      </c>
      <c r="O58" s="31" t="s">
        <v>36</v>
      </c>
      <c r="R58" s="119"/>
      <c r="S58" s="119"/>
      <c r="T58" s="119"/>
      <c r="U58" s="119"/>
      <c r="V58" s="119"/>
      <c r="W58" s="119"/>
      <c r="X58" s="119"/>
      <c r="Y58" s="119"/>
    </row>
    <row r="59" spans="2:25" x14ac:dyDescent="0.2">
      <c r="B59" s="70">
        <v>37232</v>
      </c>
      <c r="C59" s="4">
        <v>7</v>
      </c>
      <c r="D59" s="11"/>
      <c r="E59" s="12"/>
      <c r="F59" s="13"/>
      <c r="G59" s="53">
        <v>-4</v>
      </c>
      <c r="H59" s="54">
        <v>2</v>
      </c>
      <c r="I59" s="11"/>
      <c r="J59" s="66">
        <v>0</v>
      </c>
      <c r="K59" s="7">
        <v>0</v>
      </c>
      <c r="L59" s="11" t="s">
        <v>34</v>
      </c>
      <c r="M59" s="27" t="s">
        <v>37</v>
      </c>
      <c r="N59" s="30"/>
      <c r="O59" s="31"/>
      <c r="R59" s="119"/>
      <c r="S59" s="119"/>
      <c r="T59" s="119"/>
      <c r="U59" s="119"/>
      <c r="V59" s="119"/>
      <c r="W59" s="119"/>
      <c r="X59" s="119"/>
      <c r="Y59" s="119"/>
    </row>
    <row r="60" spans="2:25" x14ac:dyDescent="0.2">
      <c r="B60" s="70">
        <v>37233</v>
      </c>
      <c r="C60" s="4">
        <v>8</v>
      </c>
      <c r="D60" s="11"/>
      <c r="E60" s="12"/>
      <c r="F60" s="13"/>
      <c r="G60" s="53">
        <v>-2</v>
      </c>
      <c r="H60" s="54">
        <v>2</v>
      </c>
      <c r="I60" s="11"/>
      <c r="J60" s="66">
        <v>0</v>
      </c>
      <c r="K60" s="7">
        <v>0</v>
      </c>
      <c r="L60" s="11" t="s">
        <v>13</v>
      </c>
      <c r="M60" s="27" t="s">
        <v>38</v>
      </c>
      <c r="N60" s="30" t="s">
        <v>39</v>
      </c>
      <c r="O60" s="31"/>
      <c r="R60" s="73"/>
      <c r="S60" s="73"/>
      <c r="T60" s="73"/>
      <c r="U60" s="73"/>
      <c r="V60" s="73"/>
      <c r="W60" s="73"/>
      <c r="X60" s="73"/>
      <c r="Y60" s="73"/>
    </row>
    <row r="61" spans="2:25" x14ac:dyDescent="0.2">
      <c r="B61" s="70">
        <v>37234</v>
      </c>
      <c r="C61" s="4">
        <v>9</v>
      </c>
      <c r="D61" s="11"/>
      <c r="E61" s="12"/>
      <c r="F61" s="13"/>
      <c r="G61" s="53">
        <v>-2</v>
      </c>
      <c r="H61" s="54">
        <v>2</v>
      </c>
      <c r="I61" s="11"/>
      <c r="J61" s="66">
        <v>0</v>
      </c>
      <c r="K61" s="7">
        <v>0</v>
      </c>
      <c r="L61" s="11" t="s">
        <v>15</v>
      </c>
      <c r="M61" s="27" t="s">
        <v>40</v>
      </c>
      <c r="N61" s="30"/>
      <c r="O61" s="31"/>
      <c r="R61" s="73" t="s">
        <v>154</v>
      </c>
      <c r="S61" s="73"/>
      <c r="T61" s="73"/>
      <c r="U61" s="73"/>
      <c r="V61" s="73"/>
      <c r="W61" s="73"/>
      <c r="X61" s="73"/>
      <c r="Y61" s="73"/>
    </row>
    <row r="62" spans="2:25" ht="13.5" thickBot="1" x14ac:dyDescent="0.25">
      <c r="B62" s="70">
        <v>37235</v>
      </c>
      <c r="C62" s="17">
        <v>10</v>
      </c>
      <c r="D62" s="18">
        <v>31500</v>
      </c>
      <c r="E62" s="19"/>
      <c r="F62" s="20">
        <v>-300</v>
      </c>
      <c r="G62" s="55">
        <v>-2</v>
      </c>
      <c r="H62" s="56">
        <v>4</v>
      </c>
      <c r="I62" s="18"/>
      <c r="J62" s="66">
        <v>0</v>
      </c>
      <c r="K62" s="7">
        <v>0</v>
      </c>
      <c r="L62" s="11" t="s">
        <v>13</v>
      </c>
      <c r="M62" s="27" t="s">
        <v>38</v>
      </c>
      <c r="N62" s="30"/>
      <c r="O62" s="31"/>
      <c r="R62" s="119"/>
      <c r="S62" s="119"/>
      <c r="T62" s="119"/>
      <c r="U62" s="119"/>
      <c r="V62" s="119"/>
      <c r="W62" s="119"/>
      <c r="X62" s="119"/>
      <c r="Y62" s="119"/>
    </row>
    <row r="63" spans="2:25" ht="13.5" thickBot="1" x14ac:dyDescent="0.25">
      <c r="C63" s="21" t="s">
        <v>20</v>
      </c>
      <c r="D63" s="22"/>
      <c r="E63" s="23">
        <v>0</v>
      </c>
      <c r="F63" s="24">
        <v>-300</v>
      </c>
      <c r="G63" s="57"/>
      <c r="H63" s="58"/>
      <c r="I63" s="25"/>
      <c r="J63" s="64"/>
      <c r="K63" s="24"/>
      <c r="L63" s="22"/>
      <c r="M63" s="32"/>
      <c r="N63" s="33"/>
      <c r="O63" s="34"/>
      <c r="R63" s="119"/>
      <c r="S63" s="119"/>
      <c r="T63" s="119"/>
      <c r="U63" s="119"/>
      <c r="V63" s="119"/>
      <c r="W63" s="119"/>
      <c r="X63" s="119"/>
      <c r="Y63" s="119"/>
    </row>
    <row r="64" spans="2:25" x14ac:dyDescent="0.2">
      <c r="B64" s="70">
        <v>37236</v>
      </c>
      <c r="C64" s="26">
        <v>11</v>
      </c>
      <c r="D64" s="5"/>
      <c r="E64" s="6"/>
      <c r="F64" s="7"/>
      <c r="G64" s="51">
        <v>0</v>
      </c>
      <c r="H64" s="52">
        <v>4</v>
      </c>
      <c r="I64" s="5"/>
      <c r="J64" s="62">
        <v>0</v>
      </c>
      <c r="K64" s="7">
        <v>0</v>
      </c>
      <c r="L64" s="5" t="s">
        <v>34</v>
      </c>
      <c r="M64" s="35" t="s">
        <v>38</v>
      </c>
      <c r="N64" s="30" t="s">
        <v>39</v>
      </c>
      <c r="O64" s="31"/>
      <c r="R64" s="119"/>
      <c r="S64" s="119"/>
      <c r="T64" s="119"/>
      <c r="U64" s="119"/>
      <c r="V64" s="119"/>
      <c r="W64" s="119"/>
      <c r="X64" s="119"/>
      <c r="Y64" s="119"/>
    </row>
    <row r="65" spans="2:25" x14ac:dyDescent="0.2">
      <c r="B65" s="70">
        <v>37237</v>
      </c>
      <c r="C65" s="4">
        <v>12</v>
      </c>
      <c r="D65" s="11"/>
      <c r="E65" s="12"/>
      <c r="F65" s="13"/>
      <c r="G65" s="60"/>
      <c r="H65" s="52">
        <v>3</v>
      </c>
      <c r="I65" s="11"/>
      <c r="J65" s="62">
        <v>1</v>
      </c>
      <c r="K65" s="7">
        <v>0</v>
      </c>
      <c r="L65" s="5" t="s">
        <v>34</v>
      </c>
      <c r="M65" s="35" t="s">
        <v>38</v>
      </c>
      <c r="N65" s="30" t="s">
        <v>41</v>
      </c>
      <c r="O65" s="31"/>
      <c r="R65" s="73"/>
      <c r="S65" s="73"/>
      <c r="T65" s="73"/>
      <c r="U65" s="73"/>
      <c r="V65" s="73"/>
      <c r="W65" s="73"/>
      <c r="X65" s="73"/>
      <c r="Y65" s="73"/>
    </row>
    <row r="66" spans="2:25" x14ac:dyDescent="0.2">
      <c r="B66" s="70">
        <v>37238</v>
      </c>
      <c r="C66" s="4">
        <v>13</v>
      </c>
      <c r="D66" s="11"/>
      <c r="E66" s="12"/>
      <c r="F66" s="13"/>
      <c r="G66" s="53">
        <v>-2</v>
      </c>
      <c r="H66" s="54">
        <v>3</v>
      </c>
      <c r="I66" s="11"/>
      <c r="J66" s="62">
        <v>1</v>
      </c>
      <c r="K66" s="7">
        <v>0</v>
      </c>
      <c r="L66" s="5" t="s">
        <v>16</v>
      </c>
      <c r="M66" s="35" t="s">
        <v>42</v>
      </c>
      <c r="N66" s="30" t="s">
        <v>43</v>
      </c>
      <c r="O66" s="31"/>
      <c r="R66" s="73" t="s">
        <v>156</v>
      </c>
      <c r="S66" s="73"/>
      <c r="T66" s="73"/>
      <c r="U66" s="73"/>
      <c r="V66" s="73"/>
      <c r="W66" s="73"/>
      <c r="X66" s="73"/>
      <c r="Y66" s="73"/>
    </row>
    <row r="67" spans="2:25" x14ac:dyDescent="0.2">
      <c r="B67" s="70">
        <v>37239</v>
      </c>
      <c r="C67" s="4">
        <v>14</v>
      </c>
      <c r="D67" s="11"/>
      <c r="E67" s="12"/>
      <c r="F67" s="13"/>
      <c r="G67" s="74">
        <v>-8</v>
      </c>
      <c r="H67" s="54">
        <v>-2</v>
      </c>
      <c r="I67" s="11"/>
      <c r="J67" s="62">
        <v>0</v>
      </c>
      <c r="K67" s="7">
        <v>0</v>
      </c>
      <c r="L67" s="5" t="s">
        <v>16</v>
      </c>
      <c r="M67" s="35" t="s">
        <v>42</v>
      </c>
      <c r="N67" s="30" t="s">
        <v>44</v>
      </c>
      <c r="O67" s="31"/>
      <c r="R67" s="120" t="s">
        <v>164</v>
      </c>
      <c r="S67" s="120"/>
      <c r="T67" s="120"/>
      <c r="U67" s="120"/>
      <c r="V67" s="120"/>
      <c r="W67" s="120"/>
      <c r="X67" s="120"/>
      <c r="Y67" s="120"/>
    </row>
    <row r="68" spans="2:25" x14ac:dyDescent="0.2">
      <c r="B68" s="70">
        <v>37240</v>
      </c>
      <c r="C68" s="4">
        <v>15</v>
      </c>
      <c r="D68" s="11"/>
      <c r="E68" s="12"/>
      <c r="F68" s="13"/>
      <c r="G68" s="53">
        <v>-3</v>
      </c>
      <c r="H68" s="54">
        <v>2</v>
      </c>
      <c r="I68" s="11"/>
      <c r="J68" s="62">
        <v>1</v>
      </c>
      <c r="K68" s="7">
        <v>0</v>
      </c>
      <c r="L68" s="5" t="s">
        <v>15</v>
      </c>
      <c r="M68" s="35" t="s">
        <v>37</v>
      </c>
      <c r="N68" s="30"/>
      <c r="O68" s="31"/>
      <c r="R68" s="120"/>
      <c r="S68" s="120"/>
      <c r="T68" s="120"/>
      <c r="U68" s="120"/>
      <c r="V68" s="120"/>
      <c r="W68" s="120"/>
      <c r="X68" s="120"/>
      <c r="Y68" s="120"/>
    </row>
    <row r="69" spans="2:25" x14ac:dyDescent="0.2">
      <c r="B69" s="70">
        <v>37241</v>
      </c>
      <c r="C69" s="4">
        <v>16</v>
      </c>
      <c r="D69" s="11"/>
      <c r="E69" s="12"/>
      <c r="F69" s="13"/>
      <c r="G69" s="53">
        <v>-6</v>
      </c>
      <c r="H69" s="54">
        <v>3</v>
      </c>
      <c r="I69" s="11"/>
      <c r="J69" s="62">
        <v>0</v>
      </c>
      <c r="K69" s="7">
        <v>0</v>
      </c>
      <c r="L69" s="5" t="s">
        <v>45</v>
      </c>
      <c r="M69" s="35" t="s">
        <v>33</v>
      </c>
      <c r="N69" s="30"/>
      <c r="O69" s="31"/>
      <c r="R69" s="120"/>
      <c r="S69" s="120"/>
      <c r="T69" s="120"/>
      <c r="U69" s="120"/>
      <c r="V69" s="120"/>
      <c r="W69" s="120"/>
      <c r="X69" s="120"/>
      <c r="Y69" s="120"/>
    </row>
    <row r="70" spans="2:25" x14ac:dyDescent="0.2">
      <c r="B70" s="70">
        <v>37242</v>
      </c>
      <c r="C70" s="4">
        <v>17</v>
      </c>
      <c r="D70" s="11"/>
      <c r="E70" s="12"/>
      <c r="F70" s="13"/>
      <c r="G70" s="53"/>
      <c r="H70" s="54"/>
      <c r="I70" s="11"/>
      <c r="J70" s="62"/>
      <c r="K70" s="7"/>
      <c r="L70" s="5"/>
      <c r="M70" s="35"/>
      <c r="N70" s="30"/>
      <c r="O70" s="31"/>
      <c r="R70" s="73"/>
      <c r="S70" s="73"/>
      <c r="T70" s="73"/>
      <c r="U70" s="73"/>
      <c r="V70" s="73"/>
      <c r="W70" s="73"/>
      <c r="X70" s="73"/>
      <c r="Y70" s="73"/>
    </row>
    <row r="71" spans="2:25" x14ac:dyDescent="0.2">
      <c r="B71" s="70">
        <v>37243</v>
      </c>
      <c r="C71" s="4">
        <v>18</v>
      </c>
      <c r="D71" s="11"/>
      <c r="E71" s="12"/>
      <c r="F71" s="13"/>
      <c r="G71" s="53">
        <v>-2</v>
      </c>
      <c r="H71" s="54">
        <v>3</v>
      </c>
      <c r="I71" s="11"/>
      <c r="J71" s="62">
        <v>0</v>
      </c>
      <c r="K71" s="7">
        <v>0</v>
      </c>
      <c r="L71" s="5" t="s">
        <v>15</v>
      </c>
      <c r="M71" s="35" t="s">
        <v>37</v>
      </c>
      <c r="N71" s="30"/>
      <c r="O71" s="31"/>
      <c r="R71" s="73" t="s">
        <v>155</v>
      </c>
      <c r="S71" s="73"/>
      <c r="T71" s="73"/>
      <c r="U71" s="73"/>
      <c r="V71" s="73"/>
      <c r="W71" s="73"/>
      <c r="X71" s="73"/>
      <c r="Y71" s="73"/>
    </row>
    <row r="72" spans="2:25" x14ac:dyDescent="0.2">
      <c r="B72" s="70">
        <v>37244</v>
      </c>
      <c r="C72" s="4">
        <v>19</v>
      </c>
      <c r="D72" s="11"/>
      <c r="E72" s="12"/>
      <c r="F72" s="13"/>
      <c r="G72" s="53">
        <v>0</v>
      </c>
      <c r="H72" s="54">
        <v>5</v>
      </c>
      <c r="I72" s="11"/>
      <c r="J72" s="62">
        <v>2</v>
      </c>
      <c r="K72" s="7">
        <v>0</v>
      </c>
      <c r="L72" s="5" t="s">
        <v>15</v>
      </c>
      <c r="M72" s="35" t="s">
        <v>46</v>
      </c>
      <c r="N72" s="30" t="s">
        <v>47</v>
      </c>
      <c r="O72" s="31"/>
      <c r="R72" s="120"/>
      <c r="S72" s="120"/>
      <c r="T72" s="120"/>
      <c r="U72" s="120"/>
      <c r="V72" s="120"/>
      <c r="W72" s="120"/>
      <c r="X72" s="120"/>
      <c r="Y72" s="120"/>
    </row>
    <row r="73" spans="2:25" ht="13.5" thickBot="1" x14ac:dyDescent="0.25">
      <c r="B73" s="70">
        <v>37245</v>
      </c>
      <c r="C73" s="17">
        <v>20</v>
      </c>
      <c r="D73" s="18"/>
      <c r="E73" s="19"/>
      <c r="F73" s="20"/>
      <c r="G73" s="53">
        <v>-3</v>
      </c>
      <c r="H73" s="54">
        <v>-1</v>
      </c>
      <c r="I73" s="18"/>
      <c r="J73" s="63">
        <v>1</v>
      </c>
      <c r="K73" s="7">
        <v>0</v>
      </c>
      <c r="L73" s="5" t="s">
        <v>34</v>
      </c>
      <c r="M73" s="35" t="s">
        <v>35</v>
      </c>
      <c r="N73" s="30" t="s">
        <v>48</v>
      </c>
      <c r="O73" s="31"/>
      <c r="R73" s="120"/>
      <c r="S73" s="120"/>
      <c r="T73" s="120"/>
      <c r="U73" s="120"/>
      <c r="V73" s="120"/>
      <c r="W73" s="120"/>
      <c r="X73" s="120"/>
      <c r="Y73" s="120"/>
    </row>
    <row r="74" spans="2:25" ht="13.5" thickBot="1" x14ac:dyDescent="0.25">
      <c r="C74" s="21" t="s">
        <v>23</v>
      </c>
      <c r="D74" s="22"/>
      <c r="E74" s="23">
        <v>0</v>
      </c>
      <c r="F74" s="24">
        <v>0</v>
      </c>
      <c r="G74" s="57"/>
      <c r="H74" s="58"/>
      <c r="I74" s="25"/>
      <c r="J74" s="64"/>
      <c r="K74" s="24"/>
      <c r="L74" s="22"/>
      <c r="M74" s="32"/>
      <c r="N74" s="33"/>
      <c r="O74" s="34"/>
      <c r="R74" s="120"/>
      <c r="S74" s="120"/>
      <c r="T74" s="120"/>
      <c r="U74" s="120"/>
      <c r="V74" s="120"/>
      <c r="W74" s="120"/>
      <c r="X74" s="120"/>
      <c r="Y74" s="120"/>
    </row>
    <row r="75" spans="2:25" x14ac:dyDescent="0.2">
      <c r="B75" s="70">
        <v>37246</v>
      </c>
      <c r="C75" s="26">
        <v>21</v>
      </c>
      <c r="D75" s="5"/>
      <c r="E75" s="6"/>
      <c r="F75" s="7"/>
      <c r="G75" s="51">
        <v>-2</v>
      </c>
      <c r="H75" s="52">
        <v>6</v>
      </c>
      <c r="I75" s="5"/>
      <c r="J75" s="61">
        <v>15</v>
      </c>
      <c r="K75" s="7">
        <v>0</v>
      </c>
      <c r="L75" s="5" t="s">
        <v>15</v>
      </c>
      <c r="M75" s="35" t="s">
        <v>31</v>
      </c>
      <c r="N75" s="30" t="s">
        <v>49</v>
      </c>
      <c r="O75" s="31"/>
      <c r="R75" s="73"/>
      <c r="S75" s="73"/>
      <c r="T75" s="73"/>
      <c r="U75" s="73"/>
      <c r="V75" s="73"/>
      <c r="W75" s="73"/>
      <c r="X75" s="73"/>
      <c r="Y75" s="73"/>
    </row>
    <row r="76" spans="2:25" x14ac:dyDescent="0.2">
      <c r="B76" s="70">
        <v>37247</v>
      </c>
      <c r="C76" s="4">
        <v>22</v>
      </c>
      <c r="D76" s="11"/>
      <c r="E76" s="12"/>
      <c r="F76" s="13"/>
      <c r="G76" s="53">
        <v>-4</v>
      </c>
      <c r="H76" s="54">
        <v>2</v>
      </c>
      <c r="I76" s="11"/>
      <c r="J76" s="62">
        <v>3</v>
      </c>
      <c r="K76" s="7">
        <v>0</v>
      </c>
      <c r="L76" s="5" t="s">
        <v>34</v>
      </c>
      <c r="M76" s="35" t="s">
        <v>37</v>
      </c>
      <c r="N76" s="30"/>
      <c r="O76" s="31"/>
      <c r="R76" s="73" t="s">
        <v>157</v>
      </c>
      <c r="S76" s="73"/>
      <c r="T76" s="73"/>
      <c r="U76" s="73"/>
      <c r="V76" s="73"/>
      <c r="W76" s="73"/>
      <c r="X76" s="73"/>
      <c r="Y76" s="73"/>
    </row>
    <row r="77" spans="2:25" x14ac:dyDescent="0.2">
      <c r="B77" s="70">
        <v>37248</v>
      </c>
      <c r="C77" s="4">
        <v>23</v>
      </c>
      <c r="D77" s="11"/>
      <c r="E77" s="12"/>
      <c r="F77" s="13"/>
      <c r="G77" s="53">
        <v>-9</v>
      </c>
      <c r="H77" s="54">
        <v>-3</v>
      </c>
      <c r="I77" s="11"/>
      <c r="J77" s="62">
        <v>0</v>
      </c>
      <c r="K77" s="7">
        <v>0</v>
      </c>
      <c r="L77" s="5" t="s">
        <v>13</v>
      </c>
      <c r="M77" s="35" t="s">
        <v>47</v>
      </c>
      <c r="N77" s="30" t="s">
        <v>33</v>
      </c>
      <c r="O77" s="31" t="s">
        <v>43</v>
      </c>
      <c r="R77" s="120" t="s">
        <v>165</v>
      </c>
      <c r="S77" s="120"/>
      <c r="T77" s="120"/>
      <c r="U77" s="120"/>
      <c r="V77" s="120"/>
      <c r="W77" s="120"/>
      <c r="X77" s="120"/>
      <c r="Y77" s="120"/>
    </row>
    <row r="78" spans="2:25" x14ac:dyDescent="0.2">
      <c r="B78" s="70">
        <v>37249</v>
      </c>
      <c r="C78" s="4">
        <v>24</v>
      </c>
      <c r="D78" s="11"/>
      <c r="E78" s="12"/>
      <c r="F78" s="13"/>
      <c r="G78" s="53">
        <v>-4</v>
      </c>
      <c r="H78" s="54">
        <v>2</v>
      </c>
      <c r="I78" s="11"/>
      <c r="J78" s="62">
        <v>7</v>
      </c>
      <c r="K78" s="7">
        <v>0</v>
      </c>
      <c r="L78" s="5" t="s">
        <v>25</v>
      </c>
      <c r="M78" s="35" t="s">
        <v>26</v>
      </c>
      <c r="N78" s="30" t="s">
        <v>31</v>
      </c>
      <c r="O78" s="31"/>
      <c r="R78" s="120"/>
      <c r="S78" s="120"/>
      <c r="T78" s="120"/>
      <c r="U78" s="120"/>
      <c r="V78" s="120"/>
      <c r="W78" s="120"/>
      <c r="X78" s="120"/>
      <c r="Y78" s="120"/>
    </row>
    <row r="79" spans="2:25" x14ac:dyDescent="0.2">
      <c r="B79" s="70">
        <v>37250</v>
      </c>
      <c r="C79" s="4">
        <v>25</v>
      </c>
      <c r="D79" s="11"/>
      <c r="E79" s="12"/>
      <c r="F79" s="13"/>
      <c r="G79" s="53">
        <v>-1</v>
      </c>
      <c r="H79" s="54">
        <v>6</v>
      </c>
      <c r="I79" s="11"/>
      <c r="J79" s="62">
        <v>13</v>
      </c>
      <c r="K79" s="7">
        <v>0</v>
      </c>
      <c r="L79" s="5" t="s">
        <v>13</v>
      </c>
      <c r="M79" s="35" t="s">
        <v>50</v>
      </c>
      <c r="N79" s="30" t="s">
        <v>51</v>
      </c>
      <c r="O79" s="31"/>
      <c r="R79" s="120"/>
      <c r="S79" s="120"/>
      <c r="T79" s="120"/>
      <c r="U79" s="120"/>
      <c r="V79" s="120"/>
      <c r="W79" s="120"/>
      <c r="X79" s="120"/>
      <c r="Y79" s="120"/>
    </row>
    <row r="80" spans="2:25" x14ac:dyDescent="0.2">
      <c r="B80" s="70">
        <v>37251</v>
      </c>
      <c r="C80" s="4">
        <v>26</v>
      </c>
      <c r="D80" s="11"/>
      <c r="E80" s="12"/>
      <c r="F80" s="13"/>
      <c r="G80" s="53">
        <v>-2</v>
      </c>
      <c r="H80" s="54">
        <v>2</v>
      </c>
      <c r="I80" s="11"/>
      <c r="J80" s="62">
        <v>8</v>
      </c>
      <c r="K80" s="7">
        <v>0</v>
      </c>
      <c r="L80" s="11" t="s">
        <v>13</v>
      </c>
      <c r="M80" s="35" t="s">
        <v>50</v>
      </c>
      <c r="N80" s="30" t="s">
        <v>26</v>
      </c>
      <c r="O80" s="31"/>
    </row>
    <row r="81" spans="2:15" x14ac:dyDescent="0.2">
      <c r="B81" s="70">
        <v>37252</v>
      </c>
      <c r="C81" s="4">
        <v>27</v>
      </c>
      <c r="D81" s="11"/>
      <c r="E81" s="12"/>
      <c r="F81" s="13"/>
      <c r="G81" s="53">
        <v>-2</v>
      </c>
      <c r="H81" s="54">
        <v>0</v>
      </c>
      <c r="I81" s="11"/>
      <c r="J81" s="62">
        <v>6</v>
      </c>
      <c r="K81" s="7">
        <v>0</v>
      </c>
      <c r="L81" s="11" t="s">
        <v>25</v>
      </c>
      <c r="M81" s="35" t="s">
        <v>50</v>
      </c>
      <c r="N81" s="30" t="s">
        <v>26</v>
      </c>
      <c r="O81" s="31"/>
    </row>
    <row r="82" spans="2:15" x14ac:dyDescent="0.2">
      <c r="B82" s="70">
        <v>37253</v>
      </c>
      <c r="C82" s="4">
        <v>28</v>
      </c>
      <c r="D82" s="11"/>
      <c r="E82" s="12"/>
      <c r="F82" s="13"/>
      <c r="G82" s="53">
        <v>-2</v>
      </c>
      <c r="H82" s="54">
        <v>4</v>
      </c>
      <c r="I82" s="11"/>
      <c r="J82" s="62">
        <v>17</v>
      </c>
      <c r="K82" s="7">
        <v>0</v>
      </c>
      <c r="L82" s="11" t="s">
        <v>13</v>
      </c>
      <c r="M82" s="35" t="s">
        <v>52</v>
      </c>
      <c r="N82" s="30" t="s">
        <v>26</v>
      </c>
      <c r="O82" s="31" t="s">
        <v>46</v>
      </c>
    </row>
    <row r="83" spans="2:15" x14ac:dyDescent="0.2">
      <c r="B83" s="70">
        <v>37254</v>
      </c>
      <c r="C83" s="4">
        <v>29</v>
      </c>
      <c r="D83" s="11"/>
      <c r="E83" s="12"/>
      <c r="F83" s="13"/>
      <c r="G83" s="53">
        <v>-2</v>
      </c>
      <c r="H83" s="54">
        <v>4</v>
      </c>
      <c r="I83" s="11"/>
      <c r="J83" s="62">
        <v>5</v>
      </c>
      <c r="K83" s="7">
        <v>0</v>
      </c>
      <c r="L83" s="11" t="s">
        <v>13</v>
      </c>
      <c r="M83" s="35" t="s">
        <v>33</v>
      </c>
      <c r="N83" s="30" t="s">
        <v>35</v>
      </c>
      <c r="O83" s="31" t="s">
        <v>53</v>
      </c>
    </row>
    <row r="84" spans="2:15" x14ac:dyDescent="0.2">
      <c r="B84" s="70">
        <v>37255</v>
      </c>
      <c r="C84" s="4">
        <v>30</v>
      </c>
      <c r="D84" s="11"/>
      <c r="E84" s="12"/>
      <c r="F84" s="13"/>
      <c r="G84" s="53">
        <v>-4</v>
      </c>
      <c r="H84" s="54">
        <v>0</v>
      </c>
      <c r="I84" s="11"/>
      <c r="J84" s="62">
        <v>0</v>
      </c>
      <c r="K84" s="7">
        <v>0</v>
      </c>
      <c r="L84" s="11" t="s">
        <v>25</v>
      </c>
      <c r="M84" s="35" t="s">
        <v>33</v>
      </c>
      <c r="N84" s="30" t="s">
        <v>35</v>
      </c>
      <c r="O84" s="31"/>
    </row>
    <row r="85" spans="2:15" ht="13.5" thickBot="1" x14ac:dyDescent="0.25">
      <c r="B85" s="70">
        <v>37256</v>
      </c>
      <c r="C85" s="4">
        <v>31</v>
      </c>
      <c r="D85" s="11">
        <v>30700</v>
      </c>
      <c r="E85" s="12"/>
      <c r="F85" s="13">
        <v>-800</v>
      </c>
      <c r="G85" s="53">
        <v>-11</v>
      </c>
      <c r="H85" s="54">
        <v>-2</v>
      </c>
      <c r="I85" s="11"/>
      <c r="J85" s="62">
        <v>2</v>
      </c>
      <c r="K85" s="7">
        <v>0</v>
      </c>
      <c r="L85" s="11" t="s">
        <v>15</v>
      </c>
      <c r="M85" s="35" t="s">
        <v>33</v>
      </c>
      <c r="N85" s="30"/>
      <c r="O85" s="31"/>
    </row>
    <row r="86" spans="2:15" ht="13.5" thickBot="1" x14ac:dyDescent="0.25">
      <c r="C86" s="21" t="s">
        <v>27</v>
      </c>
      <c r="D86" s="22"/>
      <c r="E86" s="23">
        <v>0</v>
      </c>
      <c r="F86" s="24">
        <v>-800</v>
      </c>
      <c r="G86" s="57"/>
      <c r="H86" s="58"/>
      <c r="I86" s="25"/>
      <c r="J86" s="64"/>
      <c r="K86" s="24"/>
      <c r="L86" s="22"/>
      <c r="M86" s="36"/>
      <c r="N86" s="37"/>
      <c r="O86" s="38"/>
    </row>
    <row r="87" spans="2:15" x14ac:dyDescent="0.2">
      <c r="C87" s="164" t="s">
        <v>28</v>
      </c>
      <c r="D87" s="165"/>
      <c r="E87" s="168">
        <v>0</v>
      </c>
      <c r="F87" s="141">
        <v>-1100</v>
      </c>
      <c r="G87" s="129">
        <f>SUM(G53:G85)</f>
        <v>-59</v>
      </c>
      <c r="H87" s="129">
        <f>SUM(H53:H85)</f>
        <v>95</v>
      </c>
      <c r="I87" s="125"/>
      <c r="J87" s="125">
        <f>SUM(J53:J85)</f>
        <v>116</v>
      </c>
      <c r="K87" s="141">
        <f>COUNTIF(K53:K85,"&gt;0")</f>
        <v>0</v>
      </c>
      <c r="L87" s="39"/>
      <c r="M87" s="40"/>
      <c r="N87" s="40"/>
      <c r="O87" s="41"/>
    </row>
    <row r="88" spans="2:15" ht="13.5" thickBot="1" x14ac:dyDescent="0.25">
      <c r="C88" s="166"/>
      <c r="D88" s="167"/>
      <c r="E88" s="169"/>
      <c r="F88" s="142"/>
      <c r="G88" s="130"/>
      <c r="H88" s="130"/>
      <c r="I88" s="126"/>
      <c r="J88" s="126"/>
      <c r="K88" s="142"/>
      <c r="L88" s="42"/>
      <c r="M88" s="43"/>
      <c r="N88" s="43"/>
      <c r="O88" s="44"/>
    </row>
    <row r="89" spans="2:15" x14ac:dyDescent="0.2">
      <c r="C89" s="143" t="s">
        <v>54</v>
      </c>
      <c r="D89" s="144"/>
      <c r="E89" s="206">
        <v>-1.1000000000000001</v>
      </c>
      <c r="F89" s="116" t="s">
        <v>55</v>
      </c>
      <c r="G89" s="152" t="s">
        <v>171</v>
      </c>
      <c r="H89" s="153" t="s">
        <v>172</v>
      </c>
      <c r="I89" s="154" t="s">
        <v>56</v>
      </c>
      <c r="J89" s="156" t="s">
        <v>57</v>
      </c>
      <c r="K89" s="158" t="s">
        <v>29</v>
      </c>
      <c r="L89" s="158"/>
      <c r="M89" s="158"/>
      <c r="N89" s="158"/>
      <c r="O89" s="159"/>
    </row>
    <row r="90" spans="2:15" x14ac:dyDescent="0.2">
      <c r="C90" s="145"/>
      <c r="D90" s="146"/>
      <c r="E90" s="207"/>
      <c r="F90" s="117"/>
      <c r="G90" s="121"/>
      <c r="H90" s="137"/>
      <c r="I90" s="155"/>
      <c r="J90" s="157"/>
      <c r="K90" s="160"/>
      <c r="L90" s="160"/>
      <c r="M90" s="160"/>
      <c r="N90" s="160"/>
      <c r="O90" s="161"/>
    </row>
    <row r="91" spans="2:15" x14ac:dyDescent="0.2">
      <c r="C91" s="145"/>
      <c r="D91" s="146"/>
      <c r="E91" s="207"/>
      <c r="F91" s="117"/>
      <c r="G91" s="121">
        <f>G87/29</f>
        <v>-2.0344827586206895</v>
      </c>
      <c r="H91" s="121">
        <f>H87/30</f>
        <v>3.1666666666666665</v>
      </c>
      <c r="I91" s="139"/>
      <c r="J91" s="202">
        <f>COUNTIF(J53:J85,"&gt;0")</f>
        <v>20</v>
      </c>
      <c r="K91" s="160"/>
      <c r="L91" s="160"/>
      <c r="M91" s="160"/>
      <c r="N91" s="160"/>
      <c r="O91" s="161"/>
    </row>
    <row r="92" spans="2:15" ht="13.5" thickBot="1" x14ac:dyDescent="0.25">
      <c r="C92" s="147"/>
      <c r="D92" s="148"/>
      <c r="E92" s="208"/>
      <c r="F92" s="118"/>
      <c r="G92" s="122"/>
      <c r="H92" s="122"/>
      <c r="I92" s="140"/>
      <c r="J92" s="203"/>
      <c r="K92" s="162"/>
      <c r="L92" s="162"/>
      <c r="M92" s="162"/>
      <c r="N92" s="162"/>
      <c r="O92" s="163"/>
    </row>
    <row r="95" spans="2:15" x14ac:dyDescent="0.2">
      <c r="C95" s="69" t="s">
        <v>159</v>
      </c>
      <c r="D95" s="69" t="s">
        <v>173</v>
      </c>
      <c r="H95" s="59"/>
    </row>
    <row r="96" spans="2:15" ht="13.5" thickBot="1" x14ac:dyDescent="0.25">
      <c r="D96" s="72"/>
    </row>
    <row r="97" spans="2:25" x14ac:dyDescent="0.2">
      <c r="C97" s="170" t="s">
        <v>0</v>
      </c>
      <c r="D97" s="172" t="s">
        <v>1</v>
      </c>
      <c r="E97" s="173"/>
      <c r="F97" s="174"/>
      <c r="G97" s="175" t="s">
        <v>2</v>
      </c>
      <c r="H97" s="176"/>
      <c r="I97" s="177" t="s">
        <v>3</v>
      </c>
      <c r="J97" s="179" t="s">
        <v>4</v>
      </c>
      <c r="K97" s="131" t="s">
        <v>5</v>
      </c>
      <c r="L97" s="133" t="s">
        <v>6</v>
      </c>
      <c r="M97" s="135" t="s">
        <v>7</v>
      </c>
      <c r="N97" s="135"/>
      <c r="O97" s="131"/>
      <c r="R97" s="73" t="s">
        <v>150</v>
      </c>
      <c r="S97" s="73"/>
      <c r="T97" s="73"/>
      <c r="U97" s="73"/>
      <c r="V97" s="73"/>
      <c r="W97" s="73"/>
      <c r="X97" s="73"/>
      <c r="Y97" s="73"/>
    </row>
    <row r="98" spans="2:25" ht="13.5" thickBot="1" x14ac:dyDescent="0.25">
      <c r="C98" s="171"/>
      <c r="D98" s="1" t="s">
        <v>8</v>
      </c>
      <c r="E98" s="2" t="s">
        <v>9</v>
      </c>
      <c r="F98" s="3" t="s">
        <v>10</v>
      </c>
      <c r="G98" s="49" t="s">
        <v>11</v>
      </c>
      <c r="H98" s="50" t="s">
        <v>12</v>
      </c>
      <c r="I98" s="178"/>
      <c r="J98" s="180"/>
      <c r="K98" s="132"/>
      <c r="L98" s="134"/>
      <c r="M98" s="136"/>
      <c r="N98" s="136"/>
      <c r="O98" s="132"/>
      <c r="R98" s="119"/>
      <c r="S98" s="119"/>
      <c r="T98" s="119"/>
      <c r="U98" s="119"/>
      <c r="V98" s="119"/>
      <c r="W98" s="119"/>
      <c r="X98" s="119"/>
      <c r="Y98" s="119"/>
    </row>
    <row r="99" spans="2:25" x14ac:dyDescent="0.2">
      <c r="B99" s="70">
        <v>37226</v>
      </c>
      <c r="C99" s="4">
        <v>1</v>
      </c>
      <c r="D99" s="5">
        <v>45325</v>
      </c>
      <c r="E99" s="6"/>
      <c r="F99" s="7">
        <v>-25</v>
      </c>
      <c r="G99" s="51">
        <v>6</v>
      </c>
      <c r="H99" s="52">
        <v>7</v>
      </c>
      <c r="I99" s="5">
        <v>95</v>
      </c>
      <c r="J99" s="65">
        <v>4</v>
      </c>
      <c r="K99" s="7">
        <v>0</v>
      </c>
      <c r="L99" s="5" t="s">
        <v>45</v>
      </c>
      <c r="M99" s="27">
        <v>1</v>
      </c>
      <c r="N99" s="28" t="s">
        <v>58</v>
      </c>
      <c r="O99" s="29" t="s">
        <v>31</v>
      </c>
      <c r="R99" s="119"/>
      <c r="S99" s="119"/>
      <c r="T99" s="119"/>
      <c r="U99" s="119"/>
      <c r="V99" s="119"/>
      <c r="W99" s="119"/>
      <c r="X99" s="119"/>
      <c r="Y99" s="119"/>
    </row>
    <row r="100" spans="2:25" x14ac:dyDescent="0.2">
      <c r="B100" s="70">
        <v>37227</v>
      </c>
      <c r="C100" s="4">
        <v>2</v>
      </c>
      <c r="D100" s="11">
        <v>45300</v>
      </c>
      <c r="E100" s="12"/>
      <c r="F100" s="7">
        <v>-25</v>
      </c>
      <c r="G100" s="53">
        <v>4</v>
      </c>
      <c r="H100" s="54">
        <v>7</v>
      </c>
      <c r="I100" s="11">
        <v>95</v>
      </c>
      <c r="J100" s="66">
        <v>1</v>
      </c>
      <c r="K100" s="7">
        <v>0</v>
      </c>
      <c r="L100" s="11" t="s">
        <v>45</v>
      </c>
      <c r="M100" s="27">
        <v>1</v>
      </c>
      <c r="N100" s="30" t="s">
        <v>58</v>
      </c>
      <c r="O100" s="31"/>
      <c r="R100" s="119"/>
      <c r="S100" s="119"/>
      <c r="T100" s="119"/>
      <c r="U100" s="119"/>
      <c r="V100" s="119"/>
      <c r="W100" s="119"/>
      <c r="X100" s="119"/>
      <c r="Y100" s="119"/>
    </row>
    <row r="101" spans="2:25" x14ac:dyDescent="0.2">
      <c r="B101" s="70">
        <v>37228</v>
      </c>
      <c r="C101" s="4">
        <v>3</v>
      </c>
      <c r="D101" s="11">
        <v>45300</v>
      </c>
      <c r="E101" s="12"/>
      <c r="F101" s="13">
        <v>0</v>
      </c>
      <c r="G101" s="53">
        <v>0.5</v>
      </c>
      <c r="H101" s="54">
        <v>1.5</v>
      </c>
      <c r="I101" s="11">
        <v>95</v>
      </c>
      <c r="J101" s="66">
        <v>0</v>
      </c>
      <c r="K101" s="7">
        <v>0</v>
      </c>
      <c r="L101" s="11" t="s">
        <v>17</v>
      </c>
      <c r="M101" s="27">
        <v>1</v>
      </c>
      <c r="N101" s="30" t="s">
        <v>21</v>
      </c>
      <c r="O101" s="31"/>
      <c r="R101" s="73"/>
      <c r="S101" s="73"/>
      <c r="T101" s="73"/>
      <c r="U101" s="73"/>
      <c r="V101" s="73"/>
      <c r="W101" s="73"/>
      <c r="X101" s="73"/>
      <c r="Y101" s="73"/>
    </row>
    <row r="102" spans="2:25" x14ac:dyDescent="0.2">
      <c r="B102" s="70">
        <v>37229</v>
      </c>
      <c r="C102" s="4">
        <v>4</v>
      </c>
      <c r="D102" s="11">
        <v>45275</v>
      </c>
      <c r="E102" s="12"/>
      <c r="F102" s="7">
        <v>-25</v>
      </c>
      <c r="G102" s="53">
        <v>0</v>
      </c>
      <c r="H102" s="54">
        <v>6.5</v>
      </c>
      <c r="I102" s="11">
        <v>75</v>
      </c>
      <c r="J102" s="66">
        <v>3</v>
      </c>
      <c r="K102" s="7">
        <v>0</v>
      </c>
      <c r="L102" s="11" t="s">
        <v>13</v>
      </c>
      <c r="M102" s="27">
        <v>1</v>
      </c>
      <c r="N102" s="30" t="s">
        <v>58</v>
      </c>
      <c r="O102" s="31" t="s">
        <v>59</v>
      </c>
      <c r="R102" s="73" t="s">
        <v>152</v>
      </c>
      <c r="S102" s="73"/>
      <c r="T102" s="73"/>
      <c r="U102" s="73"/>
      <c r="V102" s="73"/>
      <c r="W102" s="73"/>
      <c r="X102" s="73"/>
      <c r="Y102" s="73"/>
    </row>
    <row r="103" spans="2:25" x14ac:dyDescent="0.2">
      <c r="B103" s="70">
        <v>37230</v>
      </c>
      <c r="C103" s="4">
        <v>5</v>
      </c>
      <c r="D103" s="11">
        <v>45250</v>
      </c>
      <c r="E103" s="12"/>
      <c r="F103" s="7">
        <v>-25</v>
      </c>
      <c r="G103" s="53">
        <v>6</v>
      </c>
      <c r="H103" s="54">
        <v>8.5</v>
      </c>
      <c r="I103" s="11">
        <v>80</v>
      </c>
      <c r="J103" s="66">
        <v>0</v>
      </c>
      <c r="K103" s="7">
        <v>0</v>
      </c>
      <c r="L103" s="11" t="s">
        <v>25</v>
      </c>
      <c r="M103" s="27">
        <v>0.75</v>
      </c>
      <c r="N103" s="30" t="s">
        <v>58</v>
      </c>
      <c r="O103" s="31" t="s">
        <v>59</v>
      </c>
      <c r="R103" s="119" t="s">
        <v>166</v>
      </c>
      <c r="S103" s="119"/>
      <c r="T103" s="119"/>
      <c r="U103" s="119"/>
      <c r="V103" s="119"/>
      <c r="W103" s="119"/>
      <c r="X103" s="119"/>
      <c r="Y103" s="119"/>
    </row>
    <row r="104" spans="2:25" x14ac:dyDescent="0.2">
      <c r="B104" s="70">
        <v>37231</v>
      </c>
      <c r="C104" s="4">
        <v>6</v>
      </c>
      <c r="D104" s="11">
        <v>45250</v>
      </c>
      <c r="E104" s="12"/>
      <c r="F104" s="13">
        <v>0</v>
      </c>
      <c r="G104" s="53">
        <v>2</v>
      </c>
      <c r="H104" s="54">
        <v>8</v>
      </c>
      <c r="I104" s="11">
        <v>80</v>
      </c>
      <c r="J104" s="66">
        <v>0</v>
      </c>
      <c r="K104" s="7">
        <v>0</v>
      </c>
      <c r="L104" s="11" t="s">
        <v>13</v>
      </c>
      <c r="M104" s="27">
        <v>1</v>
      </c>
      <c r="N104" s="30" t="s">
        <v>58</v>
      </c>
      <c r="O104" s="31" t="s">
        <v>59</v>
      </c>
      <c r="R104" s="119"/>
      <c r="S104" s="119"/>
      <c r="T104" s="119"/>
      <c r="U104" s="119"/>
      <c r="V104" s="119"/>
      <c r="W104" s="119"/>
      <c r="X104" s="119"/>
      <c r="Y104" s="119"/>
    </row>
    <row r="105" spans="2:25" x14ac:dyDescent="0.2">
      <c r="B105" s="70">
        <v>37232</v>
      </c>
      <c r="C105" s="4">
        <v>7</v>
      </c>
      <c r="D105" s="11">
        <v>45225</v>
      </c>
      <c r="E105" s="12"/>
      <c r="F105" s="7">
        <v>-25</v>
      </c>
      <c r="G105" s="53">
        <v>-0.5</v>
      </c>
      <c r="H105" s="54">
        <v>4.5</v>
      </c>
      <c r="I105" s="11">
        <v>75</v>
      </c>
      <c r="J105" s="66">
        <v>7</v>
      </c>
      <c r="K105" s="7">
        <v>0</v>
      </c>
      <c r="L105" s="11" t="s">
        <v>13</v>
      </c>
      <c r="M105" s="27">
        <v>1</v>
      </c>
      <c r="N105" s="30" t="s">
        <v>58</v>
      </c>
      <c r="O105" s="31" t="s">
        <v>59</v>
      </c>
      <c r="R105" s="119"/>
      <c r="S105" s="119"/>
      <c r="T105" s="119"/>
      <c r="U105" s="119"/>
      <c r="V105" s="119"/>
      <c r="W105" s="119"/>
      <c r="X105" s="119"/>
      <c r="Y105" s="119"/>
    </row>
    <row r="106" spans="2:25" x14ac:dyDescent="0.2">
      <c r="B106" s="70">
        <v>37233</v>
      </c>
      <c r="C106" s="4">
        <v>8</v>
      </c>
      <c r="D106" s="11">
        <v>45200</v>
      </c>
      <c r="E106" s="12"/>
      <c r="F106" s="7">
        <v>-25</v>
      </c>
      <c r="G106" s="53">
        <v>0.5</v>
      </c>
      <c r="H106" s="54">
        <v>4.5</v>
      </c>
      <c r="I106" s="11">
        <v>70</v>
      </c>
      <c r="J106" s="66">
        <v>2</v>
      </c>
      <c r="K106" s="7">
        <v>0</v>
      </c>
      <c r="L106" s="11" t="s">
        <v>13</v>
      </c>
      <c r="M106" s="27">
        <v>0.5</v>
      </c>
      <c r="N106" s="30" t="s">
        <v>58</v>
      </c>
      <c r="O106" s="31" t="s">
        <v>59</v>
      </c>
      <c r="R106" s="73"/>
      <c r="S106" s="73"/>
      <c r="T106" s="73"/>
      <c r="U106" s="73"/>
      <c r="V106" s="73"/>
      <c r="W106" s="73"/>
      <c r="X106" s="73"/>
      <c r="Y106" s="73"/>
    </row>
    <row r="107" spans="2:25" x14ac:dyDescent="0.2">
      <c r="B107" s="70">
        <v>37234</v>
      </c>
      <c r="C107" s="4">
        <v>9</v>
      </c>
      <c r="D107" s="11">
        <v>45200</v>
      </c>
      <c r="E107" s="12"/>
      <c r="F107" s="13">
        <v>0</v>
      </c>
      <c r="G107" s="53">
        <v>-3</v>
      </c>
      <c r="H107" s="54">
        <v>0</v>
      </c>
      <c r="I107" s="11">
        <v>65</v>
      </c>
      <c r="J107" s="62">
        <v>0</v>
      </c>
      <c r="K107" s="7">
        <v>0</v>
      </c>
      <c r="L107" s="11" t="s">
        <v>16</v>
      </c>
      <c r="M107" s="27">
        <v>0.5</v>
      </c>
      <c r="N107" s="30"/>
      <c r="O107" s="31" t="s">
        <v>59</v>
      </c>
      <c r="R107" s="73" t="s">
        <v>154</v>
      </c>
      <c r="S107" s="73"/>
      <c r="T107" s="73"/>
      <c r="U107" s="73"/>
      <c r="V107" s="73"/>
      <c r="W107" s="73"/>
      <c r="X107" s="73"/>
      <c r="Y107" s="73"/>
    </row>
    <row r="108" spans="2:25" ht="13.5" thickBot="1" x14ac:dyDescent="0.25">
      <c r="B108" s="70">
        <v>37235</v>
      </c>
      <c r="C108" s="17">
        <v>10</v>
      </c>
      <c r="D108" s="18">
        <v>45175</v>
      </c>
      <c r="E108" s="19"/>
      <c r="F108" s="7">
        <v>-25</v>
      </c>
      <c r="G108" s="55">
        <v>-3.5</v>
      </c>
      <c r="H108" s="56">
        <v>2.5</v>
      </c>
      <c r="I108" s="18">
        <v>95</v>
      </c>
      <c r="J108" s="67">
        <v>0</v>
      </c>
      <c r="K108" s="7">
        <v>0</v>
      </c>
      <c r="L108" s="11" t="s">
        <v>13</v>
      </c>
      <c r="M108" s="27">
        <v>1</v>
      </c>
      <c r="N108" s="30" t="s">
        <v>21</v>
      </c>
      <c r="O108" s="31"/>
      <c r="R108" s="119"/>
      <c r="S108" s="119"/>
      <c r="T108" s="119"/>
      <c r="U108" s="119"/>
      <c r="V108" s="119"/>
      <c r="W108" s="119"/>
      <c r="X108" s="119"/>
      <c r="Y108" s="119"/>
    </row>
    <row r="109" spans="2:25" ht="13.5" thickBot="1" x14ac:dyDescent="0.25">
      <c r="C109" s="21" t="s">
        <v>20</v>
      </c>
      <c r="D109" s="22"/>
      <c r="E109" s="23">
        <v>0</v>
      </c>
      <c r="F109" s="24">
        <v>-175</v>
      </c>
      <c r="G109" s="57"/>
      <c r="H109" s="58"/>
      <c r="I109" s="25"/>
      <c r="J109" s="64"/>
      <c r="K109" s="24"/>
      <c r="L109" s="22"/>
      <c r="M109" s="32"/>
      <c r="N109" s="33"/>
      <c r="O109" s="34"/>
      <c r="R109" s="119"/>
      <c r="S109" s="119"/>
      <c r="T109" s="119"/>
      <c r="U109" s="119"/>
      <c r="V109" s="119"/>
      <c r="W109" s="119"/>
      <c r="X109" s="119"/>
      <c r="Y109" s="119"/>
    </row>
    <row r="110" spans="2:25" x14ac:dyDescent="0.2">
      <c r="B110" s="70">
        <v>37236</v>
      </c>
      <c r="C110" s="26">
        <v>11</v>
      </c>
      <c r="D110" s="5">
        <v>45150</v>
      </c>
      <c r="E110" s="6"/>
      <c r="F110" s="7">
        <v>-25</v>
      </c>
      <c r="G110" s="51">
        <v>1.5</v>
      </c>
      <c r="H110" s="52">
        <v>2</v>
      </c>
      <c r="I110" s="5">
        <v>80</v>
      </c>
      <c r="J110" s="62">
        <v>0</v>
      </c>
      <c r="K110" s="7">
        <v>0</v>
      </c>
      <c r="L110" s="5" t="s">
        <v>13</v>
      </c>
      <c r="M110" s="35">
        <v>1</v>
      </c>
      <c r="N110" s="30" t="s">
        <v>21</v>
      </c>
      <c r="O110" s="31" t="s">
        <v>59</v>
      </c>
      <c r="R110" s="119"/>
      <c r="S110" s="119"/>
      <c r="T110" s="119"/>
      <c r="U110" s="119"/>
      <c r="V110" s="119"/>
      <c r="W110" s="119"/>
      <c r="X110" s="119"/>
      <c r="Y110" s="119"/>
    </row>
    <row r="111" spans="2:25" x14ac:dyDescent="0.2">
      <c r="B111" s="70">
        <v>37237</v>
      </c>
      <c r="C111" s="4">
        <v>12</v>
      </c>
      <c r="D111" s="11">
        <v>45150</v>
      </c>
      <c r="E111" s="12"/>
      <c r="F111" s="13">
        <v>0</v>
      </c>
      <c r="G111" s="51">
        <v>0</v>
      </c>
      <c r="H111" s="52">
        <v>-1</v>
      </c>
      <c r="I111" s="11">
        <v>60</v>
      </c>
      <c r="J111" s="62">
        <v>2</v>
      </c>
      <c r="K111" s="7">
        <v>0</v>
      </c>
      <c r="L111" s="5" t="s">
        <v>17</v>
      </c>
      <c r="M111" s="35">
        <v>1</v>
      </c>
      <c r="N111" s="30" t="s">
        <v>60</v>
      </c>
      <c r="O111" s="31" t="s">
        <v>59</v>
      </c>
      <c r="R111" s="73"/>
      <c r="S111" s="73"/>
      <c r="T111" s="73"/>
      <c r="U111" s="73"/>
      <c r="V111" s="73"/>
      <c r="W111" s="73"/>
      <c r="X111" s="73"/>
      <c r="Y111" s="73"/>
    </row>
    <row r="112" spans="2:25" x14ac:dyDescent="0.2">
      <c r="B112" s="70">
        <v>37238</v>
      </c>
      <c r="C112" s="4">
        <v>13</v>
      </c>
      <c r="D112" s="11">
        <v>45125</v>
      </c>
      <c r="E112" s="12"/>
      <c r="F112" s="7">
        <v>-25</v>
      </c>
      <c r="G112" s="53">
        <v>-6</v>
      </c>
      <c r="H112" s="54">
        <v>0</v>
      </c>
      <c r="I112" s="11">
        <v>50</v>
      </c>
      <c r="J112" s="62">
        <v>0</v>
      </c>
      <c r="K112" s="7">
        <v>0</v>
      </c>
      <c r="L112" s="5" t="s">
        <v>17</v>
      </c>
      <c r="M112" s="35">
        <v>0.75</v>
      </c>
      <c r="N112" s="30" t="s">
        <v>21</v>
      </c>
      <c r="O112" s="31"/>
      <c r="R112" s="73" t="s">
        <v>156</v>
      </c>
      <c r="S112" s="73"/>
      <c r="T112" s="73"/>
      <c r="U112" s="73"/>
      <c r="V112" s="73"/>
      <c r="W112" s="73"/>
      <c r="X112" s="73"/>
      <c r="Y112" s="73"/>
    </row>
    <row r="113" spans="2:25" x14ac:dyDescent="0.2">
      <c r="B113" s="70">
        <v>37239</v>
      </c>
      <c r="C113" s="4">
        <v>14</v>
      </c>
      <c r="D113" s="11">
        <v>45100</v>
      </c>
      <c r="E113" s="12"/>
      <c r="F113" s="7">
        <v>-25</v>
      </c>
      <c r="G113" s="74">
        <v>-10</v>
      </c>
      <c r="H113" s="54">
        <v>-4</v>
      </c>
      <c r="I113" s="11">
        <v>60</v>
      </c>
      <c r="J113" s="62">
        <v>0</v>
      </c>
      <c r="K113" s="7">
        <v>0</v>
      </c>
      <c r="L113" s="5" t="s">
        <v>16</v>
      </c>
      <c r="M113" s="35">
        <v>0.5</v>
      </c>
      <c r="N113" s="30" t="s">
        <v>21</v>
      </c>
      <c r="O113" s="31"/>
      <c r="R113" s="120"/>
      <c r="S113" s="120"/>
      <c r="T113" s="120"/>
      <c r="U113" s="120"/>
      <c r="V113" s="120"/>
      <c r="W113" s="120"/>
      <c r="X113" s="120"/>
      <c r="Y113" s="120"/>
    </row>
    <row r="114" spans="2:25" x14ac:dyDescent="0.2">
      <c r="B114" s="70">
        <v>37240</v>
      </c>
      <c r="C114" s="4">
        <v>15</v>
      </c>
      <c r="D114" s="11">
        <v>45075</v>
      </c>
      <c r="E114" s="12"/>
      <c r="F114" s="7">
        <v>-25</v>
      </c>
      <c r="G114" s="53">
        <v>-4</v>
      </c>
      <c r="H114" s="54">
        <v>1</v>
      </c>
      <c r="I114" s="11">
        <v>75</v>
      </c>
      <c r="J114" s="62">
        <v>0</v>
      </c>
      <c r="K114" s="7">
        <v>0</v>
      </c>
      <c r="L114" s="5" t="s">
        <v>16</v>
      </c>
      <c r="M114" s="35">
        <v>1</v>
      </c>
      <c r="N114" s="30" t="s">
        <v>21</v>
      </c>
      <c r="O114" s="31"/>
      <c r="R114" s="120"/>
      <c r="S114" s="120"/>
      <c r="T114" s="120"/>
      <c r="U114" s="120"/>
      <c r="V114" s="120"/>
      <c r="W114" s="120"/>
      <c r="X114" s="120"/>
      <c r="Y114" s="120"/>
    </row>
    <row r="115" spans="2:25" x14ac:dyDescent="0.2">
      <c r="B115" s="70">
        <v>37241</v>
      </c>
      <c r="C115" s="4">
        <v>16</v>
      </c>
      <c r="D115" s="11">
        <v>45050</v>
      </c>
      <c r="E115" s="12"/>
      <c r="F115" s="7">
        <v>-25</v>
      </c>
      <c r="G115" s="53">
        <v>-2</v>
      </c>
      <c r="H115" s="54">
        <v>1.5</v>
      </c>
      <c r="I115" s="11">
        <v>95</v>
      </c>
      <c r="J115" s="62">
        <v>0</v>
      </c>
      <c r="K115" s="7">
        <v>0</v>
      </c>
      <c r="L115" s="5" t="s">
        <v>17</v>
      </c>
      <c r="M115" s="35">
        <v>1</v>
      </c>
      <c r="N115" s="30"/>
      <c r="O115" s="31"/>
      <c r="R115" s="120"/>
      <c r="S115" s="120"/>
      <c r="T115" s="120"/>
      <c r="U115" s="120"/>
      <c r="V115" s="120"/>
      <c r="W115" s="120"/>
      <c r="X115" s="120"/>
      <c r="Y115" s="120"/>
    </row>
    <row r="116" spans="2:25" x14ac:dyDescent="0.2">
      <c r="B116" s="70">
        <v>37242</v>
      </c>
      <c r="C116" s="4">
        <v>17</v>
      </c>
      <c r="D116" s="11">
        <v>45050</v>
      </c>
      <c r="E116" s="12"/>
      <c r="F116" s="13">
        <v>0</v>
      </c>
      <c r="G116" s="53">
        <v>-1</v>
      </c>
      <c r="H116" s="54">
        <v>1.5</v>
      </c>
      <c r="I116" s="11">
        <v>100</v>
      </c>
      <c r="J116" s="62">
        <v>2</v>
      </c>
      <c r="K116" s="7">
        <v>0</v>
      </c>
      <c r="L116" s="5" t="s">
        <v>13</v>
      </c>
      <c r="M116" s="35">
        <v>1</v>
      </c>
      <c r="N116" s="30" t="s">
        <v>58</v>
      </c>
      <c r="O116" s="31"/>
      <c r="R116" s="73"/>
      <c r="S116" s="73"/>
      <c r="T116" s="73"/>
      <c r="U116" s="73"/>
      <c r="V116" s="73"/>
      <c r="W116" s="73"/>
      <c r="X116" s="73"/>
      <c r="Y116" s="73"/>
    </row>
    <row r="117" spans="2:25" x14ac:dyDescent="0.2">
      <c r="B117" s="70">
        <v>37243</v>
      </c>
      <c r="C117" s="4">
        <v>18</v>
      </c>
      <c r="D117" s="11">
        <v>45025</v>
      </c>
      <c r="E117" s="12"/>
      <c r="F117" s="7">
        <v>-25</v>
      </c>
      <c r="G117" s="53">
        <v>-0.5</v>
      </c>
      <c r="H117" s="54">
        <v>2</v>
      </c>
      <c r="I117" s="11">
        <v>85</v>
      </c>
      <c r="J117" s="62">
        <v>4</v>
      </c>
      <c r="K117" s="7">
        <v>0</v>
      </c>
      <c r="L117" s="5" t="s">
        <v>13</v>
      </c>
      <c r="M117" s="35">
        <v>1</v>
      </c>
      <c r="N117" s="30" t="s">
        <v>58</v>
      </c>
      <c r="O117" s="31"/>
      <c r="R117" s="73" t="s">
        <v>155</v>
      </c>
      <c r="S117" s="73"/>
      <c r="T117" s="73"/>
      <c r="U117" s="73"/>
      <c r="V117" s="73"/>
      <c r="W117" s="73"/>
      <c r="X117" s="73"/>
      <c r="Y117" s="73"/>
    </row>
    <row r="118" spans="2:25" x14ac:dyDescent="0.2">
      <c r="B118" s="70">
        <v>37244</v>
      </c>
      <c r="C118" s="4">
        <v>19</v>
      </c>
      <c r="D118" s="11">
        <v>45000</v>
      </c>
      <c r="E118" s="12"/>
      <c r="F118" s="7">
        <v>-25</v>
      </c>
      <c r="G118" s="53">
        <v>1</v>
      </c>
      <c r="H118" s="54">
        <v>2</v>
      </c>
      <c r="I118" s="11">
        <v>60</v>
      </c>
      <c r="J118" s="62">
        <v>0</v>
      </c>
      <c r="K118" s="7">
        <v>0</v>
      </c>
      <c r="L118" s="5" t="s">
        <v>13</v>
      </c>
      <c r="M118" s="35">
        <v>1</v>
      </c>
      <c r="N118" s="30"/>
      <c r="O118" s="31"/>
      <c r="R118" s="120"/>
      <c r="S118" s="120"/>
      <c r="T118" s="120"/>
      <c r="U118" s="120"/>
      <c r="V118" s="120"/>
      <c r="W118" s="120"/>
      <c r="X118" s="120"/>
      <c r="Y118" s="120"/>
    </row>
    <row r="119" spans="2:25" ht="13.5" thickBot="1" x14ac:dyDescent="0.25">
      <c r="B119" s="70">
        <v>37245</v>
      </c>
      <c r="C119" s="17">
        <v>20</v>
      </c>
      <c r="D119" s="18">
        <v>44975</v>
      </c>
      <c r="E119" s="19"/>
      <c r="F119" s="7">
        <v>-25</v>
      </c>
      <c r="G119" s="53">
        <v>-5</v>
      </c>
      <c r="H119" s="54">
        <v>-2</v>
      </c>
      <c r="I119" s="18">
        <v>65</v>
      </c>
      <c r="J119" s="63">
        <v>3</v>
      </c>
      <c r="K119" s="7">
        <v>0</v>
      </c>
      <c r="L119" s="5" t="s">
        <v>13</v>
      </c>
      <c r="M119" s="35">
        <v>0.5</v>
      </c>
      <c r="N119" s="30" t="s">
        <v>58</v>
      </c>
      <c r="O119" s="31" t="s">
        <v>26</v>
      </c>
      <c r="R119" s="120"/>
      <c r="S119" s="120"/>
      <c r="T119" s="120"/>
      <c r="U119" s="120"/>
      <c r="V119" s="120"/>
      <c r="W119" s="120"/>
      <c r="X119" s="120"/>
      <c r="Y119" s="120"/>
    </row>
    <row r="120" spans="2:25" ht="13.5" thickBot="1" x14ac:dyDescent="0.25">
      <c r="C120" s="21" t="s">
        <v>23</v>
      </c>
      <c r="D120" s="22"/>
      <c r="E120" s="23">
        <v>0</v>
      </c>
      <c r="F120" s="24">
        <v>-200</v>
      </c>
      <c r="G120" s="57"/>
      <c r="H120" s="58"/>
      <c r="I120" s="25"/>
      <c r="J120" s="64"/>
      <c r="K120" s="24"/>
      <c r="L120" s="22"/>
      <c r="M120" s="32"/>
      <c r="N120" s="33"/>
      <c r="O120" s="34"/>
      <c r="R120" s="120"/>
      <c r="S120" s="120"/>
      <c r="T120" s="120"/>
      <c r="U120" s="120"/>
      <c r="V120" s="120"/>
      <c r="W120" s="120"/>
      <c r="X120" s="120"/>
      <c r="Y120" s="120"/>
    </row>
    <row r="121" spans="2:25" x14ac:dyDescent="0.2">
      <c r="B121" s="70">
        <v>37246</v>
      </c>
      <c r="C121" s="26">
        <v>21</v>
      </c>
      <c r="D121" s="5">
        <v>44950</v>
      </c>
      <c r="E121" s="6"/>
      <c r="F121" s="7">
        <v>-25</v>
      </c>
      <c r="G121" s="51">
        <v>-6</v>
      </c>
      <c r="H121" s="52">
        <v>2</v>
      </c>
      <c r="I121" s="5">
        <v>60</v>
      </c>
      <c r="J121" s="61">
        <v>4</v>
      </c>
      <c r="K121" s="7">
        <v>0</v>
      </c>
      <c r="L121" s="5" t="s">
        <v>15</v>
      </c>
      <c r="M121" s="35">
        <v>1</v>
      </c>
      <c r="N121" s="30" t="s">
        <v>26</v>
      </c>
      <c r="O121" s="31" t="s">
        <v>58</v>
      </c>
      <c r="R121" s="73"/>
      <c r="S121" s="73"/>
      <c r="T121" s="73"/>
      <c r="U121" s="73"/>
      <c r="V121" s="73"/>
      <c r="W121" s="73"/>
      <c r="X121" s="73"/>
      <c r="Y121" s="73"/>
    </row>
    <row r="122" spans="2:25" x14ac:dyDescent="0.2">
      <c r="B122" s="70">
        <v>37247</v>
      </c>
      <c r="C122" s="4">
        <v>22</v>
      </c>
      <c r="D122" s="11">
        <v>44925</v>
      </c>
      <c r="E122" s="12"/>
      <c r="F122" s="7">
        <v>-25</v>
      </c>
      <c r="G122" s="53">
        <v>-10</v>
      </c>
      <c r="H122" s="54">
        <v>-2</v>
      </c>
      <c r="I122" s="11">
        <v>55</v>
      </c>
      <c r="J122" s="62">
        <v>0</v>
      </c>
      <c r="K122" s="7">
        <v>0</v>
      </c>
      <c r="L122" s="5" t="s">
        <v>13</v>
      </c>
      <c r="M122" s="35">
        <v>0.5</v>
      </c>
      <c r="N122" s="30" t="s">
        <v>26</v>
      </c>
      <c r="O122" s="31"/>
      <c r="R122" s="73" t="s">
        <v>157</v>
      </c>
      <c r="S122" s="73"/>
      <c r="T122" s="73"/>
      <c r="U122" s="73"/>
      <c r="V122" s="73"/>
      <c r="W122" s="73"/>
      <c r="X122" s="73"/>
      <c r="Y122" s="73"/>
    </row>
    <row r="123" spans="2:25" x14ac:dyDescent="0.2">
      <c r="B123" s="70">
        <v>37248</v>
      </c>
      <c r="C123" s="4">
        <v>23</v>
      </c>
      <c r="D123" s="11">
        <v>44900</v>
      </c>
      <c r="E123" s="12"/>
      <c r="F123" s="7">
        <v>-25</v>
      </c>
      <c r="G123" s="53">
        <v>-10.5</v>
      </c>
      <c r="H123" s="54">
        <v>-5</v>
      </c>
      <c r="I123" s="11">
        <v>65</v>
      </c>
      <c r="J123" s="62">
        <v>0</v>
      </c>
      <c r="K123" s="7">
        <v>0</v>
      </c>
      <c r="L123" s="5" t="s">
        <v>61</v>
      </c>
      <c r="M123" s="35">
        <v>0.25</v>
      </c>
      <c r="N123" s="30" t="s">
        <v>26</v>
      </c>
      <c r="O123" s="31"/>
      <c r="R123" s="120" t="s">
        <v>167</v>
      </c>
      <c r="S123" s="120"/>
      <c r="T123" s="120"/>
      <c r="U123" s="120"/>
      <c r="V123" s="120"/>
      <c r="W123" s="120"/>
      <c r="X123" s="120"/>
      <c r="Y123" s="120"/>
    </row>
    <row r="124" spans="2:25" x14ac:dyDescent="0.2">
      <c r="B124" s="70">
        <v>37249</v>
      </c>
      <c r="C124" s="4">
        <v>24</v>
      </c>
      <c r="D124" s="11">
        <v>44875</v>
      </c>
      <c r="E124" s="12"/>
      <c r="F124" s="7">
        <v>-25</v>
      </c>
      <c r="G124" s="53">
        <v>-8</v>
      </c>
      <c r="H124" s="54">
        <v>-2</v>
      </c>
      <c r="I124" s="11">
        <v>75</v>
      </c>
      <c r="J124" s="62">
        <v>24</v>
      </c>
      <c r="K124" s="7">
        <v>0</v>
      </c>
      <c r="L124" s="5" t="s">
        <v>62</v>
      </c>
      <c r="M124" s="35">
        <v>1</v>
      </c>
      <c r="N124" s="30" t="s">
        <v>26</v>
      </c>
      <c r="O124" s="31" t="s">
        <v>58</v>
      </c>
      <c r="R124" s="120"/>
      <c r="S124" s="120"/>
      <c r="T124" s="120"/>
      <c r="U124" s="120"/>
      <c r="V124" s="120"/>
      <c r="W124" s="120"/>
      <c r="X124" s="120"/>
      <c r="Y124" s="120"/>
    </row>
    <row r="125" spans="2:25" x14ac:dyDescent="0.2">
      <c r="B125" s="70">
        <v>37250</v>
      </c>
      <c r="C125" s="4">
        <v>25</v>
      </c>
      <c r="D125" s="11">
        <v>44850</v>
      </c>
      <c r="E125" s="12"/>
      <c r="F125" s="7">
        <v>-25</v>
      </c>
      <c r="G125" s="53">
        <v>-2</v>
      </c>
      <c r="H125" s="54">
        <v>2</v>
      </c>
      <c r="I125" s="11">
        <v>75</v>
      </c>
      <c r="J125" s="62">
        <v>0</v>
      </c>
      <c r="K125" s="7">
        <v>0</v>
      </c>
      <c r="L125" s="5" t="s">
        <v>62</v>
      </c>
      <c r="M125" s="35">
        <v>0.5</v>
      </c>
      <c r="N125" s="30" t="s">
        <v>26</v>
      </c>
      <c r="O125" s="31"/>
      <c r="R125" s="120"/>
      <c r="S125" s="120"/>
      <c r="T125" s="120"/>
      <c r="U125" s="120"/>
      <c r="V125" s="120"/>
      <c r="W125" s="120"/>
      <c r="X125" s="120"/>
      <c r="Y125" s="120"/>
    </row>
    <row r="126" spans="2:25" x14ac:dyDescent="0.2">
      <c r="B126" s="70">
        <v>37251</v>
      </c>
      <c r="C126" s="4">
        <v>26</v>
      </c>
      <c r="D126" s="11">
        <v>44825</v>
      </c>
      <c r="E126" s="12"/>
      <c r="F126" s="7">
        <v>-25</v>
      </c>
      <c r="G126" s="53">
        <v>0</v>
      </c>
      <c r="H126" s="54">
        <v>3</v>
      </c>
      <c r="I126" s="11">
        <v>80</v>
      </c>
      <c r="J126" s="62">
        <v>5</v>
      </c>
      <c r="K126" s="7">
        <v>0</v>
      </c>
      <c r="L126" s="11" t="s">
        <v>63</v>
      </c>
      <c r="M126" s="35">
        <v>0.75</v>
      </c>
      <c r="N126" s="30" t="s">
        <v>26</v>
      </c>
      <c r="O126" s="31"/>
    </row>
    <row r="127" spans="2:25" x14ac:dyDescent="0.2">
      <c r="B127" s="70">
        <v>37252</v>
      </c>
      <c r="C127" s="4">
        <v>27</v>
      </c>
      <c r="D127" s="11">
        <v>44800</v>
      </c>
      <c r="E127" s="12"/>
      <c r="F127" s="7">
        <v>-25</v>
      </c>
      <c r="G127" s="53">
        <v>-1.5</v>
      </c>
      <c r="H127" s="54">
        <v>2</v>
      </c>
      <c r="I127" s="11">
        <v>95</v>
      </c>
      <c r="J127" s="62">
        <v>0</v>
      </c>
      <c r="K127" s="7">
        <v>0</v>
      </c>
      <c r="L127" s="11" t="s">
        <v>63</v>
      </c>
      <c r="M127" s="35">
        <v>0.75</v>
      </c>
      <c r="N127" s="30" t="s">
        <v>26</v>
      </c>
      <c r="O127" s="31"/>
    </row>
    <row r="128" spans="2:25" x14ac:dyDescent="0.2">
      <c r="B128" s="70">
        <v>37253</v>
      </c>
      <c r="C128" s="4">
        <v>28</v>
      </c>
      <c r="D128" s="11">
        <v>44800</v>
      </c>
      <c r="E128" s="12"/>
      <c r="F128" s="7">
        <v>0</v>
      </c>
      <c r="G128" s="53">
        <v>0</v>
      </c>
      <c r="H128" s="54">
        <v>5.5</v>
      </c>
      <c r="I128" s="11">
        <v>90</v>
      </c>
      <c r="J128" s="62">
        <v>4.5</v>
      </c>
      <c r="K128" s="7">
        <v>0</v>
      </c>
      <c r="L128" s="11" t="s">
        <v>13</v>
      </c>
      <c r="M128" s="35">
        <v>0.75</v>
      </c>
      <c r="N128" s="30" t="s">
        <v>26</v>
      </c>
      <c r="O128" s="31" t="s">
        <v>58</v>
      </c>
    </row>
    <row r="129" spans="2:25" x14ac:dyDescent="0.2">
      <c r="B129" s="70">
        <v>37254</v>
      </c>
      <c r="C129" s="4">
        <v>29</v>
      </c>
      <c r="D129" s="11">
        <v>44775</v>
      </c>
      <c r="E129" s="12"/>
      <c r="F129" s="7">
        <v>-25</v>
      </c>
      <c r="G129" s="53">
        <v>-1.5</v>
      </c>
      <c r="H129" s="54">
        <v>2</v>
      </c>
      <c r="I129" s="11">
        <v>80</v>
      </c>
      <c r="J129" s="62">
        <v>0</v>
      </c>
      <c r="K129" s="7">
        <v>0</v>
      </c>
      <c r="L129" s="11" t="s">
        <v>13</v>
      </c>
      <c r="M129" s="35">
        <v>0.5</v>
      </c>
      <c r="N129" s="30" t="s">
        <v>26</v>
      </c>
      <c r="O129" s="31"/>
    </row>
    <row r="130" spans="2:25" x14ac:dyDescent="0.2">
      <c r="B130" s="70">
        <v>37255</v>
      </c>
      <c r="C130" s="4">
        <v>30</v>
      </c>
      <c r="D130" s="11">
        <v>44750</v>
      </c>
      <c r="E130" s="12"/>
      <c r="F130" s="7">
        <v>-25</v>
      </c>
      <c r="G130" s="53">
        <v>-2</v>
      </c>
      <c r="H130" s="54">
        <v>2</v>
      </c>
      <c r="I130" s="11">
        <v>75</v>
      </c>
      <c r="J130" s="62">
        <v>4</v>
      </c>
      <c r="K130" s="7">
        <v>0</v>
      </c>
      <c r="L130" s="11" t="s">
        <v>13</v>
      </c>
      <c r="M130" s="35">
        <v>1</v>
      </c>
      <c r="N130" s="30" t="s">
        <v>26</v>
      </c>
      <c r="O130" s="31"/>
    </row>
    <row r="131" spans="2:25" ht="13.5" thickBot="1" x14ac:dyDescent="0.25">
      <c r="B131" s="70">
        <v>37256</v>
      </c>
      <c r="C131" s="4">
        <v>31</v>
      </c>
      <c r="D131" s="11">
        <v>44700</v>
      </c>
      <c r="E131" s="12"/>
      <c r="F131" s="13">
        <v>-50</v>
      </c>
      <c r="G131" s="53">
        <v>-8</v>
      </c>
      <c r="H131" s="54">
        <v>-2</v>
      </c>
      <c r="I131" s="11">
        <v>80</v>
      </c>
      <c r="J131" s="62">
        <v>5</v>
      </c>
      <c r="K131" s="7">
        <v>0</v>
      </c>
      <c r="L131" s="11" t="s">
        <v>25</v>
      </c>
      <c r="M131" s="35">
        <v>0.75</v>
      </c>
      <c r="N131" s="30" t="s">
        <v>26</v>
      </c>
      <c r="O131" s="31"/>
    </row>
    <row r="132" spans="2:25" ht="13.5" thickBot="1" x14ac:dyDescent="0.25">
      <c r="C132" s="21" t="s">
        <v>27</v>
      </c>
      <c r="D132" s="22"/>
      <c r="E132" s="23">
        <v>0</v>
      </c>
      <c r="F132" s="24">
        <v>-350</v>
      </c>
      <c r="G132" s="57"/>
      <c r="H132" s="58"/>
      <c r="I132" s="25"/>
      <c r="J132" s="64"/>
      <c r="K132" s="24"/>
      <c r="L132" s="22"/>
      <c r="M132" s="36"/>
      <c r="N132" s="37"/>
      <c r="O132" s="38"/>
    </row>
    <row r="133" spans="2:25" x14ac:dyDescent="0.2">
      <c r="C133" s="164" t="s">
        <v>28</v>
      </c>
      <c r="D133" s="165"/>
      <c r="E133" s="168">
        <v>0</v>
      </c>
      <c r="F133" s="141">
        <v>-725</v>
      </c>
      <c r="G133" s="129">
        <f>SUM(G99:G131)</f>
        <v>-63.5</v>
      </c>
      <c r="H133" s="129">
        <f>SUM(H99:H131)</f>
        <v>60.5</v>
      </c>
      <c r="I133" s="181">
        <f>SUM(I99:I131)</f>
        <v>2385</v>
      </c>
      <c r="J133" s="125">
        <f>SUM(J99:J131)</f>
        <v>74.5</v>
      </c>
      <c r="K133" s="141">
        <f>COUNTIF(K99:K131,"&gt;0")</f>
        <v>0</v>
      </c>
      <c r="L133" s="39"/>
      <c r="M133" s="40"/>
      <c r="N133" s="40"/>
      <c r="O133" s="41"/>
    </row>
    <row r="134" spans="2:25" ht="13.5" thickBot="1" x14ac:dyDescent="0.25">
      <c r="C134" s="166"/>
      <c r="D134" s="167"/>
      <c r="E134" s="169"/>
      <c r="F134" s="142"/>
      <c r="G134" s="130"/>
      <c r="H134" s="130"/>
      <c r="I134" s="182"/>
      <c r="J134" s="126"/>
      <c r="K134" s="142"/>
      <c r="L134" s="42"/>
      <c r="M134" s="43"/>
      <c r="N134" s="43"/>
      <c r="O134" s="44"/>
    </row>
    <row r="135" spans="2:25" x14ac:dyDescent="0.2">
      <c r="C135" s="143" t="s">
        <v>54</v>
      </c>
      <c r="D135" s="144"/>
      <c r="E135" s="183">
        <v>-0.72499999999999998</v>
      </c>
      <c r="F135" s="116" t="s">
        <v>55</v>
      </c>
      <c r="G135" s="152" t="s">
        <v>171</v>
      </c>
      <c r="H135" s="153" t="s">
        <v>172</v>
      </c>
      <c r="I135" s="154" t="s">
        <v>56</v>
      </c>
      <c r="J135" s="156" t="s">
        <v>57</v>
      </c>
      <c r="K135" s="158" t="s">
        <v>29</v>
      </c>
      <c r="L135" s="158"/>
      <c r="M135" s="158"/>
      <c r="N135" s="158"/>
      <c r="O135" s="159"/>
    </row>
    <row r="136" spans="2:25" x14ac:dyDescent="0.2">
      <c r="C136" s="145"/>
      <c r="D136" s="146"/>
      <c r="E136" s="184"/>
      <c r="F136" s="117"/>
      <c r="G136" s="121"/>
      <c r="H136" s="137"/>
      <c r="I136" s="155"/>
      <c r="J136" s="157"/>
      <c r="K136" s="160"/>
      <c r="L136" s="160"/>
      <c r="M136" s="160"/>
      <c r="N136" s="160"/>
      <c r="O136" s="161"/>
    </row>
    <row r="137" spans="2:25" x14ac:dyDescent="0.2">
      <c r="C137" s="145"/>
      <c r="D137" s="146"/>
      <c r="E137" s="184"/>
      <c r="F137" s="117"/>
      <c r="G137" s="121">
        <f>G133/31</f>
        <v>-2.0483870967741935</v>
      </c>
      <c r="H137" s="194">
        <f t="shared" ref="H137:I137" si="1">H133/31</f>
        <v>1.9516129032258065</v>
      </c>
      <c r="I137" s="194">
        <f t="shared" si="1"/>
        <v>76.935483870967744</v>
      </c>
      <c r="J137" s="141">
        <f>COUNTIF(J99:J131,"&gt;0")</f>
        <v>15</v>
      </c>
      <c r="K137" s="160"/>
      <c r="L137" s="160"/>
      <c r="M137" s="160"/>
      <c r="N137" s="160"/>
      <c r="O137" s="161"/>
    </row>
    <row r="138" spans="2:25" ht="13.5" thickBot="1" x14ac:dyDescent="0.25">
      <c r="C138" s="147"/>
      <c r="D138" s="148"/>
      <c r="E138" s="185"/>
      <c r="F138" s="118"/>
      <c r="G138" s="122"/>
      <c r="H138" s="195"/>
      <c r="I138" s="195"/>
      <c r="J138" s="142"/>
      <c r="K138" s="162"/>
      <c r="L138" s="162"/>
      <c r="M138" s="162"/>
      <c r="N138" s="162"/>
      <c r="O138" s="163"/>
    </row>
    <row r="141" spans="2:25" x14ac:dyDescent="0.2">
      <c r="C141" s="69" t="s">
        <v>159</v>
      </c>
      <c r="D141" s="69" t="s">
        <v>174</v>
      </c>
      <c r="H141" s="59"/>
    </row>
    <row r="142" spans="2:25" ht="13.5" thickBot="1" x14ac:dyDescent="0.25">
      <c r="D142" s="72"/>
    </row>
    <row r="143" spans="2:25" x14ac:dyDescent="0.2">
      <c r="C143" s="170" t="s">
        <v>0</v>
      </c>
      <c r="D143" s="172" t="s">
        <v>1</v>
      </c>
      <c r="E143" s="173"/>
      <c r="F143" s="174"/>
      <c r="G143" s="175" t="s">
        <v>2</v>
      </c>
      <c r="H143" s="176"/>
      <c r="I143" s="177" t="s">
        <v>3</v>
      </c>
      <c r="J143" s="179" t="s">
        <v>4</v>
      </c>
      <c r="K143" s="131" t="s">
        <v>5</v>
      </c>
      <c r="L143" s="133" t="s">
        <v>6</v>
      </c>
      <c r="M143" s="135" t="s">
        <v>7</v>
      </c>
      <c r="N143" s="135"/>
      <c r="O143" s="131"/>
      <c r="R143" s="73" t="s">
        <v>150</v>
      </c>
      <c r="S143" s="73"/>
      <c r="T143" s="73"/>
      <c r="U143" s="73"/>
      <c r="V143" s="73"/>
      <c r="W143" s="73"/>
      <c r="X143" s="73"/>
      <c r="Y143" s="73"/>
    </row>
    <row r="144" spans="2:25" ht="13.5" thickBot="1" x14ac:dyDescent="0.25">
      <c r="C144" s="171"/>
      <c r="D144" s="1" t="s">
        <v>8</v>
      </c>
      <c r="E144" s="2" t="s">
        <v>9</v>
      </c>
      <c r="F144" s="3" t="s">
        <v>10</v>
      </c>
      <c r="G144" s="49" t="s">
        <v>11</v>
      </c>
      <c r="H144" s="50" t="s">
        <v>12</v>
      </c>
      <c r="I144" s="178"/>
      <c r="J144" s="180"/>
      <c r="K144" s="132"/>
      <c r="L144" s="134"/>
      <c r="M144" s="136"/>
      <c r="N144" s="136"/>
      <c r="O144" s="132"/>
      <c r="R144" s="119" t="s">
        <v>168</v>
      </c>
      <c r="S144" s="119"/>
      <c r="T144" s="119"/>
      <c r="U144" s="119"/>
      <c r="V144" s="119"/>
      <c r="W144" s="119"/>
      <c r="X144" s="119"/>
      <c r="Y144" s="119"/>
    </row>
    <row r="145" spans="2:25" x14ac:dyDescent="0.2">
      <c r="B145" s="70">
        <v>37226</v>
      </c>
      <c r="C145" s="4">
        <v>1</v>
      </c>
      <c r="D145" s="5"/>
      <c r="E145" s="6"/>
      <c r="F145" s="7"/>
      <c r="G145" s="51">
        <v>7</v>
      </c>
      <c r="H145" s="52">
        <v>10</v>
      </c>
      <c r="I145" s="5">
        <v>100</v>
      </c>
      <c r="J145" s="65">
        <v>2.6</v>
      </c>
      <c r="K145" s="7">
        <v>0</v>
      </c>
      <c r="L145" s="5"/>
      <c r="M145" s="27">
        <v>1</v>
      </c>
      <c r="N145" s="28"/>
      <c r="O145" s="29"/>
      <c r="R145" s="119"/>
      <c r="S145" s="119"/>
      <c r="T145" s="119"/>
      <c r="U145" s="119"/>
      <c r="V145" s="119"/>
      <c r="W145" s="119"/>
      <c r="X145" s="119"/>
      <c r="Y145" s="119"/>
    </row>
    <row r="146" spans="2:25" x14ac:dyDescent="0.2">
      <c r="B146" s="70">
        <v>37227</v>
      </c>
      <c r="C146" s="4">
        <v>2</v>
      </c>
      <c r="D146" s="11"/>
      <c r="E146" s="12"/>
      <c r="F146" s="13"/>
      <c r="G146" s="53">
        <v>7</v>
      </c>
      <c r="H146" s="54">
        <v>11</v>
      </c>
      <c r="I146" s="11">
        <v>100</v>
      </c>
      <c r="J146" s="66">
        <v>10</v>
      </c>
      <c r="K146" s="7">
        <v>0</v>
      </c>
      <c r="L146" s="11"/>
      <c r="M146" s="27">
        <v>1</v>
      </c>
      <c r="N146" s="30"/>
      <c r="O146" s="31"/>
      <c r="R146" s="119"/>
      <c r="S146" s="119"/>
      <c r="T146" s="119"/>
      <c r="U146" s="119"/>
      <c r="V146" s="119"/>
      <c r="W146" s="119"/>
      <c r="X146" s="119"/>
      <c r="Y146" s="119"/>
    </row>
    <row r="147" spans="2:25" x14ac:dyDescent="0.2">
      <c r="B147" s="70">
        <v>37228</v>
      </c>
      <c r="C147" s="4">
        <v>3</v>
      </c>
      <c r="D147" s="11"/>
      <c r="E147" s="12"/>
      <c r="F147" s="13"/>
      <c r="G147" s="53">
        <v>5</v>
      </c>
      <c r="H147" s="54">
        <v>9</v>
      </c>
      <c r="I147" s="11">
        <v>93</v>
      </c>
      <c r="J147" s="66">
        <v>0.2</v>
      </c>
      <c r="K147" s="7">
        <v>0</v>
      </c>
      <c r="L147" s="11"/>
      <c r="M147" s="27">
        <v>1</v>
      </c>
      <c r="N147" s="30"/>
      <c r="O147" s="31"/>
      <c r="R147" s="73"/>
      <c r="S147" s="73"/>
      <c r="T147" s="73"/>
      <c r="U147" s="73"/>
      <c r="V147" s="73"/>
      <c r="W147" s="73"/>
      <c r="X147" s="73"/>
      <c r="Y147" s="73"/>
    </row>
    <row r="148" spans="2:25" x14ac:dyDescent="0.2">
      <c r="B148" s="70">
        <v>37229</v>
      </c>
      <c r="C148" s="4">
        <v>4</v>
      </c>
      <c r="D148" s="11"/>
      <c r="E148" s="12"/>
      <c r="F148" s="13"/>
      <c r="G148" s="53">
        <v>3</v>
      </c>
      <c r="H148" s="54">
        <v>9</v>
      </c>
      <c r="I148" s="11">
        <v>100</v>
      </c>
      <c r="J148" s="66">
        <v>4</v>
      </c>
      <c r="K148" s="7">
        <v>0</v>
      </c>
      <c r="L148" s="11"/>
      <c r="M148" s="27">
        <v>1</v>
      </c>
      <c r="N148" s="30"/>
      <c r="O148" s="31"/>
      <c r="R148" s="73" t="s">
        <v>152</v>
      </c>
      <c r="S148" s="73"/>
      <c r="T148" s="73"/>
      <c r="U148" s="73"/>
      <c r="V148" s="73"/>
      <c r="W148" s="73"/>
      <c r="X148" s="73"/>
      <c r="Y148" s="73"/>
    </row>
    <row r="149" spans="2:25" x14ac:dyDescent="0.2">
      <c r="B149" s="70">
        <v>37230</v>
      </c>
      <c r="C149" s="4">
        <v>5</v>
      </c>
      <c r="D149" s="11"/>
      <c r="E149" s="12"/>
      <c r="F149" s="13"/>
      <c r="G149" s="53">
        <v>6</v>
      </c>
      <c r="H149" s="54">
        <v>9</v>
      </c>
      <c r="I149" s="11">
        <v>84</v>
      </c>
      <c r="J149" s="66">
        <v>0.2</v>
      </c>
      <c r="K149" s="7">
        <v>0</v>
      </c>
      <c r="L149" s="11"/>
      <c r="M149" s="27">
        <v>1</v>
      </c>
      <c r="N149" s="30"/>
      <c r="O149" s="31"/>
      <c r="R149" s="119"/>
      <c r="S149" s="119"/>
      <c r="T149" s="119"/>
      <c r="U149" s="119"/>
      <c r="V149" s="119"/>
      <c r="W149" s="119"/>
      <c r="X149" s="119"/>
      <c r="Y149" s="119"/>
    </row>
    <row r="150" spans="2:25" x14ac:dyDescent="0.2">
      <c r="B150" s="70">
        <v>37231</v>
      </c>
      <c r="C150" s="4">
        <v>6</v>
      </c>
      <c r="D150" s="11"/>
      <c r="E150" s="12"/>
      <c r="F150" s="13"/>
      <c r="G150" s="53">
        <v>5</v>
      </c>
      <c r="H150" s="54">
        <v>9</v>
      </c>
      <c r="I150" s="11">
        <v>92</v>
      </c>
      <c r="J150" s="66">
        <v>15</v>
      </c>
      <c r="K150" s="7">
        <v>0</v>
      </c>
      <c r="L150" s="11"/>
      <c r="M150" s="27">
        <v>1</v>
      </c>
      <c r="N150" s="30"/>
      <c r="O150" s="31"/>
      <c r="R150" s="119"/>
      <c r="S150" s="119"/>
      <c r="T150" s="119"/>
      <c r="U150" s="119"/>
      <c r="V150" s="119"/>
      <c r="W150" s="119"/>
      <c r="X150" s="119"/>
      <c r="Y150" s="119"/>
    </row>
    <row r="151" spans="2:25" x14ac:dyDescent="0.2">
      <c r="B151" s="70">
        <v>37232</v>
      </c>
      <c r="C151" s="4">
        <v>7</v>
      </c>
      <c r="D151" s="11"/>
      <c r="E151" s="12"/>
      <c r="F151" s="13"/>
      <c r="G151" s="53">
        <v>-1</v>
      </c>
      <c r="H151" s="54">
        <v>5</v>
      </c>
      <c r="I151" s="11">
        <v>92</v>
      </c>
      <c r="J151" s="66">
        <v>0.1</v>
      </c>
      <c r="K151" s="7">
        <v>0</v>
      </c>
      <c r="L151" s="11"/>
      <c r="M151" s="27">
        <v>1</v>
      </c>
      <c r="N151" s="30"/>
      <c r="O151" s="31"/>
      <c r="R151" s="119"/>
      <c r="S151" s="119"/>
      <c r="T151" s="119"/>
      <c r="U151" s="119"/>
      <c r="V151" s="119"/>
      <c r="W151" s="119"/>
      <c r="X151" s="119"/>
      <c r="Y151" s="119"/>
    </row>
    <row r="152" spans="2:25" x14ac:dyDescent="0.2">
      <c r="B152" s="70">
        <v>37233</v>
      </c>
      <c r="C152" s="4">
        <v>8</v>
      </c>
      <c r="D152" s="11"/>
      <c r="E152" s="12"/>
      <c r="F152" s="13"/>
      <c r="G152" s="53">
        <v>1</v>
      </c>
      <c r="H152" s="54">
        <v>6</v>
      </c>
      <c r="I152" s="11">
        <v>84</v>
      </c>
      <c r="J152" s="66">
        <v>0</v>
      </c>
      <c r="K152" s="7">
        <v>0</v>
      </c>
      <c r="L152" s="11"/>
      <c r="M152" s="27">
        <v>1</v>
      </c>
      <c r="N152" s="30"/>
      <c r="O152" s="31"/>
      <c r="R152" s="73"/>
      <c r="S152" s="73"/>
      <c r="T152" s="73"/>
      <c r="U152" s="73"/>
      <c r="V152" s="73"/>
      <c r="W152" s="73"/>
      <c r="X152" s="73"/>
      <c r="Y152" s="73"/>
    </row>
    <row r="153" spans="2:25" x14ac:dyDescent="0.2">
      <c r="B153" s="70">
        <v>37234</v>
      </c>
      <c r="C153" s="4">
        <v>9</v>
      </c>
      <c r="D153" s="11"/>
      <c r="E153" s="12"/>
      <c r="F153" s="13"/>
      <c r="G153" s="53">
        <v>-3</v>
      </c>
      <c r="H153" s="54">
        <v>3</v>
      </c>
      <c r="I153" s="11">
        <v>87</v>
      </c>
      <c r="J153" s="62">
        <v>0</v>
      </c>
      <c r="K153" s="7">
        <v>0</v>
      </c>
      <c r="L153" s="11"/>
      <c r="M153" s="27">
        <v>0.25</v>
      </c>
      <c r="N153" s="30"/>
      <c r="O153" s="31"/>
      <c r="R153" s="73" t="s">
        <v>154</v>
      </c>
      <c r="S153" s="73"/>
      <c r="T153" s="73"/>
      <c r="U153" s="73"/>
      <c r="V153" s="73"/>
      <c r="W153" s="73"/>
      <c r="X153" s="73"/>
      <c r="Y153" s="73"/>
    </row>
    <row r="154" spans="2:25" ht="13.5" thickBot="1" x14ac:dyDescent="0.25">
      <c r="B154" s="70">
        <v>37235</v>
      </c>
      <c r="C154" s="17">
        <v>10</v>
      </c>
      <c r="D154" s="18"/>
      <c r="E154" s="19"/>
      <c r="F154" s="20">
        <v>-150</v>
      </c>
      <c r="G154" s="55">
        <v>-4</v>
      </c>
      <c r="H154" s="56">
        <v>2</v>
      </c>
      <c r="I154" s="18">
        <v>92</v>
      </c>
      <c r="J154" s="67">
        <v>0.1</v>
      </c>
      <c r="K154" s="7">
        <v>0</v>
      </c>
      <c r="L154" s="11"/>
      <c r="M154" s="27">
        <v>1</v>
      </c>
      <c r="N154" s="30"/>
      <c r="O154" s="31"/>
      <c r="R154" s="119"/>
      <c r="S154" s="119"/>
      <c r="T154" s="119"/>
      <c r="U154" s="119"/>
      <c r="V154" s="119"/>
      <c r="W154" s="119"/>
      <c r="X154" s="119"/>
      <c r="Y154" s="119"/>
    </row>
    <row r="155" spans="2:25" ht="13.5" thickBot="1" x14ac:dyDescent="0.25">
      <c r="C155" s="21" t="s">
        <v>20</v>
      </c>
      <c r="D155" s="22"/>
      <c r="E155" s="23">
        <v>0</v>
      </c>
      <c r="F155" s="24">
        <v>-150</v>
      </c>
      <c r="G155" s="57"/>
      <c r="H155" s="58"/>
      <c r="I155" s="25"/>
      <c r="J155" s="64"/>
      <c r="K155" s="24"/>
      <c r="L155" s="22"/>
      <c r="M155" s="32"/>
      <c r="N155" s="33"/>
      <c r="O155" s="34"/>
      <c r="R155" s="119"/>
      <c r="S155" s="119"/>
      <c r="T155" s="119"/>
      <c r="U155" s="119"/>
      <c r="V155" s="119"/>
      <c r="W155" s="119"/>
      <c r="X155" s="119"/>
      <c r="Y155" s="119"/>
    </row>
    <row r="156" spans="2:25" x14ac:dyDescent="0.2">
      <c r="B156" s="70">
        <v>37236</v>
      </c>
      <c r="C156" s="26">
        <v>11</v>
      </c>
      <c r="D156" s="5"/>
      <c r="E156" s="6"/>
      <c r="F156" s="7"/>
      <c r="G156" s="51">
        <v>1</v>
      </c>
      <c r="H156" s="52">
        <v>5</v>
      </c>
      <c r="I156" s="5">
        <v>100</v>
      </c>
      <c r="J156" s="62">
        <v>0.2</v>
      </c>
      <c r="K156" s="7">
        <v>0</v>
      </c>
      <c r="L156" s="5"/>
      <c r="M156" s="35">
        <v>1</v>
      </c>
      <c r="N156" s="30"/>
      <c r="O156" s="31"/>
      <c r="R156" s="119"/>
      <c r="S156" s="119"/>
      <c r="T156" s="119"/>
      <c r="U156" s="119"/>
      <c r="V156" s="119"/>
      <c r="W156" s="119"/>
      <c r="X156" s="119"/>
      <c r="Y156" s="119"/>
    </row>
    <row r="157" spans="2:25" x14ac:dyDescent="0.2">
      <c r="B157" s="70">
        <v>37237</v>
      </c>
      <c r="C157" s="4">
        <v>12</v>
      </c>
      <c r="D157" s="11"/>
      <c r="E157" s="12"/>
      <c r="F157" s="13"/>
      <c r="G157" s="51">
        <v>2</v>
      </c>
      <c r="H157" s="52">
        <v>3</v>
      </c>
      <c r="I157" s="11">
        <v>100</v>
      </c>
      <c r="J157" s="62">
        <v>2.5</v>
      </c>
      <c r="K157" s="7">
        <v>0</v>
      </c>
      <c r="L157" s="5"/>
      <c r="M157" s="35">
        <v>1</v>
      </c>
      <c r="N157" s="30"/>
      <c r="O157" s="31"/>
      <c r="R157" s="73"/>
      <c r="S157" s="73"/>
      <c r="T157" s="73"/>
      <c r="U157" s="73"/>
      <c r="V157" s="73"/>
      <c r="W157" s="73"/>
      <c r="X157" s="73"/>
      <c r="Y157" s="73"/>
    </row>
    <row r="158" spans="2:25" x14ac:dyDescent="0.2">
      <c r="B158" s="70">
        <v>37238</v>
      </c>
      <c r="C158" s="4">
        <v>13</v>
      </c>
      <c r="D158" s="11"/>
      <c r="E158" s="12"/>
      <c r="F158" s="13"/>
      <c r="G158" s="53">
        <v>-5</v>
      </c>
      <c r="H158" s="54">
        <v>5</v>
      </c>
      <c r="I158" s="11">
        <v>60</v>
      </c>
      <c r="J158" s="62">
        <v>2</v>
      </c>
      <c r="K158" s="7">
        <v>0</v>
      </c>
      <c r="L158" s="5"/>
      <c r="M158" s="35"/>
      <c r="N158" s="30"/>
      <c r="O158" s="31"/>
      <c r="R158" s="73" t="s">
        <v>156</v>
      </c>
      <c r="S158" s="73"/>
      <c r="T158" s="73"/>
      <c r="U158" s="73"/>
      <c r="V158" s="73"/>
      <c r="W158" s="73"/>
      <c r="X158" s="73"/>
      <c r="Y158" s="73"/>
    </row>
    <row r="159" spans="2:25" x14ac:dyDescent="0.2">
      <c r="B159" s="70">
        <v>37239</v>
      </c>
      <c r="C159" s="4">
        <v>14</v>
      </c>
      <c r="D159" s="11"/>
      <c r="E159" s="12"/>
      <c r="F159" s="13"/>
      <c r="G159" s="74">
        <v>-10</v>
      </c>
      <c r="H159" s="54">
        <v>0</v>
      </c>
      <c r="I159" s="11">
        <v>82</v>
      </c>
      <c r="J159" s="62">
        <v>0</v>
      </c>
      <c r="K159" s="7">
        <v>0</v>
      </c>
      <c r="L159" s="5"/>
      <c r="M159" s="35">
        <v>0.25</v>
      </c>
      <c r="N159" s="30"/>
      <c r="O159" s="31"/>
      <c r="R159" s="120"/>
      <c r="S159" s="120"/>
      <c r="T159" s="120"/>
      <c r="U159" s="120"/>
      <c r="V159" s="120"/>
      <c r="W159" s="120"/>
      <c r="X159" s="120"/>
      <c r="Y159" s="120"/>
    </row>
    <row r="160" spans="2:25" x14ac:dyDescent="0.2">
      <c r="B160" s="70">
        <v>37240</v>
      </c>
      <c r="C160" s="4">
        <v>15</v>
      </c>
      <c r="D160" s="11"/>
      <c r="E160" s="12"/>
      <c r="F160" s="13"/>
      <c r="G160" s="53">
        <v>-6</v>
      </c>
      <c r="H160" s="54">
        <v>1</v>
      </c>
      <c r="I160" s="11">
        <v>100</v>
      </c>
      <c r="J160" s="62">
        <v>0.3</v>
      </c>
      <c r="K160" s="7">
        <v>0</v>
      </c>
      <c r="L160" s="5"/>
      <c r="M160" s="35">
        <v>1</v>
      </c>
      <c r="N160" s="30" t="s">
        <v>26</v>
      </c>
      <c r="O160" s="31"/>
      <c r="R160" s="120"/>
      <c r="S160" s="120"/>
      <c r="T160" s="120"/>
      <c r="U160" s="120"/>
      <c r="V160" s="120"/>
      <c r="W160" s="120"/>
      <c r="X160" s="120"/>
      <c r="Y160" s="120"/>
    </row>
    <row r="161" spans="2:25" x14ac:dyDescent="0.2">
      <c r="B161" s="70">
        <v>37241</v>
      </c>
      <c r="C161" s="4">
        <v>16</v>
      </c>
      <c r="D161" s="11"/>
      <c r="E161" s="12"/>
      <c r="F161" s="13"/>
      <c r="G161" s="53">
        <v>-1</v>
      </c>
      <c r="H161" s="54">
        <v>5</v>
      </c>
      <c r="I161" s="11">
        <v>94</v>
      </c>
      <c r="J161" s="62">
        <v>0.4</v>
      </c>
      <c r="K161" s="7">
        <v>0</v>
      </c>
      <c r="L161" s="5"/>
      <c r="M161" s="35">
        <v>1</v>
      </c>
      <c r="N161" s="30"/>
      <c r="O161" s="31"/>
      <c r="R161" s="120"/>
      <c r="S161" s="120"/>
      <c r="T161" s="120"/>
      <c r="U161" s="120"/>
      <c r="V161" s="120"/>
      <c r="W161" s="120"/>
      <c r="X161" s="120"/>
      <c r="Y161" s="120"/>
    </row>
    <row r="162" spans="2:25" x14ac:dyDescent="0.2">
      <c r="B162" s="70">
        <v>37242</v>
      </c>
      <c r="C162" s="4">
        <v>17</v>
      </c>
      <c r="D162" s="11"/>
      <c r="E162" s="12"/>
      <c r="F162" s="13"/>
      <c r="G162" s="53">
        <v>-1</v>
      </c>
      <c r="H162" s="54">
        <v>2</v>
      </c>
      <c r="I162" s="11">
        <v>100</v>
      </c>
      <c r="J162" s="62">
        <v>2.5</v>
      </c>
      <c r="K162" s="7">
        <v>0</v>
      </c>
      <c r="L162" s="5"/>
      <c r="M162" s="35">
        <v>1</v>
      </c>
      <c r="N162" s="30" t="s">
        <v>26</v>
      </c>
      <c r="O162" s="31"/>
      <c r="R162" s="73"/>
      <c r="S162" s="73"/>
      <c r="T162" s="73"/>
      <c r="U162" s="73"/>
      <c r="V162" s="73"/>
      <c r="W162" s="73"/>
      <c r="X162" s="73"/>
      <c r="Y162" s="73"/>
    </row>
    <row r="163" spans="2:25" x14ac:dyDescent="0.2">
      <c r="B163" s="70">
        <v>37243</v>
      </c>
      <c r="C163" s="4">
        <v>18</v>
      </c>
      <c r="D163" s="11"/>
      <c r="E163" s="12"/>
      <c r="F163" s="13"/>
      <c r="G163" s="53">
        <v>0</v>
      </c>
      <c r="H163" s="54">
        <v>3</v>
      </c>
      <c r="I163" s="11">
        <v>100</v>
      </c>
      <c r="J163" s="62">
        <v>0.1</v>
      </c>
      <c r="K163" s="7">
        <v>0</v>
      </c>
      <c r="L163" s="5"/>
      <c r="M163" s="35">
        <v>1</v>
      </c>
      <c r="N163" s="30" t="s">
        <v>26</v>
      </c>
      <c r="O163" s="31"/>
      <c r="R163" s="73" t="s">
        <v>155</v>
      </c>
      <c r="S163" s="73"/>
      <c r="T163" s="73"/>
      <c r="U163" s="73"/>
      <c r="V163" s="73"/>
      <c r="W163" s="73"/>
      <c r="X163" s="73"/>
      <c r="Y163" s="73"/>
    </row>
    <row r="164" spans="2:25" x14ac:dyDescent="0.2">
      <c r="B164" s="70">
        <v>37244</v>
      </c>
      <c r="C164" s="4">
        <v>19</v>
      </c>
      <c r="D164" s="11"/>
      <c r="E164" s="12"/>
      <c r="F164" s="13"/>
      <c r="G164" s="53">
        <v>1</v>
      </c>
      <c r="H164" s="54">
        <v>4</v>
      </c>
      <c r="I164" s="11">
        <v>92</v>
      </c>
      <c r="J164" s="63">
        <v>1.8</v>
      </c>
      <c r="K164" s="7">
        <v>0</v>
      </c>
      <c r="L164" s="5" t="s">
        <v>13</v>
      </c>
      <c r="M164" s="35">
        <v>1</v>
      </c>
      <c r="N164" s="30"/>
      <c r="O164" s="31"/>
      <c r="R164" s="120"/>
      <c r="S164" s="120"/>
      <c r="T164" s="120"/>
      <c r="U164" s="120"/>
      <c r="V164" s="120"/>
      <c r="W164" s="120"/>
      <c r="X164" s="120"/>
      <c r="Y164" s="120"/>
    </row>
    <row r="165" spans="2:25" ht="13.5" thickBot="1" x14ac:dyDescent="0.25">
      <c r="B165" s="70">
        <v>37245</v>
      </c>
      <c r="C165" s="17">
        <v>20</v>
      </c>
      <c r="D165" s="18"/>
      <c r="E165" s="19"/>
      <c r="F165" s="20">
        <v>-200</v>
      </c>
      <c r="G165" s="53">
        <v>-6</v>
      </c>
      <c r="H165" s="54">
        <v>4</v>
      </c>
      <c r="I165" s="18">
        <v>78</v>
      </c>
      <c r="J165" s="63">
        <v>6</v>
      </c>
      <c r="K165" s="7">
        <v>0</v>
      </c>
      <c r="L165" s="5"/>
      <c r="M165" s="35">
        <v>0.25</v>
      </c>
      <c r="N165" s="30"/>
      <c r="O165" s="31"/>
      <c r="R165" s="120"/>
      <c r="S165" s="120"/>
      <c r="T165" s="120"/>
      <c r="U165" s="120"/>
      <c r="V165" s="120"/>
      <c r="W165" s="120"/>
      <c r="X165" s="120"/>
      <c r="Y165" s="120"/>
    </row>
    <row r="166" spans="2:25" ht="13.5" thickBot="1" x14ac:dyDescent="0.25">
      <c r="C166" s="21" t="s">
        <v>23</v>
      </c>
      <c r="D166" s="22"/>
      <c r="E166" s="23">
        <v>0</v>
      </c>
      <c r="F166" s="24">
        <v>-200</v>
      </c>
      <c r="G166" s="57"/>
      <c r="H166" s="58"/>
      <c r="I166" s="25"/>
      <c r="J166" s="64"/>
      <c r="K166" s="24"/>
      <c r="L166" s="22"/>
      <c r="M166" s="32"/>
      <c r="N166" s="33"/>
      <c r="O166" s="34"/>
      <c r="R166" s="120"/>
      <c r="S166" s="120"/>
      <c r="T166" s="120"/>
      <c r="U166" s="120"/>
      <c r="V166" s="120"/>
      <c r="W166" s="120"/>
      <c r="X166" s="120"/>
      <c r="Y166" s="120"/>
    </row>
    <row r="167" spans="2:25" x14ac:dyDescent="0.2">
      <c r="B167" s="70">
        <v>37246</v>
      </c>
      <c r="C167" s="26">
        <v>21</v>
      </c>
      <c r="D167" s="5"/>
      <c r="E167" s="6"/>
      <c r="F167" s="7"/>
      <c r="G167" s="51">
        <v>-7</v>
      </c>
      <c r="H167" s="52">
        <v>3</v>
      </c>
      <c r="I167" s="5">
        <v>100</v>
      </c>
      <c r="J167" s="61">
        <v>12</v>
      </c>
      <c r="K167" s="7">
        <v>0</v>
      </c>
      <c r="L167" s="5"/>
      <c r="M167" s="35">
        <v>1</v>
      </c>
      <c r="N167" s="30"/>
      <c r="O167" s="31"/>
      <c r="R167" s="73"/>
      <c r="S167" s="73"/>
      <c r="T167" s="73"/>
      <c r="U167" s="73"/>
      <c r="V167" s="73"/>
      <c r="W167" s="73"/>
      <c r="X167" s="73"/>
      <c r="Y167" s="73"/>
    </row>
    <row r="168" spans="2:25" x14ac:dyDescent="0.2">
      <c r="B168" s="70">
        <v>37247</v>
      </c>
      <c r="C168" s="4">
        <v>22</v>
      </c>
      <c r="D168" s="11"/>
      <c r="E168" s="12"/>
      <c r="F168" s="13"/>
      <c r="G168" s="53">
        <v>0</v>
      </c>
      <c r="H168" s="54">
        <v>4</v>
      </c>
      <c r="I168" s="11">
        <v>96</v>
      </c>
      <c r="J168" s="62">
        <v>8.1999999999999993</v>
      </c>
      <c r="K168" s="7">
        <v>0</v>
      </c>
      <c r="L168" s="5"/>
      <c r="M168" s="35">
        <v>1</v>
      </c>
      <c r="N168" s="30" t="s">
        <v>26</v>
      </c>
      <c r="O168" s="31"/>
      <c r="R168" s="73" t="s">
        <v>157</v>
      </c>
      <c r="S168" s="73"/>
      <c r="T168" s="73"/>
      <c r="U168" s="73"/>
      <c r="V168" s="73"/>
      <c r="W168" s="73"/>
      <c r="X168" s="73"/>
      <c r="Y168" s="73"/>
    </row>
    <row r="169" spans="2:25" x14ac:dyDescent="0.2">
      <c r="B169" s="70">
        <v>37248</v>
      </c>
      <c r="C169" s="4">
        <v>23</v>
      </c>
      <c r="D169" s="11"/>
      <c r="E169" s="12"/>
      <c r="F169" s="13"/>
      <c r="G169" s="53">
        <v>-11</v>
      </c>
      <c r="H169" s="54">
        <v>1</v>
      </c>
      <c r="I169" s="11">
        <v>81</v>
      </c>
      <c r="J169" s="62">
        <v>3</v>
      </c>
      <c r="K169" s="7">
        <v>0</v>
      </c>
      <c r="L169" s="5"/>
      <c r="M169" s="35"/>
      <c r="N169" s="30" t="s">
        <v>26</v>
      </c>
      <c r="O169" s="31"/>
      <c r="R169" s="119" t="s">
        <v>169</v>
      </c>
      <c r="S169" s="119"/>
      <c r="T169" s="119"/>
      <c r="U169" s="119"/>
      <c r="V169" s="119"/>
      <c r="W169" s="119"/>
      <c r="X169" s="119"/>
      <c r="Y169" s="119"/>
    </row>
    <row r="170" spans="2:25" x14ac:dyDescent="0.2">
      <c r="B170" s="70">
        <v>37249</v>
      </c>
      <c r="C170" s="4">
        <v>24</v>
      </c>
      <c r="D170" s="11"/>
      <c r="E170" s="12"/>
      <c r="F170" s="13"/>
      <c r="G170" s="53">
        <v>-12</v>
      </c>
      <c r="H170" s="54">
        <v>-1</v>
      </c>
      <c r="I170" s="11">
        <v>100</v>
      </c>
      <c r="J170" s="62">
        <v>6</v>
      </c>
      <c r="K170" s="7">
        <v>0</v>
      </c>
      <c r="L170" s="5"/>
      <c r="M170" s="35">
        <v>1</v>
      </c>
      <c r="N170" s="30" t="s">
        <v>26</v>
      </c>
      <c r="O170" s="31"/>
      <c r="R170" s="119"/>
      <c r="S170" s="119"/>
      <c r="T170" s="119"/>
      <c r="U170" s="119"/>
      <c r="V170" s="119"/>
      <c r="W170" s="119"/>
      <c r="X170" s="119"/>
      <c r="Y170" s="119"/>
    </row>
    <row r="171" spans="2:25" x14ac:dyDescent="0.2">
      <c r="B171" s="70">
        <v>37250</v>
      </c>
      <c r="C171" s="4">
        <v>25</v>
      </c>
      <c r="D171" s="11"/>
      <c r="E171" s="12"/>
      <c r="F171" s="13"/>
      <c r="G171" s="53">
        <v>-2</v>
      </c>
      <c r="H171" s="54">
        <v>3</v>
      </c>
      <c r="I171" s="11">
        <v>100</v>
      </c>
      <c r="J171" s="62">
        <v>15.3</v>
      </c>
      <c r="K171" s="7">
        <v>0</v>
      </c>
      <c r="L171" s="5"/>
      <c r="M171" s="35">
        <v>0.75</v>
      </c>
      <c r="N171" s="30"/>
      <c r="O171" s="31"/>
      <c r="R171" s="119"/>
      <c r="S171" s="119"/>
      <c r="T171" s="119"/>
      <c r="U171" s="119"/>
      <c r="V171" s="119"/>
      <c r="W171" s="119"/>
      <c r="X171" s="119"/>
      <c r="Y171" s="119"/>
    </row>
    <row r="172" spans="2:25" x14ac:dyDescent="0.2">
      <c r="B172" s="70">
        <v>37251</v>
      </c>
      <c r="C172" s="4">
        <v>26</v>
      </c>
      <c r="D172" s="11"/>
      <c r="E172" s="12"/>
      <c r="F172" s="13"/>
      <c r="G172" s="53">
        <v>1</v>
      </c>
      <c r="H172" s="54">
        <v>3</v>
      </c>
      <c r="I172" s="11">
        <v>89</v>
      </c>
      <c r="J172" s="62">
        <v>0.1</v>
      </c>
      <c r="K172" s="7">
        <v>0</v>
      </c>
      <c r="L172" s="11"/>
      <c r="M172" s="35">
        <v>1</v>
      </c>
      <c r="N172" s="30"/>
      <c r="O172" s="31"/>
    </row>
    <row r="173" spans="2:25" x14ac:dyDescent="0.2">
      <c r="B173" s="70">
        <v>37252</v>
      </c>
      <c r="C173" s="4">
        <v>27</v>
      </c>
      <c r="D173" s="11"/>
      <c r="E173" s="12"/>
      <c r="F173" s="13"/>
      <c r="G173" s="53">
        <v>0</v>
      </c>
      <c r="H173" s="54">
        <v>4</v>
      </c>
      <c r="I173" s="11">
        <v>95</v>
      </c>
      <c r="J173" s="62">
        <v>0</v>
      </c>
      <c r="K173" s="7">
        <v>0</v>
      </c>
      <c r="L173" s="11" t="s">
        <v>64</v>
      </c>
      <c r="M173" s="35">
        <v>1</v>
      </c>
      <c r="N173" s="30"/>
      <c r="O173" s="31"/>
    </row>
    <row r="174" spans="2:25" x14ac:dyDescent="0.2">
      <c r="B174" s="70">
        <v>37253</v>
      </c>
      <c r="C174" s="4">
        <v>28</v>
      </c>
      <c r="D174" s="11"/>
      <c r="E174" s="12"/>
      <c r="F174" s="13"/>
      <c r="G174" s="53">
        <v>0</v>
      </c>
      <c r="H174" s="54">
        <v>7</v>
      </c>
      <c r="I174" s="11">
        <v>75</v>
      </c>
      <c r="J174" s="62">
        <v>16</v>
      </c>
      <c r="K174" s="7">
        <v>0</v>
      </c>
      <c r="L174" s="11" t="s">
        <v>25</v>
      </c>
      <c r="M174" s="35">
        <v>0.75</v>
      </c>
      <c r="N174" s="30"/>
      <c r="O174" s="31"/>
    </row>
    <row r="175" spans="2:25" x14ac:dyDescent="0.2">
      <c r="B175" s="70">
        <v>37254</v>
      </c>
      <c r="C175" s="4">
        <v>29</v>
      </c>
      <c r="D175" s="11"/>
      <c r="E175" s="12"/>
      <c r="F175" s="13"/>
      <c r="G175" s="53">
        <v>0</v>
      </c>
      <c r="H175" s="54">
        <v>5</v>
      </c>
      <c r="I175" s="11">
        <v>89</v>
      </c>
      <c r="J175" s="62">
        <v>2</v>
      </c>
      <c r="K175" s="7">
        <v>0</v>
      </c>
      <c r="L175" s="11"/>
      <c r="M175" s="35">
        <v>0.75</v>
      </c>
      <c r="N175" s="30"/>
      <c r="O175" s="31"/>
    </row>
    <row r="176" spans="2:25" x14ac:dyDescent="0.2">
      <c r="B176" s="70">
        <v>37255</v>
      </c>
      <c r="C176" s="4">
        <v>30</v>
      </c>
      <c r="D176" s="11"/>
      <c r="E176" s="12"/>
      <c r="F176" s="13"/>
      <c r="G176" s="53">
        <v>-1</v>
      </c>
      <c r="H176" s="54">
        <v>2</v>
      </c>
      <c r="I176" s="11">
        <v>97</v>
      </c>
      <c r="J176" s="62">
        <v>6</v>
      </c>
      <c r="K176" s="7">
        <v>0</v>
      </c>
      <c r="L176" s="11"/>
      <c r="M176" s="35">
        <v>1</v>
      </c>
      <c r="N176" s="30" t="s">
        <v>26</v>
      </c>
      <c r="O176" s="31"/>
    </row>
    <row r="177" spans="2:25" ht="13.5" thickBot="1" x14ac:dyDescent="0.25">
      <c r="B177" s="70">
        <v>37256</v>
      </c>
      <c r="C177" s="4">
        <v>31</v>
      </c>
      <c r="D177" s="11"/>
      <c r="E177" s="12"/>
      <c r="F177" s="13"/>
      <c r="G177" s="53">
        <v>-11</v>
      </c>
      <c r="H177" s="54">
        <v>0</v>
      </c>
      <c r="I177" s="11">
        <v>87</v>
      </c>
      <c r="J177" s="62">
        <v>1.2</v>
      </c>
      <c r="K177" s="7">
        <v>0</v>
      </c>
      <c r="L177" s="11"/>
      <c r="M177" s="35"/>
      <c r="N177" s="30" t="s">
        <v>26</v>
      </c>
      <c r="O177" s="31"/>
    </row>
    <row r="178" spans="2:25" ht="13.5" thickBot="1" x14ac:dyDescent="0.25">
      <c r="C178" s="21" t="s">
        <v>27</v>
      </c>
      <c r="D178" s="22"/>
      <c r="E178" s="23">
        <v>0</v>
      </c>
      <c r="F178" s="24">
        <v>-250</v>
      </c>
      <c r="G178" s="57"/>
      <c r="H178" s="58"/>
      <c r="I178" s="25"/>
      <c r="J178" s="64"/>
      <c r="K178" s="24"/>
      <c r="L178" s="22"/>
      <c r="M178" s="36"/>
      <c r="N178" s="37"/>
      <c r="O178" s="38"/>
    </row>
    <row r="179" spans="2:25" x14ac:dyDescent="0.2">
      <c r="C179" s="164" t="s">
        <v>28</v>
      </c>
      <c r="D179" s="165"/>
      <c r="E179" s="168">
        <v>0</v>
      </c>
      <c r="F179" s="141">
        <v>-600</v>
      </c>
      <c r="G179" s="125">
        <f>SUM(G145:G177)</f>
        <v>-42</v>
      </c>
      <c r="H179" s="125">
        <f>SUM(H145:H177)</f>
        <v>136</v>
      </c>
      <c r="I179" s="127">
        <f>SUM(I145:I177)</f>
        <v>2839</v>
      </c>
      <c r="J179" s="125">
        <f>SUM(J145:J177)</f>
        <v>117.79999999999998</v>
      </c>
      <c r="K179" s="141">
        <f>COUNTIF(K145:K177,"&gt;0")</f>
        <v>0</v>
      </c>
      <c r="L179" s="39"/>
      <c r="M179" s="40"/>
      <c r="N179" s="40"/>
      <c r="O179" s="41"/>
    </row>
    <row r="180" spans="2:25" ht="13.5" thickBot="1" x14ac:dyDescent="0.25">
      <c r="C180" s="166"/>
      <c r="D180" s="167"/>
      <c r="E180" s="169"/>
      <c r="F180" s="142"/>
      <c r="G180" s="126"/>
      <c r="H180" s="126"/>
      <c r="I180" s="128"/>
      <c r="J180" s="126"/>
      <c r="K180" s="142"/>
      <c r="L180" s="42"/>
      <c r="M180" s="43"/>
      <c r="N180" s="43"/>
      <c r="O180" s="44"/>
    </row>
    <row r="181" spans="2:25" x14ac:dyDescent="0.2">
      <c r="C181" s="143" t="s">
        <v>54</v>
      </c>
      <c r="D181" s="144"/>
      <c r="E181" s="149">
        <v>-0.6</v>
      </c>
      <c r="F181" s="116" t="s">
        <v>55</v>
      </c>
      <c r="G181" s="152" t="s">
        <v>171</v>
      </c>
      <c r="H181" s="153" t="s">
        <v>172</v>
      </c>
      <c r="I181" s="154" t="s">
        <v>56</v>
      </c>
      <c r="J181" s="156" t="s">
        <v>57</v>
      </c>
      <c r="K181" s="158" t="s">
        <v>170</v>
      </c>
      <c r="L181" s="158"/>
      <c r="M181" s="158"/>
      <c r="N181" s="158"/>
      <c r="O181" s="159"/>
    </row>
    <row r="182" spans="2:25" x14ac:dyDescent="0.2">
      <c r="C182" s="145"/>
      <c r="D182" s="146"/>
      <c r="E182" s="150"/>
      <c r="F182" s="117"/>
      <c r="G182" s="121"/>
      <c r="H182" s="137"/>
      <c r="I182" s="155"/>
      <c r="J182" s="157"/>
      <c r="K182" s="160"/>
      <c r="L182" s="160"/>
      <c r="M182" s="160"/>
      <c r="N182" s="160"/>
      <c r="O182" s="161"/>
    </row>
    <row r="183" spans="2:25" x14ac:dyDescent="0.2">
      <c r="C183" s="145"/>
      <c r="D183" s="146"/>
      <c r="E183" s="150"/>
      <c r="F183" s="117"/>
      <c r="G183" s="121">
        <f>G179/31</f>
        <v>-1.3548387096774193</v>
      </c>
      <c r="H183" s="121">
        <f t="shared" ref="H183:I183" si="2">H179/31</f>
        <v>4.387096774193548</v>
      </c>
      <c r="I183" s="121">
        <f t="shared" si="2"/>
        <v>91.58064516129032</v>
      </c>
      <c r="J183" s="202">
        <f>COUNTIF(J145:J177,"&gt;0")</f>
        <v>27</v>
      </c>
      <c r="K183" s="160"/>
      <c r="L183" s="160"/>
      <c r="M183" s="160"/>
      <c r="N183" s="160"/>
      <c r="O183" s="161"/>
    </row>
    <row r="184" spans="2:25" ht="13.5" thickBot="1" x14ac:dyDescent="0.25">
      <c r="C184" s="147"/>
      <c r="D184" s="148"/>
      <c r="E184" s="151"/>
      <c r="F184" s="118"/>
      <c r="G184" s="122"/>
      <c r="H184" s="122"/>
      <c r="I184" s="122"/>
      <c r="J184" s="203"/>
      <c r="K184" s="162"/>
      <c r="L184" s="162"/>
      <c r="M184" s="162"/>
      <c r="N184" s="162"/>
      <c r="O184" s="163"/>
    </row>
    <row r="187" spans="2:25" x14ac:dyDescent="0.2">
      <c r="C187" s="69" t="s">
        <v>159</v>
      </c>
      <c r="D187" s="69" t="s">
        <v>175</v>
      </c>
      <c r="H187" s="59"/>
    </row>
    <row r="188" spans="2:25" ht="13.5" thickBot="1" x14ac:dyDescent="0.25">
      <c r="D188" s="72"/>
    </row>
    <row r="189" spans="2:25" x14ac:dyDescent="0.2">
      <c r="C189" s="170" t="s">
        <v>0</v>
      </c>
      <c r="D189" s="172" t="s">
        <v>1</v>
      </c>
      <c r="E189" s="173"/>
      <c r="F189" s="174"/>
      <c r="G189" s="175" t="s">
        <v>2</v>
      </c>
      <c r="H189" s="176"/>
      <c r="I189" s="177" t="s">
        <v>3</v>
      </c>
      <c r="J189" s="179" t="s">
        <v>4</v>
      </c>
      <c r="K189" s="131" t="s">
        <v>5</v>
      </c>
      <c r="L189" s="133" t="s">
        <v>6</v>
      </c>
      <c r="M189" s="135" t="s">
        <v>7</v>
      </c>
      <c r="N189" s="135"/>
      <c r="O189" s="131"/>
      <c r="R189" s="73" t="s">
        <v>150</v>
      </c>
      <c r="S189" s="73"/>
      <c r="T189" s="73"/>
      <c r="U189" s="73"/>
      <c r="V189" s="73"/>
      <c r="W189" s="73"/>
      <c r="X189" s="73"/>
      <c r="Y189" s="73"/>
    </row>
    <row r="190" spans="2:25" ht="13.5" thickBot="1" x14ac:dyDescent="0.25">
      <c r="C190" s="171"/>
      <c r="D190" s="1" t="s">
        <v>8</v>
      </c>
      <c r="E190" s="2" t="s">
        <v>9</v>
      </c>
      <c r="F190" s="3" t="s">
        <v>10</v>
      </c>
      <c r="G190" s="49" t="s">
        <v>11</v>
      </c>
      <c r="H190" s="50" t="s">
        <v>12</v>
      </c>
      <c r="I190" s="178"/>
      <c r="J190" s="180"/>
      <c r="K190" s="132"/>
      <c r="L190" s="134"/>
      <c r="M190" s="136"/>
      <c r="N190" s="136"/>
      <c r="O190" s="132"/>
      <c r="R190" s="119" t="s">
        <v>176</v>
      </c>
      <c r="S190" s="119"/>
      <c r="T190" s="119"/>
      <c r="U190" s="119"/>
      <c r="V190" s="119"/>
      <c r="W190" s="119"/>
      <c r="X190" s="119"/>
      <c r="Y190" s="119"/>
    </row>
    <row r="191" spans="2:25" x14ac:dyDescent="0.2">
      <c r="B191" s="70">
        <v>37226</v>
      </c>
      <c r="C191" s="4">
        <v>1</v>
      </c>
      <c r="D191" s="5"/>
      <c r="E191" s="6"/>
      <c r="F191" s="7"/>
      <c r="G191" s="51">
        <v>4</v>
      </c>
      <c r="H191" s="52">
        <v>7</v>
      </c>
      <c r="I191" s="5">
        <v>92</v>
      </c>
      <c r="J191" s="65">
        <v>5</v>
      </c>
      <c r="K191" s="7">
        <v>0</v>
      </c>
      <c r="L191" s="5" t="s">
        <v>65</v>
      </c>
      <c r="M191" s="27" t="s">
        <v>31</v>
      </c>
      <c r="N191" s="28"/>
      <c r="O191" s="45">
        <v>761</v>
      </c>
      <c r="R191" s="119"/>
      <c r="S191" s="119"/>
      <c r="T191" s="119"/>
      <c r="U191" s="119"/>
      <c r="V191" s="119"/>
      <c r="W191" s="119"/>
      <c r="X191" s="119"/>
      <c r="Y191" s="119"/>
    </row>
    <row r="192" spans="2:25" x14ac:dyDescent="0.2">
      <c r="B192" s="70">
        <v>37227</v>
      </c>
      <c r="C192" s="4">
        <v>2</v>
      </c>
      <c r="D192" s="11"/>
      <c r="E192" s="12"/>
      <c r="F192" s="13"/>
      <c r="G192" s="53">
        <v>5</v>
      </c>
      <c r="H192" s="54">
        <v>9</v>
      </c>
      <c r="I192" s="11">
        <v>90</v>
      </c>
      <c r="J192" s="66">
        <v>4</v>
      </c>
      <c r="K192" s="7">
        <v>0</v>
      </c>
      <c r="L192" s="11" t="s">
        <v>66</v>
      </c>
      <c r="M192" s="27" t="s">
        <v>31</v>
      </c>
      <c r="N192" s="30"/>
      <c r="O192" s="46">
        <v>762</v>
      </c>
      <c r="R192" s="119"/>
      <c r="S192" s="119"/>
      <c r="T192" s="119"/>
      <c r="U192" s="119"/>
      <c r="V192" s="119"/>
      <c r="W192" s="119"/>
      <c r="X192" s="119"/>
      <c r="Y192" s="119"/>
    </row>
    <row r="193" spans="2:25" x14ac:dyDescent="0.2">
      <c r="B193" s="70">
        <v>37228</v>
      </c>
      <c r="C193" s="4">
        <v>3</v>
      </c>
      <c r="D193" s="11"/>
      <c r="E193" s="12"/>
      <c r="F193" s="13"/>
      <c r="G193" s="53">
        <v>3</v>
      </c>
      <c r="H193" s="54">
        <v>7</v>
      </c>
      <c r="I193" s="11">
        <v>90</v>
      </c>
      <c r="J193" s="66">
        <v>2</v>
      </c>
      <c r="K193" s="7">
        <v>0</v>
      </c>
      <c r="L193" s="11" t="s">
        <v>67</v>
      </c>
      <c r="M193" s="27" t="s">
        <v>31</v>
      </c>
      <c r="N193" s="30"/>
      <c r="O193" s="46">
        <v>755</v>
      </c>
      <c r="R193" s="73"/>
      <c r="S193" s="73"/>
      <c r="T193" s="73"/>
      <c r="U193" s="73"/>
      <c r="V193" s="73"/>
      <c r="W193" s="73"/>
      <c r="X193" s="73"/>
      <c r="Y193" s="73"/>
    </row>
    <row r="194" spans="2:25" x14ac:dyDescent="0.2">
      <c r="B194" s="70">
        <v>37229</v>
      </c>
      <c r="C194" s="4">
        <v>4</v>
      </c>
      <c r="D194" s="11"/>
      <c r="E194" s="12"/>
      <c r="F194" s="13"/>
      <c r="G194" s="53">
        <v>0</v>
      </c>
      <c r="H194" s="54">
        <v>4</v>
      </c>
      <c r="I194" s="11">
        <v>90</v>
      </c>
      <c r="J194" s="66">
        <v>6</v>
      </c>
      <c r="K194" s="7">
        <v>0</v>
      </c>
      <c r="L194" s="11" t="s">
        <v>68</v>
      </c>
      <c r="M194" s="27" t="s">
        <v>31</v>
      </c>
      <c r="N194" s="30"/>
      <c r="O194" s="46">
        <v>756</v>
      </c>
      <c r="R194" s="73" t="s">
        <v>152</v>
      </c>
      <c r="S194" s="73"/>
      <c r="T194" s="73"/>
      <c r="U194" s="73"/>
      <c r="V194" s="73"/>
      <c r="W194" s="73"/>
      <c r="X194" s="73"/>
      <c r="Y194" s="73"/>
    </row>
    <row r="195" spans="2:25" x14ac:dyDescent="0.2">
      <c r="B195" s="70">
        <v>37230</v>
      </c>
      <c r="C195" s="4">
        <v>5</v>
      </c>
      <c r="D195" s="11"/>
      <c r="E195" s="12"/>
      <c r="F195" s="13"/>
      <c r="G195" s="53">
        <v>3</v>
      </c>
      <c r="H195" s="54">
        <v>7</v>
      </c>
      <c r="I195" s="11">
        <v>90</v>
      </c>
      <c r="J195" s="66">
        <v>6</v>
      </c>
      <c r="K195" s="7">
        <v>0</v>
      </c>
      <c r="L195" s="11" t="s">
        <v>69</v>
      </c>
      <c r="M195" s="27" t="s">
        <v>31</v>
      </c>
      <c r="N195" s="30"/>
      <c r="O195" s="46">
        <v>758</v>
      </c>
      <c r="R195" s="119" t="s">
        <v>177</v>
      </c>
      <c r="S195" s="119"/>
      <c r="T195" s="119"/>
      <c r="U195" s="119"/>
      <c r="V195" s="119"/>
      <c r="W195" s="119"/>
      <c r="X195" s="119"/>
      <c r="Y195" s="119"/>
    </row>
    <row r="196" spans="2:25" x14ac:dyDescent="0.2">
      <c r="B196" s="70">
        <v>37231</v>
      </c>
      <c r="C196" s="4">
        <v>6</v>
      </c>
      <c r="D196" s="11"/>
      <c r="E196" s="12"/>
      <c r="F196" s="13"/>
      <c r="G196" s="53">
        <v>2</v>
      </c>
      <c r="H196" s="54">
        <v>7</v>
      </c>
      <c r="I196" s="11">
        <v>90</v>
      </c>
      <c r="J196" s="66">
        <v>7</v>
      </c>
      <c r="K196" s="7">
        <v>0</v>
      </c>
      <c r="L196" s="11" t="s">
        <v>63</v>
      </c>
      <c r="M196" s="27" t="s">
        <v>31</v>
      </c>
      <c r="N196" s="30"/>
      <c r="O196" s="46">
        <v>765</v>
      </c>
      <c r="R196" s="119"/>
      <c r="S196" s="119"/>
      <c r="T196" s="119"/>
      <c r="U196" s="119"/>
      <c r="V196" s="119"/>
      <c r="W196" s="119"/>
      <c r="X196" s="119"/>
      <c r="Y196" s="119"/>
    </row>
    <row r="197" spans="2:25" x14ac:dyDescent="0.2">
      <c r="B197" s="70">
        <v>37232</v>
      </c>
      <c r="C197" s="4">
        <v>7</v>
      </c>
      <c r="D197" s="11"/>
      <c r="E197" s="12"/>
      <c r="F197" s="13"/>
      <c r="G197" s="53">
        <v>-4</v>
      </c>
      <c r="H197" s="54">
        <v>1</v>
      </c>
      <c r="I197" s="11">
        <v>81</v>
      </c>
      <c r="J197" s="66">
        <v>0</v>
      </c>
      <c r="K197" s="7">
        <v>0</v>
      </c>
      <c r="L197" s="11" t="s">
        <v>70</v>
      </c>
      <c r="M197" s="27"/>
      <c r="N197" s="30"/>
      <c r="O197" s="46">
        <v>767</v>
      </c>
      <c r="R197" s="119"/>
      <c r="S197" s="119"/>
      <c r="T197" s="119"/>
      <c r="U197" s="119"/>
      <c r="V197" s="119"/>
      <c r="W197" s="119"/>
      <c r="X197" s="119"/>
      <c r="Y197" s="119"/>
    </row>
    <row r="198" spans="2:25" x14ac:dyDescent="0.2">
      <c r="B198" s="70">
        <v>37233</v>
      </c>
      <c r="C198" s="4">
        <v>8</v>
      </c>
      <c r="D198" s="11"/>
      <c r="E198" s="12"/>
      <c r="F198" s="13"/>
      <c r="G198" s="53">
        <v>-1</v>
      </c>
      <c r="H198" s="54">
        <v>3</v>
      </c>
      <c r="I198" s="11">
        <v>80</v>
      </c>
      <c r="J198" s="66">
        <v>0</v>
      </c>
      <c r="K198" s="7">
        <v>0</v>
      </c>
      <c r="L198" s="11" t="s">
        <v>71</v>
      </c>
      <c r="M198" s="27"/>
      <c r="N198" s="30"/>
      <c r="O198" s="46">
        <v>772</v>
      </c>
      <c r="R198" s="73"/>
      <c r="S198" s="73"/>
      <c r="T198" s="73"/>
      <c r="U198" s="73"/>
      <c r="V198" s="73"/>
      <c r="W198" s="73"/>
      <c r="X198" s="73"/>
      <c r="Y198" s="73"/>
    </row>
    <row r="199" spans="2:25" x14ac:dyDescent="0.2">
      <c r="B199" s="70">
        <v>37234</v>
      </c>
      <c r="C199" s="4">
        <v>9</v>
      </c>
      <c r="D199" s="11"/>
      <c r="E199" s="12"/>
      <c r="F199" s="13"/>
      <c r="G199" s="53">
        <v>0</v>
      </c>
      <c r="H199" s="54">
        <v>4</v>
      </c>
      <c r="I199" s="11">
        <v>85</v>
      </c>
      <c r="J199" s="66">
        <v>0</v>
      </c>
      <c r="K199" s="7">
        <v>0</v>
      </c>
      <c r="L199" s="11" t="s">
        <v>71</v>
      </c>
      <c r="M199" s="27"/>
      <c r="N199" s="30"/>
      <c r="O199" s="46">
        <v>771</v>
      </c>
      <c r="R199" s="73" t="s">
        <v>154</v>
      </c>
      <c r="S199" s="73"/>
      <c r="T199" s="73"/>
      <c r="U199" s="73"/>
      <c r="V199" s="73"/>
      <c r="W199" s="73"/>
      <c r="X199" s="73"/>
      <c r="Y199" s="73"/>
    </row>
    <row r="200" spans="2:25" ht="13.5" thickBot="1" x14ac:dyDescent="0.25">
      <c r="B200" s="70">
        <v>37235</v>
      </c>
      <c r="C200" s="17">
        <v>10</v>
      </c>
      <c r="D200" s="18"/>
      <c r="E200" s="19"/>
      <c r="F200" s="20"/>
      <c r="G200" s="55">
        <v>-4</v>
      </c>
      <c r="H200" s="56">
        <v>2</v>
      </c>
      <c r="I200" s="18">
        <v>81</v>
      </c>
      <c r="J200" s="66">
        <v>0</v>
      </c>
      <c r="K200" s="7">
        <v>0</v>
      </c>
      <c r="L200" s="11" t="s">
        <v>71</v>
      </c>
      <c r="M200" s="27"/>
      <c r="N200" s="30"/>
      <c r="O200" s="46">
        <v>770</v>
      </c>
      <c r="R200" s="119"/>
      <c r="S200" s="119"/>
      <c r="T200" s="119"/>
      <c r="U200" s="119"/>
      <c r="V200" s="119"/>
      <c r="W200" s="119"/>
      <c r="X200" s="119"/>
      <c r="Y200" s="119"/>
    </row>
    <row r="201" spans="2:25" ht="13.5" thickBot="1" x14ac:dyDescent="0.25">
      <c r="C201" s="21" t="s">
        <v>20</v>
      </c>
      <c r="D201" s="22"/>
      <c r="E201" s="23"/>
      <c r="F201" s="24"/>
      <c r="G201" s="57"/>
      <c r="H201" s="58"/>
      <c r="I201" s="25"/>
      <c r="J201" s="64"/>
      <c r="K201" s="24"/>
      <c r="L201" s="22"/>
      <c r="M201" s="32"/>
      <c r="N201" s="33"/>
      <c r="O201" s="47"/>
      <c r="R201" s="119"/>
      <c r="S201" s="119"/>
      <c r="T201" s="119"/>
      <c r="U201" s="119"/>
      <c r="V201" s="119"/>
      <c r="W201" s="119"/>
      <c r="X201" s="119"/>
      <c r="Y201" s="119"/>
    </row>
    <row r="202" spans="2:25" x14ac:dyDescent="0.2">
      <c r="B202" s="70">
        <v>37236</v>
      </c>
      <c r="C202" s="26">
        <v>11</v>
      </c>
      <c r="D202" s="5"/>
      <c r="E202" s="6"/>
      <c r="F202" s="7"/>
      <c r="G202" s="51">
        <v>-1</v>
      </c>
      <c r="H202" s="52">
        <v>2</v>
      </c>
      <c r="I202" s="5">
        <v>90</v>
      </c>
      <c r="J202" s="62">
        <v>0</v>
      </c>
      <c r="K202" s="7">
        <v>0</v>
      </c>
      <c r="L202" s="5" t="s">
        <v>71</v>
      </c>
      <c r="M202" s="35"/>
      <c r="N202" s="30"/>
      <c r="O202" s="46">
        <v>767</v>
      </c>
      <c r="R202" s="119"/>
      <c r="S202" s="119"/>
      <c r="T202" s="119"/>
      <c r="U202" s="119"/>
      <c r="V202" s="119"/>
      <c r="W202" s="119"/>
      <c r="X202" s="119"/>
      <c r="Y202" s="119"/>
    </row>
    <row r="203" spans="2:25" x14ac:dyDescent="0.2">
      <c r="B203" s="70">
        <v>37237</v>
      </c>
      <c r="C203" s="4">
        <v>12</v>
      </c>
      <c r="D203" s="11"/>
      <c r="E203" s="12"/>
      <c r="F203" s="13"/>
      <c r="G203" s="51">
        <v>0</v>
      </c>
      <c r="H203" s="52">
        <v>2</v>
      </c>
      <c r="I203" s="11">
        <v>86</v>
      </c>
      <c r="J203" s="62">
        <v>0</v>
      </c>
      <c r="K203" s="7">
        <v>0</v>
      </c>
      <c r="L203" s="5" t="s">
        <v>72</v>
      </c>
      <c r="M203" s="35"/>
      <c r="N203" s="30"/>
      <c r="O203" s="46">
        <v>767</v>
      </c>
      <c r="R203" s="73"/>
      <c r="S203" s="73"/>
      <c r="T203" s="73"/>
      <c r="U203" s="73"/>
      <c r="V203" s="73"/>
      <c r="W203" s="73"/>
      <c r="X203" s="73"/>
      <c r="Y203" s="73"/>
    </row>
    <row r="204" spans="2:25" x14ac:dyDescent="0.2">
      <c r="B204" s="70">
        <v>37238</v>
      </c>
      <c r="C204" s="4">
        <v>13</v>
      </c>
      <c r="D204" s="11"/>
      <c r="E204" s="12"/>
      <c r="F204" s="13"/>
      <c r="G204" s="53">
        <v>-5</v>
      </c>
      <c r="H204" s="54">
        <v>-2</v>
      </c>
      <c r="I204" s="11">
        <v>78</v>
      </c>
      <c r="J204" s="62">
        <v>0</v>
      </c>
      <c r="K204" s="7">
        <v>0</v>
      </c>
      <c r="L204" s="5" t="s">
        <v>73</v>
      </c>
      <c r="M204" s="35"/>
      <c r="N204" s="30"/>
      <c r="O204" s="46">
        <v>769</v>
      </c>
      <c r="R204" s="73" t="s">
        <v>156</v>
      </c>
      <c r="S204" s="73"/>
      <c r="T204" s="73"/>
      <c r="U204" s="73"/>
      <c r="V204" s="73"/>
      <c r="W204" s="73"/>
      <c r="X204" s="73"/>
      <c r="Y204" s="73"/>
    </row>
    <row r="205" spans="2:25" x14ac:dyDescent="0.2">
      <c r="B205" s="70">
        <v>37239</v>
      </c>
      <c r="C205" s="4">
        <v>14</v>
      </c>
      <c r="D205" s="11"/>
      <c r="E205" s="12"/>
      <c r="F205" s="13"/>
      <c r="G205" s="74">
        <v>-9</v>
      </c>
      <c r="H205" s="54">
        <v>-4</v>
      </c>
      <c r="I205" s="11">
        <v>78</v>
      </c>
      <c r="J205" s="62">
        <v>0</v>
      </c>
      <c r="K205" s="7">
        <v>0</v>
      </c>
      <c r="L205" s="5" t="s">
        <v>74</v>
      </c>
      <c r="M205" s="35"/>
      <c r="N205" s="30"/>
      <c r="O205" s="46">
        <v>769</v>
      </c>
      <c r="R205" s="120" t="s">
        <v>178</v>
      </c>
      <c r="S205" s="120"/>
      <c r="T205" s="120"/>
      <c r="U205" s="120"/>
      <c r="V205" s="120"/>
      <c r="W205" s="120"/>
      <c r="X205" s="120"/>
      <c r="Y205" s="120"/>
    </row>
    <row r="206" spans="2:25" x14ac:dyDescent="0.2">
      <c r="B206" s="70">
        <v>37240</v>
      </c>
      <c r="C206" s="4">
        <v>15</v>
      </c>
      <c r="D206" s="11"/>
      <c r="E206" s="12"/>
      <c r="F206" s="13"/>
      <c r="G206" s="53">
        <v>-6</v>
      </c>
      <c r="H206" s="54">
        <v>-1</v>
      </c>
      <c r="I206" s="11">
        <v>88</v>
      </c>
      <c r="J206" s="62">
        <v>0</v>
      </c>
      <c r="K206" s="7">
        <v>0</v>
      </c>
      <c r="L206" s="5" t="s">
        <v>74</v>
      </c>
      <c r="M206" s="35"/>
      <c r="N206" s="30"/>
      <c r="O206" s="46">
        <v>768</v>
      </c>
      <c r="R206" s="120"/>
      <c r="S206" s="120"/>
      <c r="T206" s="120"/>
      <c r="U206" s="120"/>
      <c r="V206" s="120"/>
      <c r="W206" s="120"/>
      <c r="X206" s="120"/>
      <c r="Y206" s="120"/>
    </row>
    <row r="207" spans="2:25" x14ac:dyDescent="0.2">
      <c r="B207" s="70">
        <v>37241</v>
      </c>
      <c r="C207" s="4">
        <v>16</v>
      </c>
      <c r="D207" s="11"/>
      <c r="E207" s="12"/>
      <c r="F207" s="13"/>
      <c r="G207" s="53">
        <v>-4</v>
      </c>
      <c r="H207" s="54">
        <v>-1</v>
      </c>
      <c r="I207" s="11">
        <v>90</v>
      </c>
      <c r="J207" s="62">
        <v>0</v>
      </c>
      <c r="K207" s="7">
        <v>0</v>
      </c>
      <c r="L207" s="5" t="s">
        <v>74</v>
      </c>
      <c r="M207" s="35"/>
      <c r="N207" s="30"/>
      <c r="O207" s="46">
        <v>769</v>
      </c>
      <c r="R207" s="120"/>
      <c r="S207" s="120"/>
      <c r="T207" s="120"/>
      <c r="U207" s="120"/>
      <c r="V207" s="120"/>
      <c r="W207" s="120"/>
      <c r="X207" s="120"/>
      <c r="Y207" s="120"/>
    </row>
    <row r="208" spans="2:25" x14ac:dyDescent="0.2">
      <c r="B208" s="70">
        <v>37242</v>
      </c>
      <c r="C208" s="4">
        <v>17</v>
      </c>
      <c r="D208" s="11"/>
      <c r="E208" s="12"/>
      <c r="F208" s="13"/>
      <c r="G208" s="53">
        <v>-1</v>
      </c>
      <c r="H208" s="54">
        <v>2</v>
      </c>
      <c r="I208" s="11">
        <v>88</v>
      </c>
      <c r="J208" s="62">
        <v>2</v>
      </c>
      <c r="K208" s="7">
        <v>0</v>
      </c>
      <c r="L208" s="5" t="s">
        <v>75</v>
      </c>
      <c r="M208" s="35" t="s">
        <v>31</v>
      </c>
      <c r="N208" s="30"/>
      <c r="O208" s="46">
        <v>768</v>
      </c>
      <c r="R208" s="73"/>
      <c r="S208" s="73"/>
      <c r="T208" s="73"/>
      <c r="U208" s="73"/>
      <c r="V208" s="73"/>
      <c r="W208" s="73"/>
      <c r="X208" s="73"/>
      <c r="Y208" s="73"/>
    </row>
    <row r="209" spans="2:25" x14ac:dyDescent="0.2">
      <c r="B209" s="70">
        <v>37243</v>
      </c>
      <c r="C209" s="4">
        <v>18</v>
      </c>
      <c r="D209" s="11"/>
      <c r="E209" s="12"/>
      <c r="F209" s="13"/>
      <c r="G209" s="53">
        <v>-1</v>
      </c>
      <c r="H209" s="54">
        <v>1</v>
      </c>
      <c r="I209" s="11">
        <v>90</v>
      </c>
      <c r="J209" s="62">
        <v>1</v>
      </c>
      <c r="K209" s="7">
        <v>0</v>
      </c>
      <c r="L209" s="5" t="s">
        <v>76</v>
      </c>
      <c r="M209" s="35" t="s">
        <v>31</v>
      </c>
      <c r="N209" s="30"/>
      <c r="O209" s="46">
        <v>765</v>
      </c>
      <c r="R209" s="73" t="s">
        <v>155</v>
      </c>
      <c r="S209" s="73"/>
      <c r="T209" s="73"/>
      <c r="U209" s="73"/>
      <c r="V209" s="73"/>
      <c r="W209" s="73"/>
      <c r="X209" s="73"/>
      <c r="Y209" s="73"/>
    </row>
    <row r="210" spans="2:25" x14ac:dyDescent="0.2">
      <c r="B210" s="70">
        <v>37244</v>
      </c>
      <c r="C210" s="4">
        <v>19</v>
      </c>
      <c r="D210" s="11"/>
      <c r="E210" s="12"/>
      <c r="F210" s="13"/>
      <c r="G210" s="53">
        <v>0</v>
      </c>
      <c r="H210" s="54">
        <v>4</v>
      </c>
      <c r="I210" s="11">
        <v>90</v>
      </c>
      <c r="J210" s="62">
        <v>5</v>
      </c>
      <c r="K210" s="7">
        <v>0</v>
      </c>
      <c r="L210" s="5" t="s">
        <v>77</v>
      </c>
      <c r="M210" s="35" t="s">
        <v>31</v>
      </c>
      <c r="N210" s="30"/>
      <c r="O210" s="46">
        <v>755</v>
      </c>
      <c r="R210" s="120" t="s">
        <v>179</v>
      </c>
      <c r="S210" s="120"/>
      <c r="T210" s="120"/>
      <c r="U210" s="120"/>
      <c r="V210" s="120"/>
      <c r="W210" s="120"/>
      <c r="X210" s="120"/>
      <c r="Y210" s="120"/>
    </row>
    <row r="211" spans="2:25" ht="13.5" thickBot="1" x14ac:dyDescent="0.25">
      <c r="B211" s="70">
        <v>37245</v>
      </c>
      <c r="C211" s="17">
        <v>20</v>
      </c>
      <c r="D211" s="18"/>
      <c r="E211" s="19"/>
      <c r="F211" s="20"/>
      <c r="G211" s="53">
        <v>-5</v>
      </c>
      <c r="H211" s="54">
        <v>-2</v>
      </c>
      <c r="I211" s="18">
        <v>84</v>
      </c>
      <c r="J211" s="63">
        <v>0</v>
      </c>
      <c r="K211" s="7">
        <v>0</v>
      </c>
      <c r="L211" s="5" t="s">
        <v>78</v>
      </c>
      <c r="M211" s="35"/>
      <c r="N211" s="30"/>
      <c r="O211" s="46">
        <v>761</v>
      </c>
      <c r="R211" s="120"/>
      <c r="S211" s="120"/>
      <c r="T211" s="120"/>
      <c r="U211" s="120"/>
      <c r="V211" s="120"/>
      <c r="W211" s="120"/>
      <c r="X211" s="120"/>
      <c r="Y211" s="120"/>
    </row>
    <row r="212" spans="2:25" ht="13.5" thickBot="1" x14ac:dyDescent="0.25">
      <c r="C212" s="21" t="s">
        <v>23</v>
      </c>
      <c r="D212" s="22"/>
      <c r="E212" s="23"/>
      <c r="F212" s="24"/>
      <c r="G212" s="57"/>
      <c r="H212" s="58"/>
      <c r="I212" s="25"/>
      <c r="J212" s="64"/>
      <c r="K212" s="24"/>
      <c r="L212" s="22"/>
      <c r="M212" s="32"/>
      <c r="N212" s="33"/>
      <c r="O212" s="47"/>
      <c r="R212" s="120"/>
      <c r="S212" s="120"/>
      <c r="T212" s="120"/>
      <c r="U212" s="120"/>
      <c r="V212" s="120"/>
      <c r="W212" s="120"/>
      <c r="X212" s="120"/>
      <c r="Y212" s="120"/>
    </row>
    <row r="213" spans="2:25" x14ac:dyDescent="0.2">
      <c r="B213" s="70">
        <v>37246</v>
      </c>
      <c r="C213" s="26">
        <v>21</v>
      </c>
      <c r="D213" s="5"/>
      <c r="E213" s="6"/>
      <c r="F213" s="7"/>
      <c r="G213" s="51">
        <v>-7</v>
      </c>
      <c r="H213" s="52">
        <v>0</v>
      </c>
      <c r="I213" s="5">
        <v>92</v>
      </c>
      <c r="J213" s="61">
        <v>10</v>
      </c>
      <c r="K213" s="7">
        <v>0</v>
      </c>
      <c r="L213" s="5" t="s">
        <v>79</v>
      </c>
      <c r="M213" s="35" t="s">
        <v>31</v>
      </c>
      <c r="N213" s="30" t="s">
        <v>26</v>
      </c>
      <c r="O213" s="46">
        <v>743</v>
      </c>
      <c r="R213" s="73"/>
      <c r="S213" s="73"/>
      <c r="T213" s="73"/>
      <c r="U213" s="73"/>
      <c r="V213" s="73"/>
      <c r="W213" s="73"/>
      <c r="X213" s="73"/>
      <c r="Y213" s="73"/>
    </row>
    <row r="214" spans="2:25" x14ac:dyDescent="0.2">
      <c r="B214" s="70">
        <v>37247</v>
      </c>
      <c r="C214" s="4">
        <v>22</v>
      </c>
      <c r="D214" s="11"/>
      <c r="E214" s="12"/>
      <c r="F214" s="13"/>
      <c r="G214" s="53">
        <v>-4</v>
      </c>
      <c r="H214" s="54">
        <v>-2</v>
      </c>
      <c r="I214" s="11">
        <v>86</v>
      </c>
      <c r="J214" s="62">
        <v>12</v>
      </c>
      <c r="K214" s="7">
        <v>0</v>
      </c>
      <c r="L214" s="5" t="s">
        <v>80</v>
      </c>
      <c r="M214" s="78" t="s">
        <v>238</v>
      </c>
      <c r="N214" s="30" t="s">
        <v>81</v>
      </c>
      <c r="O214" s="46">
        <v>749</v>
      </c>
      <c r="R214" s="73" t="s">
        <v>157</v>
      </c>
      <c r="S214" s="73"/>
      <c r="T214" s="73"/>
      <c r="U214" s="73"/>
      <c r="V214" s="73"/>
      <c r="W214" s="73"/>
      <c r="X214" s="73"/>
      <c r="Y214" s="73"/>
    </row>
    <row r="215" spans="2:25" x14ac:dyDescent="0.2">
      <c r="B215" s="70">
        <v>37248</v>
      </c>
      <c r="C215" s="4">
        <v>23</v>
      </c>
      <c r="D215" s="11"/>
      <c r="E215" s="12"/>
      <c r="F215" s="13"/>
      <c r="G215" s="53">
        <v>-14</v>
      </c>
      <c r="H215" s="54">
        <v>-5</v>
      </c>
      <c r="I215" s="11">
        <v>78</v>
      </c>
      <c r="J215" s="62">
        <v>0</v>
      </c>
      <c r="K215" s="7">
        <v>0</v>
      </c>
      <c r="L215" s="5" t="s">
        <v>82</v>
      </c>
      <c r="M215" s="35"/>
      <c r="N215" s="30" t="s">
        <v>81</v>
      </c>
      <c r="O215" s="46">
        <v>756</v>
      </c>
      <c r="R215" s="120" t="s">
        <v>180</v>
      </c>
      <c r="S215" s="120"/>
      <c r="T215" s="120"/>
      <c r="U215" s="120"/>
      <c r="V215" s="120"/>
      <c r="W215" s="120"/>
      <c r="X215" s="120"/>
      <c r="Y215" s="120"/>
    </row>
    <row r="216" spans="2:25" x14ac:dyDescent="0.2">
      <c r="B216" s="70">
        <v>37249</v>
      </c>
      <c r="C216" s="4">
        <v>24</v>
      </c>
      <c r="D216" s="11"/>
      <c r="E216" s="12"/>
      <c r="F216" s="13"/>
      <c r="G216" s="53">
        <v>-10</v>
      </c>
      <c r="H216" s="54">
        <v>0</v>
      </c>
      <c r="I216" s="11">
        <v>80</v>
      </c>
      <c r="J216" s="62">
        <v>0</v>
      </c>
      <c r="K216" s="7">
        <v>0</v>
      </c>
      <c r="L216" s="5" t="s">
        <v>83</v>
      </c>
      <c r="M216" s="35" t="s">
        <v>31</v>
      </c>
      <c r="N216" s="30" t="s">
        <v>81</v>
      </c>
      <c r="O216" s="46">
        <v>751</v>
      </c>
      <c r="R216" s="120"/>
      <c r="S216" s="120"/>
      <c r="T216" s="120"/>
      <c r="U216" s="120"/>
      <c r="V216" s="120"/>
      <c r="W216" s="120"/>
      <c r="X216" s="120"/>
      <c r="Y216" s="120"/>
    </row>
    <row r="217" spans="2:25" x14ac:dyDescent="0.2">
      <c r="B217" s="70">
        <v>37250</v>
      </c>
      <c r="C217" s="4">
        <v>25</v>
      </c>
      <c r="D217" s="11"/>
      <c r="E217" s="12"/>
      <c r="F217" s="13"/>
      <c r="G217" s="53">
        <v>-5</v>
      </c>
      <c r="H217" s="54">
        <v>0</v>
      </c>
      <c r="I217" s="11">
        <v>92</v>
      </c>
      <c r="J217" s="62">
        <v>10</v>
      </c>
      <c r="K217" s="7">
        <v>0</v>
      </c>
      <c r="L217" s="5" t="s">
        <v>63</v>
      </c>
      <c r="M217" s="35" t="s">
        <v>84</v>
      </c>
      <c r="N217" s="30"/>
      <c r="O217" s="46">
        <v>738</v>
      </c>
      <c r="R217" s="120"/>
      <c r="S217" s="120"/>
      <c r="T217" s="120"/>
      <c r="U217" s="120"/>
      <c r="V217" s="120"/>
      <c r="W217" s="120"/>
      <c r="X217" s="120"/>
      <c r="Y217" s="120"/>
    </row>
    <row r="218" spans="2:25" x14ac:dyDescent="0.2">
      <c r="B218" s="70">
        <v>37251</v>
      </c>
      <c r="C218" s="4">
        <v>26</v>
      </c>
      <c r="D218" s="11"/>
      <c r="E218" s="12"/>
      <c r="F218" s="13"/>
      <c r="G218" s="53">
        <v>-1</v>
      </c>
      <c r="H218" s="54">
        <v>1</v>
      </c>
      <c r="I218" s="11">
        <v>91</v>
      </c>
      <c r="J218" s="62">
        <v>3</v>
      </c>
      <c r="K218" s="7">
        <v>0</v>
      </c>
      <c r="L218" s="11" t="s">
        <v>85</v>
      </c>
      <c r="M218" s="35" t="s">
        <v>31</v>
      </c>
      <c r="N218" s="30" t="s">
        <v>26</v>
      </c>
      <c r="O218" s="46">
        <v>739</v>
      </c>
    </row>
    <row r="219" spans="2:25" x14ac:dyDescent="0.2">
      <c r="B219" s="70">
        <v>37252</v>
      </c>
      <c r="C219" s="4">
        <v>27</v>
      </c>
      <c r="D219" s="11"/>
      <c r="E219" s="12"/>
      <c r="F219" s="13"/>
      <c r="G219" s="53">
        <v>0</v>
      </c>
      <c r="H219" s="54">
        <v>1</v>
      </c>
      <c r="I219" s="11">
        <v>90</v>
      </c>
      <c r="J219" s="62">
        <v>5</v>
      </c>
      <c r="K219" s="7">
        <v>0</v>
      </c>
      <c r="L219" s="11" t="s">
        <v>86</v>
      </c>
      <c r="M219" s="35" t="s">
        <v>26</v>
      </c>
      <c r="N219" s="30"/>
      <c r="O219" s="46">
        <v>739</v>
      </c>
    </row>
    <row r="220" spans="2:25" x14ac:dyDescent="0.2">
      <c r="B220" s="70">
        <v>37253</v>
      </c>
      <c r="C220" s="4">
        <v>28</v>
      </c>
      <c r="D220" s="11"/>
      <c r="E220" s="12"/>
      <c r="F220" s="13"/>
      <c r="G220" s="53">
        <v>-1</v>
      </c>
      <c r="H220" s="54">
        <v>0</v>
      </c>
      <c r="I220" s="11">
        <v>90</v>
      </c>
      <c r="J220" s="62">
        <v>14</v>
      </c>
      <c r="K220" s="7">
        <v>0</v>
      </c>
      <c r="L220" s="11" t="s">
        <v>87</v>
      </c>
      <c r="M220" s="35" t="s">
        <v>84</v>
      </c>
      <c r="N220" s="30"/>
      <c r="O220" s="46">
        <v>738</v>
      </c>
    </row>
    <row r="221" spans="2:25" x14ac:dyDescent="0.2">
      <c r="B221" s="70">
        <v>37254</v>
      </c>
      <c r="C221" s="4">
        <v>29</v>
      </c>
      <c r="D221" s="11"/>
      <c r="E221" s="12"/>
      <c r="F221" s="13"/>
      <c r="G221" s="53">
        <v>-2</v>
      </c>
      <c r="H221" s="54">
        <v>-1</v>
      </c>
      <c r="I221" s="11">
        <v>90</v>
      </c>
      <c r="J221" s="62">
        <v>2</v>
      </c>
      <c r="K221" s="7">
        <v>0</v>
      </c>
      <c r="L221" s="11" t="s">
        <v>71</v>
      </c>
      <c r="M221" s="35" t="s">
        <v>26</v>
      </c>
      <c r="N221" s="30"/>
      <c r="O221" s="46">
        <v>741</v>
      </c>
    </row>
    <row r="222" spans="2:25" x14ac:dyDescent="0.2">
      <c r="B222" s="70">
        <v>37255</v>
      </c>
      <c r="C222" s="4">
        <v>30</v>
      </c>
      <c r="D222" s="11"/>
      <c r="E222" s="12"/>
      <c r="F222" s="13"/>
      <c r="G222" s="53">
        <v>-2</v>
      </c>
      <c r="H222" s="54">
        <v>-1</v>
      </c>
      <c r="I222" s="11">
        <v>92</v>
      </c>
      <c r="J222" s="62">
        <v>0</v>
      </c>
      <c r="K222" s="7">
        <v>0</v>
      </c>
      <c r="L222" s="11" t="s">
        <v>88</v>
      </c>
      <c r="M222" s="35" t="s">
        <v>26</v>
      </c>
      <c r="N222" s="30"/>
      <c r="O222" s="46">
        <v>751</v>
      </c>
    </row>
    <row r="223" spans="2:25" ht="13.5" thickBot="1" x14ac:dyDescent="0.25">
      <c r="B223" s="70">
        <v>37256</v>
      </c>
      <c r="C223" s="4">
        <v>31</v>
      </c>
      <c r="D223" s="11"/>
      <c r="E223" s="12"/>
      <c r="F223" s="13"/>
      <c r="G223" s="53">
        <v>-5</v>
      </c>
      <c r="H223" s="54">
        <v>-1</v>
      </c>
      <c r="I223" s="11">
        <v>90</v>
      </c>
      <c r="J223" s="62">
        <v>10</v>
      </c>
      <c r="K223" s="7">
        <v>0</v>
      </c>
      <c r="L223" s="11" t="s">
        <v>63</v>
      </c>
      <c r="M223" s="35" t="s">
        <v>26</v>
      </c>
      <c r="N223" s="30"/>
      <c r="O223" s="46">
        <v>753</v>
      </c>
    </row>
    <row r="224" spans="2:25" ht="13.5" thickBot="1" x14ac:dyDescent="0.25">
      <c r="C224" s="21" t="s">
        <v>27</v>
      </c>
      <c r="D224" s="22"/>
      <c r="E224" s="23"/>
      <c r="F224" s="24"/>
      <c r="G224" s="57"/>
      <c r="H224" s="58"/>
      <c r="I224" s="25"/>
      <c r="J224" s="64"/>
      <c r="K224" s="24"/>
      <c r="L224" s="22"/>
      <c r="M224" s="36"/>
      <c r="N224" s="37"/>
      <c r="O224" s="38"/>
    </row>
    <row r="225" spans="2:25" x14ac:dyDescent="0.2">
      <c r="C225" s="164" t="s">
        <v>28</v>
      </c>
      <c r="D225" s="165"/>
      <c r="E225" s="168"/>
      <c r="F225" s="141"/>
      <c r="G225" s="129">
        <f>SUM(G191:G223)</f>
        <v>-75</v>
      </c>
      <c r="H225" s="125">
        <f>SUM(H191:H223)</f>
        <v>44</v>
      </c>
      <c r="I225" s="127">
        <f>SUM(I191:I223)</f>
        <v>2702</v>
      </c>
      <c r="J225" s="125">
        <f>SUM(J191:J223)</f>
        <v>104</v>
      </c>
      <c r="K225" s="141">
        <f>COUNTIF(K191:K223,"&gt;0")</f>
        <v>0</v>
      </c>
      <c r="L225" s="39"/>
      <c r="M225" s="40"/>
      <c r="N225" s="40"/>
      <c r="O225" s="41"/>
    </row>
    <row r="226" spans="2:25" ht="13.5" thickBot="1" x14ac:dyDescent="0.25">
      <c r="C226" s="166"/>
      <c r="D226" s="167"/>
      <c r="E226" s="169"/>
      <c r="F226" s="142"/>
      <c r="G226" s="130"/>
      <c r="H226" s="126"/>
      <c r="I226" s="128"/>
      <c r="J226" s="126"/>
      <c r="K226" s="142"/>
      <c r="L226" s="42"/>
      <c r="M226" s="43"/>
      <c r="N226" s="43"/>
      <c r="O226" s="44"/>
    </row>
    <row r="227" spans="2:25" x14ac:dyDescent="0.2">
      <c r="C227" s="143" t="s">
        <v>54</v>
      </c>
      <c r="D227" s="144"/>
      <c r="E227" s="183"/>
      <c r="F227" s="116" t="s">
        <v>55</v>
      </c>
      <c r="G227" s="152" t="s">
        <v>171</v>
      </c>
      <c r="H227" s="153" t="s">
        <v>172</v>
      </c>
      <c r="I227" s="154" t="s">
        <v>56</v>
      </c>
      <c r="J227" s="156" t="s">
        <v>57</v>
      </c>
      <c r="K227" s="158" t="s">
        <v>29</v>
      </c>
      <c r="L227" s="158"/>
      <c r="M227" s="158"/>
      <c r="N227" s="158"/>
      <c r="O227" s="159"/>
    </row>
    <row r="228" spans="2:25" x14ac:dyDescent="0.2">
      <c r="C228" s="145"/>
      <c r="D228" s="146"/>
      <c r="E228" s="184"/>
      <c r="F228" s="117"/>
      <c r="G228" s="121"/>
      <c r="H228" s="137"/>
      <c r="I228" s="155"/>
      <c r="J228" s="157"/>
      <c r="K228" s="160"/>
      <c r="L228" s="160"/>
      <c r="M228" s="160"/>
      <c r="N228" s="160"/>
      <c r="O228" s="161"/>
    </row>
    <row r="229" spans="2:25" x14ac:dyDescent="0.2">
      <c r="C229" s="145"/>
      <c r="D229" s="146"/>
      <c r="E229" s="184"/>
      <c r="F229" s="117"/>
      <c r="G229" s="121">
        <f>G225/31</f>
        <v>-2.4193548387096775</v>
      </c>
      <c r="H229" s="121">
        <f t="shared" ref="H229:I229" si="3">H225/31</f>
        <v>1.4193548387096775</v>
      </c>
      <c r="I229" s="121">
        <f t="shared" si="3"/>
        <v>87.161290322580641</v>
      </c>
      <c r="J229" s="141">
        <f>COUNTIF(J191:J223,"&gt;0")</f>
        <v>17</v>
      </c>
      <c r="K229" s="160"/>
      <c r="L229" s="160"/>
      <c r="M229" s="160"/>
      <c r="N229" s="160"/>
      <c r="O229" s="161"/>
    </row>
    <row r="230" spans="2:25" ht="13.5" thickBot="1" x14ac:dyDescent="0.25">
      <c r="C230" s="147"/>
      <c r="D230" s="148"/>
      <c r="E230" s="185"/>
      <c r="F230" s="118"/>
      <c r="G230" s="122"/>
      <c r="H230" s="122"/>
      <c r="I230" s="122"/>
      <c r="J230" s="142"/>
      <c r="K230" s="162"/>
      <c r="L230" s="162"/>
      <c r="M230" s="162"/>
      <c r="N230" s="162"/>
      <c r="O230" s="163"/>
    </row>
    <row r="233" spans="2:25" x14ac:dyDescent="0.2">
      <c r="C233" s="69" t="s">
        <v>159</v>
      </c>
      <c r="D233" s="69" t="s">
        <v>181</v>
      </c>
      <c r="H233" s="59"/>
    </row>
    <row r="234" spans="2:25" ht="13.5" thickBot="1" x14ac:dyDescent="0.25">
      <c r="D234" s="72"/>
    </row>
    <row r="235" spans="2:25" x14ac:dyDescent="0.2">
      <c r="C235" s="170" t="s">
        <v>0</v>
      </c>
      <c r="D235" s="172" t="s">
        <v>1</v>
      </c>
      <c r="E235" s="173"/>
      <c r="F235" s="174"/>
      <c r="G235" s="175" t="s">
        <v>2</v>
      </c>
      <c r="H235" s="176"/>
      <c r="I235" s="177" t="s">
        <v>3</v>
      </c>
      <c r="J235" s="179" t="s">
        <v>4</v>
      </c>
      <c r="K235" s="131" t="s">
        <v>5</v>
      </c>
      <c r="L235" s="133" t="s">
        <v>6</v>
      </c>
      <c r="M235" s="135" t="s">
        <v>7</v>
      </c>
      <c r="N235" s="135"/>
      <c r="O235" s="131"/>
      <c r="R235" s="73" t="s">
        <v>150</v>
      </c>
      <c r="S235" s="73"/>
      <c r="T235" s="73"/>
      <c r="U235" s="73"/>
      <c r="V235" s="73"/>
      <c r="W235" s="73"/>
      <c r="X235" s="73"/>
      <c r="Y235" s="73"/>
    </row>
    <row r="236" spans="2:25" ht="13.5" thickBot="1" x14ac:dyDescent="0.25">
      <c r="C236" s="171"/>
      <c r="D236" s="1" t="s">
        <v>8</v>
      </c>
      <c r="E236" s="2" t="s">
        <v>9</v>
      </c>
      <c r="F236" s="3" t="s">
        <v>10</v>
      </c>
      <c r="G236" s="49" t="s">
        <v>11</v>
      </c>
      <c r="H236" s="50" t="s">
        <v>12</v>
      </c>
      <c r="I236" s="178"/>
      <c r="J236" s="180"/>
      <c r="K236" s="132"/>
      <c r="L236" s="134"/>
      <c r="M236" s="136"/>
      <c r="N236" s="136"/>
      <c r="O236" s="132"/>
      <c r="R236" s="119"/>
      <c r="S236" s="119"/>
      <c r="T236" s="119"/>
      <c r="U236" s="119"/>
      <c r="V236" s="119"/>
      <c r="W236" s="119"/>
      <c r="X236" s="119"/>
      <c r="Y236" s="119"/>
    </row>
    <row r="237" spans="2:25" x14ac:dyDescent="0.2">
      <c r="B237" s="70">
        <v>37226</v>
      </c>
      <c r="C237" s="4">
        <v>1</v>
      </c>
      <c r="D237" s="5">
        <v>44500</v>
      </c>
      <c r="E237" s="6"/>
      <c r="F237" s="7"/>
      <c r="G237" s="51">
        <v>5</v>
      </c>
      <c r="H237" s="52">
        <v>10</v>
      </c>
      <c r="I237" s="5">
        <v>99</v>
      </c>
      <c r="J237" s="65">
        <v>9</v>
      </c>
      <c r="K237" s="7">
        <v>0</v>
      </c>
      <c r="L237" s="5"/>
      <c r="M237" s="27"/>
      <c r="N237" s="28"/>
      <c r="O237" s="29"/>
      <c r="R237" s="119"/>
      <c r="S237" s="119"/>
      <c r="T237" s="119"/>
      <c r="U237" s="119"/>
      <c r="V237" s="119"/>
      <c r="W237" s="119"/>
      <c r="X237" s="119"/>
      <c r="Y237" s="119"/>
    </row>
    <row r="238" spans="2:25" x14ac:dyDescent="0.2">
      <c r="B238" s="70">
        <v>37227</v>
      </c>
      <c r="C238" s="4">
        <v>2</v>
      </c>
      <c r="D238" s="11"/>
      <c r="E238" s="12"/>
      <c r="F238" s="13"/>
      <c r="G238" s="53">
        <v>6</v>
      </c>
      <c r="H238" s="54">
        <v>9</v>
      </c>
      <c r="I238" s="11">
        <v>94</v>
      </c>
      <c r="J238" s="66">
        <v>0</v>
      </c>
      <c r="K238" s="7">
        <v>0</v>
      </c>
      <c r="L238" s="11"/>
      <c r="M238" s="27" t="s">
        <v>21</v>
      </c>
      <c r="N238" s="30"/>
      <c r="O238" s="31"/>
      <c r="R238" s="119"/>
      <c r="S238" s="119"/>
      <c r="T238" s="119"/>
      <c r="U238" s="119"/>
      <c r="V238" s="119"/>
      <c r="W238" s="119"/>
      <c r="X238" s="119"/>
      <c r="Y238" s="119"/>
    </row>
    <row r="239" spans="2:25" x14ac:dyDescent="0.2">
      <c r="B239" s="70">
        <v>37228</v>
      </c>
      <c r="C239" s="4">
        <v>3</v>
      </c>
      <c r="D239" s="11"/>
      <c r="E239" s="12"/>
      <c r="F239" s="13"/>
      <c r="G239" s="53">
        <v>5</v>
      </c>
      <c r="H239" s="54">
        <v>8</v>
      </c>
      <c r="I239" s="11">
        <v>94</v>
      </c>
      <c r="J239" s="66">
        <v>3</v>
      </c>
      <c r="K239" s="7">
        <v>0</v>
      </c>
      <c r="L239" s="11"/>
      <c r="M239" s="27"/>
      <c r="N239" s="30"/>
      <c r="O239" s="31"/>
      <c r="R239" s="73"/>
      <c r="S239" s="73"/>
      <c r="T239" s="73"/>
      <c r="U239" s="73"/>
      <c r="V239" s="73"/>
      <c r="W239" s="73"/>
      <c r="X239" s="73"/>
      <c r="Y239" s="73"/>
    </row>
    <row r="240" spans="2:25" x14ac:dyDescent="0.2">
      <c r="B240" s="70">
        <v>37229</v>
      </c>
      <c r="C240" s="4">
        <v>4</v>
      </c>
      <c r="D240" s="11"/>
      <c r="E240" s="12"/>
      <c r="F240" s="13"/>
      <c r="G240" s="53">
        <v>4</v>
      </c>
      <c r="H240" s="54">
        <v>8</v>
      </c>
      <c r="I240" s="11">
        <v>97</v>
      </c>
      <c r="J240" s="66">
        <v>5</v>
      </c>
      <c r="K240" s="7">
        <v>0</v>
      </c>
      <c r="L240" s="11"/>
      <c r="M240" s="27"/>
      <c r="N240" s="30"/>
      <c r="O240" s="31"/>
      <c r="R240" s="73" t="s">
        <v>152</v>
      </c>
      <c r="S240" s="73"/>
      <c r="T240" s="73"/>
      <c r="U240" s="73"/>
      <c r="V240" s="73"/>
      <c r="W240" s="73"/>
      <c r="X240" s="73"/>
      <c r="Y240" s="73"/>
    </row>
    <row r="241" spans="2:25" x14ac:dyDescent="0.2">
      <c r="B241" s="70">
        <v>37230</v>
      </c>
      <c r="C241" s="4">
        <v>5</v>
      </c>
      <c r="D241" s="11"/>
      <c r="E241" s="12"/>
      <c r="F241" s="13"/>
      <c r="G241" s="53">
        <v>4</v>
      </c>
      <c r="H241" s="54">
        <v>7</v>
      </c>
      <c r="I241" s="11">
        <v>90</v>
      </c>
      <c r="J241" s="66">
        <v>0</v>
      </c>
      <c r="K241" s="7">
        <v>0</v>
      </c>
      <c r="L241" s="11"/>
      <c r="M241" s="27"/>
      <c r="N241" s="30"/>
      <c r="O241" s="31"/>
      <c r="R241" s="119"/>
      <c r="S241" s="119"/>
      <c r="T241" s="119"/>
      <c r="U241" s="119"/>
      <c r="V241" s="119"/>
      <c r="W241" s="119"/>
      <c r="X241" s="119"/>
      <c r="Y241" s="119"/>
    </row>
    <row r="242" spans="2:25" x14ac:dyDescent="0.2">
      <c r="B242" s="70">
        <v>37231</v>
      </c>
      <c r="C242" s="4">
        <v>6</v>
      </c>
      <c r="D242" s="11"/>
      <c r="E242" s="12"/>
      <c r="F242" s="13"/>
      <c r="G242" s="53">
        <v>5</v>
      </c>
      <c r="H242" s="54">
        <v>7</v>
      </c>
      <c r="I242" s="11">
        <v>86</v>
      </c>
      <c r="J242" s="66">
        <v>14</v>
      </c>
      <c r="K242" s="7">
        <v>0</v>
      </c>
      <c r="L242" s="11"/>
      <c r="M242" s="27"/>
      <c r="N242" s="30"/>
      <c r="O242" s="31"/>
      <c r="R242" s="119"/>
      <c r="S242" s="119"/>
      <c r="T242" s="119"/>
      <c r="U242" s="119"/>
      <c r="V242" s="119"/>
      <c r="W242" s="119"/>
      <c r="X242" s="119"/>
      <c r="Y242" s="119"/>
    </row>
    <row r="243" spans="2:25" x14ac:dyDescent="0.2">
      <c r="B243" s="70">
        <v>37232</v>
      </c>
      <c r="C243" s="4">
        <v>7</v>
      </c>
      <c r="D243" s="11"/>
      <c r="E243" s="12"/>
      <c r="F243" s="13"/>
      <c r="G243" s="53">
        <v>0</v>
      </c>
      <c r="H243" s="54">
        <v>2</v>
      </c>
      <c r="I243" s="11">
        <v>82</v>
      </c>
      <c r="J243" s="66">
        <v>0</v>
      </c>
      <c r="K243" s="7">
        <v>0</v>
      </c>
      <c r="L243" s="11"/>
      <c r="M243" s="27"/>
      <c r="N243" s="30"/>
      <c r="O243" s="31"/>
      <c r="R243" s="119"/>
      <c r="S243" s="119"/>
      <c r="T243" s="119"/>
      <c r="U243" s="119"/>
      <c r="V243" s="119"/>
      <c r="W243" s="119"/>
      <c r="X243" s="119"/>
      <c r="Y243" s="119"/>
    </row>
    <row r="244" spans="2:25" x14ac:dyDescent="0.2">
      <c r="B244" s="70">
        <v>37233</v>
      </c>
      <c r="C244" s="4">
        <v>8</v>
      </c>
      <c r="D244" s="11"/>
      <c r="E244" s="12"/>
      <c r="F244" s="13"/>
      <c r="G244" s="53">
        <v>0</v>
      </c>
      <c r="H244" s="54">
        <v>3</v>
      </c>
      <c r="I244" s="11">
        <v>90</v>
      </c>
      <c r="J244" s="66">
        <v>0</v>
      </c>
      <c r="K244" s="7">
        <v>0</v>
      </c>
      <c r="L244" s="11"/>
      <c r="M244" s="27" t="s">
        <v>21</v>
      </c>
      <c r="N244" s="30"/>
      <c r="O244" s="31"/>
      <c r="R244" s="73"/>
      <c r="S244" s="73"/>
      <c r="T244" s="73"/>
      <c r="U244" s="73"/>
      <c r="V244" s="73"/>
      <c r="W244" s="73"/>
      <c r="X244" s="73"/>
      <c r="Y244" s="73"/>
    </row>
    <row r="245" spans="2:25" x14ac:dyDescent="0.2">
      <c r="B245" s="70">
        <v>37234</v>
      </c>
      <c r="C245" s="4">
        <v>9</v>
      </c>
      <c r="D245" s="11"/>
      <c r="E245" s="12"/>
      <c r="F245" s="13"/>
      <c r="G245" s="53">
        <v>0</v>
      </c>
      <c r="H245" s="54">
        <v>3</v>
      </c>
      <c r="I245" s="11">
        <v>85</v>
      </c>
      <c r="J245" s="66">
        <v>0</v>
      </c>
      <c r="K245" s="7">
        <v>0</v>
      </c>
      <c r="L245" s="11"/>
      <c r="M245" s="27" t="s">
        <v>21</v>
      </c>
      <c r="N245" s="30"/>
      <c r="O245" s="31"/>
      <c r="R245" s="73" t="s">
        <v>154</v>
      </c>
      <c r="S245" s="73"/>
      <c r="T245" s="73"/>
      <c r="U245" s="73"/>
      <c r="V245" s="73"/>
      <c r="W245" s="73"/>
      <c r="X245" s="73"/>
      <c r="Y245" s="73"/>
    </row>
    <row r="246" spans="2:25" ht="13.5" thickBot="1" x14ac:dyDescent="0.25">
      <c r="B246" s="70">
        <v>37235</v>
      </c>
      <c r="C246" s="17">
        <v>10</v>
      </c>
      <c r="D246" s="18"/>
      <c r="E246" s="19"/>
      <c r="F246" s="20"/>
      <c r="G246" s="55">
        <v>-3</v>
      </c>
      <c r="H246" s="56">
        <v>0</v>
      </c>
      <c r="I246" s="18">
        <v>87</v>
      </c>
      <c r="J246" s="66">
        <v>0</v>
      </c>
      <c r="K246" s="7">
        <v>0</v>
      </c>
      <c r="L246" s="11"/>
      <c r="M246" s="27" t="s">
        <v>21</v>
      </c>
      <c r="N246" s="30"/>
      <c r="O246" s="31"/>
      <c r="R246" s="119"/>
      <c r="S246" s="119"/>
      <c r="T246" s="119"/>
      <c r="U246" s="119"/>
      <c r="V246" s="119"/>
      <c r="W246" s="119"/>
      <c r="X246" s="119"/>
      <c r="Y246" s="119"/>
    </row>
    <row r="247" spans="2:25" ht="13.5" thickBot="1" x14ac:dyDescent="0.25">
      <c r="C247" s="21" t="s">
        <v>20</v>
      </c>
      <c r="D247" s="22"/>
      <c r="E247" s="23">
        <v>0</v>
      </c>
      <c r="F247" s="24">
        <v>-500</v>
      </c>
      <c r="G247" s="57"/>
      <c r="H247" s="58"/>
      <c r="I247" s="25"/>
      <c r="J247" s="64"/>
      <c r="K247" s="24"/>
      <c r="L247" s="22"/>
      <c r="M247" s="32"/>
      <c r="N247" s="33"/>
      <c r="O247" s="34"/>
      <c r="R247" s="119"/>
      <c r="S247" s="119"/>
      <c r="T247" s="119"/>
      <c r="U247" s="119"/>
      <c r="V247" s="119"/>
      <c r="W247" s="119"/>
      <c r="X247" s="119"/>
      <c r="Y247" s="119"/>
    </row>
    <row r="248" spans="2:25" x14ac:dyDescent="0.2">
      <c r="B248" s="70">
        <v>37236</v>
      </c>
      <c r="C248" s="26">
        <v>11</v>
      </c>
      <c r="D248" s="5"/>
      <c r="E248" s="6"/>
      <c r="F248" s="7"/>
      <c r="G248" s="51">
        <v>-2</v>
      </c>
      <c r="H248" s="52">
        <v>3</v>
      </c>
      <c r="I248" s="5">
        <v>90</v>
      </c>
      <c r="J248" s="62">
        <v>0</v>
      </c>
      <c r="K248" s="7">
        <v>0</v>
      </c>
      <c r="L248" s="5"/>
      <c r="M248" s="35"/>
      <c r="N248" s="30"/>
      <c r="O248" s="31"/>
      <c r="R248" s="119"/>
      <c r="S248" s="119"/>
      <c r="T248" s="119"/>
      <c r="U248" s="119"/>
      <c r="V248" s="119"/>
      <c r="W248" s="119"/>
      <c r="X248" s="119"/>
      <c r="Y248" s="119"/>
    </row>
    <row r="249" spans="2:25" x14ac:dyDescent="0.2">
      <c r="B249" s="70">
        <v>37237</v>
      </c>
      <c r="C249" s="4">
        <v>12</v>
      </c>
      <c r="D249" s="11"/>
      <c r="E249" s="12"/>
      <c r="F249" s="13"/>
      <c r="G249" s="51">
        <v>2</v>
      </c>
      <c r="H249" s="52">
        <v>4</v>
      </c>
      <c r="I249" s="11">
        <v>90</v>
      </c>
      <c r="J249" s="62">
        <v>0</v>
      </c>
      <c r="K249" s="7">
        <v>0</v>
      </c>
      <c r="L249" s="5"/>
      <c r="M249" s="35"/>
      <c r="N249" s="30"/>
      <c r="O249" s="31"/>
      <c r="R249" s="73"/>
      <c r="S249" s="73"/>
      <c r="T249" s="73"/>
      <c r="U249" s="73"/>
      <c r="V249" s="73"/>
      <c r="W249" s="73"/>
      <c r="X249" s="73"/>
      <c r="Y249" s="73"/>
    </row>
    <row r="250" spans="2:25" x14ac:dyDescent="0.2">
      <c r="B250" s="70">
        <v>37238</v>
      </c>
      <c r="C250" s="4">
        <v>13</v>
      </c>
      <c r="D250" s="11"/>
      <c r="E250" s="12"/>
      <c r="F250" s="13"/>
      <c r="G250" s="53">
        <v>0</v>
      </c>
      <c r="H250" s="54">
        <v>1</v>
      </c>
      <c r="I250" s="11">
        <v>82</v>
      </c>
      <c r="J250" s="62">
        <v>0</v>
      </c>
      <c r="K250" s="7">
        <v>0</v>
      </c>
      <c r="L250" s="5"/>
      <c r="M250" s="35"/>
      <c r="N250" s="30"/>
      <c r="O250" s="31"/>
      <c r="R250" s="73" t="s">
        <v>156</v>
      </c>
      <c r="S250" s="73"/>
      <c r="T250" s="73"/>
      <c r="U250" s="73"/>
      <c r="V250" s="73"/>
      <c r="W250" s="73"/>
      <c r="X250" s="73"/>
      <c r="Y250" s="73"/>
    </row>
    <row r="251" spans="2:25" x14ac:dyDescent="0.2">
      <c r="B251" s="70">
        <v>37239</v>
      </c>
      <c r="C251" s="4">
        <v>14</v>
      </c>
      <c r="D251" s="11"/>
      <c r="E251" s="12"/>
      <c r="F251" s="13"/>
      <c r="G251" s="74">
        <v>0</v>
      </c>
      <c r="H251" s="54">
        <v>3</v>
      </c>
      <c r="I251" s="11">
        <v>75</v>
      </c>
      <c r="J251" s="62">
        <v>0</v>
      </c>
      <c r="K251" s="7">
        <v>0</v>
      </c>
      <c r="L251" s="5"/>
      <c r="M251" s="35"/>
      <c r="N251" s="30"/>
      <c r="O251" s="31"/>
      <c r="R251" s="120"/>
      <c r="S251" s="120"/>
      <c r="T251" s="120"/>
      <c r="U251" s="120"/>
      <c r="V251" s="120"/>
      <c r="W251" s="120"/>
      <c r="X251" s="120"/>
      <c r="Y251" s="120"/>
    </row>
    <row r="252" spans="2:25" x14ac:dyDescent="0.2">
      <c r="B252" s="70">
        <v>37240</v>
      </c>
      <c r="C252" s="4">
        <v>15</v>
      </c>
      <c r="D252" s="11"/>
      <c r="E252" s="12"/>
      <c r="F252" s="13"/>
      <c r="G252" s="53">
        <v>-8</v>
      </c>
      <c r="H252" s="54">
        <v>-6</v>
      </c>
      <c r="I252" s="11">
        <v>94</v>
      </c>
      <c r="J252" s="62">
        <v>0</v>
      </c>
      <c r="K252" s="7">
        <v>0</v>
      </c>
      <c r="L252" s="5"/>
      <c r="M252" s="35"/>
      <c r="N252" s="30"/>
      <c r="O252" s="31"/>
      <c r="R252" s="120"/>
      <c r="S252" s="120"/>
      <c r="T252" s="120"/>
      <c r="U252" s="120"/>
      <c r="V252" s="120"/>
      <c r="W252" s="120"/>
      <c r="X252" s="120"/>
      <c r="Y252" s="120"/>
    </row>
    <row r="253" spans="2:25" x14ac:dyDescent="0.2">
      <c r="B253" s="70">
        <v>37241</v>
      </c>
      <c r="C253" s="4">
        <v>16</v>
      </c>
      <c r="D253" s="11"/>
      <c r="E253" s="12"/>
      <c r="F253" s="13"/>
      <c r="G253" s="53">
        <v>-6</v>
      </c>
      <c r="H253" s="54">
        <v>0</v>
      </c>
      <c r="I253" s="11">
        <v>84</v>
      </c>
      <c r="J253" s="62">
        <v>0</v>
      </c>
      <c r="K253" s="7">
        <v>0</v>
      </c>
      <c r="L253" s="5"/>
      <c r="M253" s="35"/>
      <c r="N253" s="30"/>
      <c r="O253" s="31"/>
      <c r="R253" s="120"/>
      <c r="S253" s="120"/>
      <c r="T253" s="120"/>
      <c r="U253" s="120"/>
      <c r="V253" s="120"/>
      <c r="W253" s="120"/>
      <c r="X253" s="120"/>
      <c r="Y253" s="120"/>
    </row>
    <row r="254" spans="2:25" x14ac:dyDescent="0.2">
      <c r="B254" s="70">
        <v>37242</v>
      </c>
      <c r="C254" s="4">
        <v>17</v>
      </c>
      <c r="D254" s="11"/>
      <c r="E254" s="12"/>
      <c r="F254" s="13"/>
      <c r="G254" s="53">
        <v>-2</v>
      </c>
      <c r="H254" s="54">
        <v>0</v>
      </c>
      <c r="I254" s="11">
        <v>88</v>
      </c>
      <c r="J254" s="62">
        <v>1</v>
      </c>
      <c r="K254" s="7">
        <v>0</v>
      </c>
      <c r="L254" s="5"/>
      <c r="M254" s="35"/>
      <c r="N254" s="30"/>
      <c r="O254" s="31"/>
      <c r="R254" s="73"/>
      <c r="S254" s="73"/>
      <c r="T254" s="73"/>
      <c r="U254" s="73"/>
      <c r="V254" s="73"/>
      <c r="W254" s="73"/>
      <c r="X254" s="73"/>
      <c r="Y254" s="73"/>
    </row>
    <row r="255" spans="2:25" x14ac:dyDescent="0.2">
      <c r="B255" s="70">
        <v>37243</v>
      </c>
      <c r="C255" s="4">
        <v>18</v>
      </c>
      <c r="D255" s="11"/>
      <c r="E255" s="12"/>
      <c r="F255" s="13"/>
      <c r="G255" s="53">
        <v>-2</v>
      </c>
      <c r="H255" s="54">
        <v>2</v>
      </c>
      <c r="I255" s="11">
        <v>96</v>
      </c>
      <c r="J255" s="62">
        <v>0</v>
      </c>
      <c r="K255" s="7">
        <v>0</v>
      </c>
      <c r="L255" s="5"/>
      <c r="M255" s="35"/>
      <c r="N255" s="30"/>
      <c r="O255" s="31"/>
      <c r="R255" s="73" t="s">
        <v>155</v>
      </c>
      <c r="S255" s="73"/>
      <c r="T255" s="73"/>
      <c r="U255" s="73"/>
      <c r="V255" s="73"/>
      <c r="W255" s="73"/>
      <c r="X255" s="73"/>
      <c r="Y255" s="73"/>
    </row>
    <row r="256" spans="2:25" x14ac:dyDescent="0.2">
      <c r="B256" s="70">
        <v>37244</v>
      </c>
      <c r="C256" s="4">
        <v>19</v>
      </c>
      <c r="D256" s="11"/>
      <c r="E256" s="12"/>
      <c r="F256" s="13"/>
      <c r="G256" s="53">
        <v>0</v>
      </c>
      <c r="H256" s="54">
        <v>2</v>
      </c>
      <c r="I256" s="11">
        <v>88</v>
      </c>
      <c r="J256" s="62">
        <v>2</v>
      </c>
      <c r="K256" s="7">
        <v>0</v>
      </c>
      <c r="L256" s="5"/>
      <c r="M256" s="35"/>
      <c r="N256" s="30"/>
      <c r="O256" s="31"/>
      <c r="R256" s="120"/>
      <c r="S256" s="120"/>
      <c r="T256" s="120"/>
      <c r="U256" s="120"/>
      <c r="V256" s="120"/>
      <c r="W256" s="120"/>
      <c r="X256" s="120"/>
      <c r="Y256" s="120"/>
    </row>
    <row r="257" spans="2:25" ht="13.5" thickBot="1" x14ac:dyDescent="0.25">
      <c r="B257" s="70">
        <v>37245</v>
      </c>
      <c r="C257" s="17">
        <v>20</v>
      </c>
      <c r="D257" s="18"/>
      <c r="E257" s="19"/>
      <c r="F257" s="20"/>
      <c r="G257" s="53">
        <v>2</v>
      </c>
      <c r="H257" s="54">
        <v>5</v>
      </c>
      <c r="I257" s="18">
        <v>68</v>
      </c>
      <c r="J257" s="63">
        <v>0</v>
      </c>
      <c r="K257" s="7">
        <v>0</v>
      </c>
      <c r="L257" s="5"/>
      <c r="M257" s="35"/>
      <c r="N257" s="30"/>
      <c r="O257" s="31"/>
      <c r="R257" s="120"/>
      <c r="S257" s="120"/>
      <c r="T257" s="120"/>
      <c r="U257" s="120"/>
      <c r="V257" s="120"/>
      <c r="W257" s="120"/>
      <c r="X257" s="120"/>
      <c r="Y257" s="120"/>
    </row>
    <row r="258" spans="2:25" ht="13.5" thickBot="1" x14ac:dyDescent="0.25">
      <c r="C258" s="21" t="s">
        <v>23</v>
      </c>
      <c r="D258" s="22"/>
      <c r="E258" s="23">
        <v>0</v>
      </c>
      <c r="F258" s="24">
        <v>-1000</v>
      </c>
      <c r="G258" s="57"/>
      <c r="H258" s="58"/>
      <c r="I258" s="25"/>
      <c r="J258" s="64"/>
      <c r="K258" s="24"/>
      <c r="L258" s="22"/>
      <c r="M258" s="32"/>
      <c r="N258" s="33"/>
      <c r="O258" s="34"/>
      <c r="R258" s="120"/>
      <c r="S258" s="120"/>
      <c r="T258" s="120"/>
      <c r="U258" s="120"/>
      <c r="V258" s="120"/>
      <c r="W258" s="120"/>
      <c r="X258" s="120"/>
      <c r="Y258" s="120"/>
    </row>
    <row r="259" spans="2:25" x14ac:dyDescent="0.2">
      <c r="B259" s="70">
        <v>37246</v>
      </c>
      <c r="C259" s="26">
        <v>21</v>
      </c>
      <c r="D259" s="5"/>
      <c r="E259" s="6"/>
      <c r="F259" s="7"/>
      <c r="G259" s="51">
        <v>-3</v>
      </c>
      <c r="H259" s="52">
        <v>0</v>
      </c>
      <c r="I259" s="5">
        <v>100</v>
      </c>
      <c r="J259" s="61">
        <v>25</v>
      </c>
      <c r="K259" s="7">
        <v>0</v>
      </c>
      <c r="L259" s="5"/>
      <c r="M259" s="35"/>
      <c r="N259" s="30"/>
      <c r="O259" s="31"/>
      <c r="R259" s="73"/>
      <c r="S259" s="73"/>
      <c r="T259" s="73"/>
      <c r="U259" s="73"/>
      <c r="V259" s="73"/>
      <c r="W259" s="73"/>
      <c r="X259" s="73"/>
      <c r="Y259" s="73"/>
    </row>
    <row r="260" spans="2:25" x14ac:dyDescent="0.2">
      <c r="B260" s="70">
        <v>37247</v>
      </c>
      <c r="C260" s="4">
        <v>22</v>
      </c>
      <c r="D260" s="11"/>
      <c r="E260" s="12"/>
      <c r="F260" s="13"/>
      <c r="G260" s="53">
        <v>2</v>
      </c>
      <c r="H260" s="54">
        <v>4</v>
      </c>
      <c r="I260" s="11">
        <v>90</v>
      </c>
      <c r="J260" s="62">
        <v>8</v>
      </c>
      <c r="K260" s="7">
        <v>0</v>
      </c>
      <c r="L260" s="5"/>
      <c r="M260" s="78" t="s">
        <v>89</v>
      </c>
      <c r="N260" s="30"/>
      <c r="O260" s="31"/>
      <c r="R260" s="73" t="s">
        <v>157</v>
      </c>
      <c r="S260" s="73"/>
      <c r="T260" s="73"/>
      <c r="U260" s="73"/>
      <c r="V260" s="73"/>
      <c r="W260" s="73"/>
      <c r="X260" s="73"/>
      <c r="Y260" s="73"/>
    </row>
    <row r="261" spans="2:25" x14ac:dyDescent="0.2">
      <c r="B261" s="70">
        <v>37248</v>
      </c>
      <c r="C261" s="4">
        <v>23</v>
      </c>
      <c r="D261" s="11"/>
      <c r="E261" s="12"/>
      <c r="F261" s="13"/>
      <c r="G261" s="53">
        <v>-2</v>
      </c>
      <c r="H261" s="54">
        <v>0</v>
      </c>
      <c r="I261" s="11">
        <v>85</v>
      </c>
      <c r="J261" s="62">
        <v>3</v>
      </c>
      <c r="K261" s="7">
        <v>0</v>
      </c>
      <c r="L261" s="5"/>
      <c r="M261" s="35"/>
      <c r="N261" s="30"/>
      <c r="O261" s="31"/>
      <c r="R261" s="120"/>
      <c r="S261" s="120"/>
      <c r="T261" s="120"/>
      <c r="U261" s="120"/>
      <c r="V261" s="120"/>
      <c r="W261" s="120"/>
      <c r="X261" s="120"/>
      <c r="Y261" s="120"/>
    </row>
    <row r="262" spans="2:25" x14ac:dyDescent="0.2">
      <c r="B262" s="70">
        <v>37249</v>
      </c>
      <c r="C262" s="4">
        <v>24</v>
      </c>
      <c r="D262" s="11"/>
      <c r="E262" s="12"/>
      <c r="F262" s="13"/>
      <c r="G262" s="53">
        <v>-10</v>
      </c>
      <c r="H262" s="54">
        <v>-5</v>
      </c>
      <c r="I262" s="11">
        <v>99</v>
      </c>
      <c r="J262" s="62">
        <v>16</v>
      </c>
      <c r="K262" s="7">
        <v>0</v>
      </c>
      <c r="L262" s="5"/>
      <c r="M262" s="35"/>
      <c r="N262" s="30"/>
      <c r="O262" s="31"/>
      <c r="R262" s="120"/>
      <c r="S262" s="120"/>
      <c r="T262" s="120"/>
      <c r="U262" s="120"/>
      <c r="V262" s="120"/>
      <c r="W262" s="120"/>
      <c r="X262" s="120"/>
      <c r="Y262" s="120"/>
    </row>
    <row r="263" spans="2:25" x14ac:dyDescent="0.2">
      <c r="B263" s="70">
        <v>37250</v>
      </c>
      <c r="C263" s="4">
        <v>25</v>
      </c>
      <c r="D263" s="11"/>
      <c r="E263" s="12"/>
      <c r="F263" s="13"/>
      <c r="G263" s="53">
        <v>-10</v>
      </c>
      <c r="H263" s="54">
        <v>1</v>
      </c>
      <c r="I263" s="11">
        <v>82</v>
      </c>
      <c r="J263" s="62">
        <v>2</v>
      </c>
      <c r="K263" s="7">
        <v>0</v>
      </c>
      <c r="L263" s="5"/>
      <c r="M263" s="35"/>
      <c r="N263" s="30"/>
      <c r="O263" s="31"/>
      <c r="R263" s="120"/>
      <c r="S263" s="120"/>
      <c r="T263" s="120"/>
      <c r="U263" s="120"/>
      <c r="V263" s="120"/>
      <c r="W263" s="120"/>
      <c r="X263" s="120"/>
      <c r="Y263" s="120"/>
    </row>
    <row r="264" spans="2:25" x14ac:dyDescent="0.2">
      <c r="B264" s="70">
        <v>37251</v>
      </c>
      <c r="C264" s="4">
        <v>26</v>
      </c>
      <c r="D264" s="11"/>
      <c r="E264" s="12"/>
      <c r="F264" s="13"/>
      <c r="G264" s="53">
        <v>0</v>
      </c>
      <c r="H264" s="54">
        <v>5</v>
      </c>
      <c r="I264" s="11">
        <v>87</v>
      </c>
      <c r="J264" s="62">
        <v>10</v>
      </c>
      <c r="K264" s="7">
        <v>0</v>
      </c>
      <c r="L264" s="11"/>
      <c r="M264" s="35"/>
      <c r="N264" s="30"/>
      <c r="O264" s="31"/>
    </row>
    <row r="265" spans="2:25" x14ac:dyDescent="0.2">
      <c r="B265" s="70">
        <v>37252</v>
      </c>
      <c r="C265" s="4">
        <v>27</v>
      </c>
      <c r="D265" s="11"/>
      <c r="E265" s="12"/>
      <c r="F265" s="13"/>
      <c r="G265" s="53">
        <v>0</v>
      </c>
      <c r="H265" s="54">
        <v>2</v>
      </c>
      <c r="I265" s="11">
        <v>99</v>
      </c>
      <c r="J265" s="62">
        <v>8</v>
      </c>
      <c r="K265" s="7">
        <v>0</v>
      </c>
      <c r="L265" s="11"/>
      <c r="M265" s="35" t="s">
        <v>26</v>
      </c>
      <c r="N265" s="30"/>
      <c r="O265" s="31"/>
    </row>
    <row r="266" spans="2:25" x14ac:dyDescent="0.2">
      <c r="B266" s="70">
        <v>37253</v>
      </c>
      <c r="C266" s="4">
        <v>28</v>
      </c>
      <c r="D266" s="11"/>
      <c r="E266" s="12"/>
      <c r="F266" s="13"/>
      <c r="G266" s="53">
        <v>-1</v>
      </c>
      <c r="H266" s="54">
        <v>1</v>
      </c>
      <c r="I266" s="11">
        <v>84</v>
      </c>
      <c r="J266" s="62">
        <v>2</v>
      </c>
      <c r="K266" s="7">
        <v>0</v>
      </c>
      <c r="L266" s="11"/>
      <c r="M266" s="35" t="s">
        <v>52</v>
      </c>
      <c r="N266" s="30"/>
      <c r="O266" s="31"/>
    </row>
    <row r="267" spans="2:25" x14ac:dyDescent="0.2">
      <c r="B267" s="70">
        <v>37254</v>
      </c>
      <c r="C267" s="4">
        <v>29</v>
      </c>
      <c r="D267" s="11"/>
      <c r="E267" s="12"/>
      <c r="F267" s="13"/>
      <c r="G267" s="53">
        <v>0</v>
      </c>
      <c r="H267" s="54">
        <v>6</v>
      </c>
      <c r="I267" s="11">
        <v>90</v>
      </c>
      <c r="J267" s="62">
        <v>5</v>
      </c>
      <c r="K267" s="7">
        <v>0</v>
      </c>
      <c r="L267" s="11"/>
      <c r="M267" s="35"/>
      <c r="N267" s="30"/>
      <c r="O267" s="31"/>
    </row>
    <row r="268" spans="2:25" x14ac:dyDescent="0.2">
      <c r="B268" s="70">
        <v>37255</v>
      </c>
      <c r="C268" s="4">
        <v>30</v>
      </c>
      <c r="D268" s="11"/>
      <c r="E268" s="12"/>
      <c r="F268" s="13"/>
      <c r="G268" s="53">
        <v>0</v>
      </c>
      <c r="H268" s="54">
        <v>0</v>
      </c>
      <c r="I268" s="11">
        <v>88</v>
      </c>
      <c r="J268" s="62">
        <v>0</v>
      </c>
      <c r="K268" s="7">
        <v>0</v>
      </c>
      <c r="L268" s="11"/>
      <c r="M268" s="78" t="s">
        <v>90</v>
      </c>
      <c r="N268" s="30"/>
      <c r="O268" s="31"/>
    </row>
    <row r="269" spans="2:25" ht="13.5" thickBot="1" x14ac:dyDescent="0.25">
      <c r="B269" s="70">
        <v>37256</v>
      </c>
      <c r="C269" s="4">
        <v>31</v>
      </c>
      <c r="D269" s="11"/>
      <c r="E269" s="12"/>
      <c r="F269" s="13"/>
      <c r="G269" s="53">
        <v>-7</v>
      </c>
      <c r="H269" s="54">
        <v>2</v>
      </c>
      <c r="I269" s="11">
        <v>83</v>
      </c>
      <c r="J269" s="62">
        <v>0</v>
      </c>
      <c r="K269" s="7">
        <v>0</v>
      </c>
      <c r="L269" s="11"/>
      <c r="M269" s="35"/>
      <c r="N269" s="30"/>
      <c r="O269" s="31"/>
    </row>
    <row r="270" spans="2:25" ht="13.5" thickBot="1" x14ac:dyDescent="0.25">
      <c r="C270" s="21" t="s">
        <v>27</v>
      </c>
      <c r="D270" s="22"/>
      <c r="E270" s="23">
        <v>0</v>
      </c>
      <c r="F270" s="24">
        <v>-500</v>
      </c>
      <c r="G270" s="57"/>
      <c r="H270" s="58"/>
      <c r="I270" s="25"/>
      <c r="J270" s="64"/>
      <c r="K270" s="24"/>
      <c r="L270" s="22"/>
      <c r="M270" s="36"/>
      <c r="N270" s="37"/>
      <c r="O270" s="38"/>
    </row>
    <row r="271" spans="2:25" x14ac:dyDescent="0.2">
      <c r="C271" s="164" t="s">
        <v>28</v>
      </c>
      <c r="D271" s="165"/>
      <c r="E271" s="168">
        <v>0</v>
      </c>
      <c r="F271" s="141">
        <v>-2000</v>
      </c>
      <c r="G271" s="129">
        <f>SUM(G237:G269)</f>
        <v>-21</v>
      </c>
      <c r="H271" s="129">
        <f>SUM(H237:H269)</f>
        <v>87</v>
      </c>
      <c r="I271" s="181">
        <f>SUM(I237:I269)</f>
        <v>2746</v>
      </c>
      <c r="J271" s="125">
        <f>SUM(J237:J269)</f>
        <v>113</v>
      </c>
      <c r="K271" s="141">
        <f>COUNTIF(K237:K269,"&gt;0")</f>
        <v>0</v>
      </c>
      <c r="L271" s="39"/>
      <c r="M271" s="40"/>
      <c r="N271" s="40"/>
      <c r="O271" s="41"/>
    </row>
    <row r="272" spans="2:25" ht="13.5" thickBot="1" x14ac:dyDescent="0.25">
      <c r="C272" s="166"/>
      <c r="D272" s="167"/>
      <c r="E272" s="169"/>
      <c r="F272" s="142"/>
      <c r="G272" s="130"/>
      <c r="H272" s="130"/>
      <c r="I272" s="182"/>
      <c r="J272" s="126"/>
      <c r="K272" s="142"/>
      <c r="L272" s="42"/>
      <c r="M272" s="43"/>
      <c r="N272" s="43"/>
      <c r="O272" s="44"/>
    </row>
    <row r="273" spans="2:25" x14ac:dyDescent="0.2">
      <c r="C273" s="143" t="s">
        <v>54</v>
      </c>
      <c r="D273" s="144"/>
      <c r="E273" s="188">
        <v>-2</v>
      </c>
      <c r="F273" s="191" t="s">
        <v>55</v>
      </c>
      <c r="G273" s="152" t="s">
        <v>171</v>
      </c>
      <c r="H273" s="153" t="s">
        <v>172</v>
      </c>
      <c r="I273" s="154" t="s">
        <v>56</v>
      </c>
      <c r="J273" s="156" t="s">
        <v>57</v>
      </c>
      <c r="K273" s="158" t="s">
        <v>29</v>
      </c>
      <c r="L273" s="158"/>
      <c r="M273" s="158"/>
      <c r="N273" s="158"/>
      <c r="O273" s="159"/>
    </row>
    <row r="274" spans="2:25" x14ac:dyDescent="0.2">
      <c r="C274" s="145"/>
      <c r="D274" s="146"/>
      <c r="E274" s="189"/>
      <c r="F274" s="192"/>
      <c r="G274" s="121"/>
      <c r="H274" s="137"/>
      <c r="I274" s="155"/>
      <c r="J274" s="157"/>
      <c r="K274" s="160"/>
      <c r="L274" s="160"/>
      <c r="M274" s="160"/>
      <c r="N274" s="160"/>
      <c r="O274" s="161"/>
    </row>
    <row r="275" spans="2:25" x14ac:dyDescent="0.2">
      <c r="C275" s="145"/>
      <c r="D275" s="146"/>
      <c r="E275" s="189"/>
      <c r="F275" s="192"/>
      <c r="G275" s="194">
        <f>G271/31</f>
        <v>-0.67741935483870963</v>
      </c>
      <c r="H275" s="194">
        <f t="shared" ref="H275:I275" si="4">H271/31</f>
        <v>2.806451612903226</v>
      </c>
      <c r="I275" s="194">
        <f t="shared" si="4"/>
        <v>88.58064516129032</v>
      </c>
      <c r="J275" s="141">
        <f>COUNTIF(J237:J269,"&gt;0")</f>
        <v>15</v>
      </c>
      <c r="K275" s="160"/>
      <c r="L275" s="160"/>
      <c r="M275" s="160"/>
      <c r="N275" s="160"/>
      <c r="O275" s="161"/>
    </row>
    <row r="276" spans="2:25" ht="13.5" thickBot="1" x14ac:dyDescent="0.25">
      <c r="C276" s="147"/>
      <c r="D276" s="148"/>
      <c r="E276" s="190"/>
      <c r="F276" s="193"/>
      <c r="G276" s="195"/>
      <c r="H276" s="195"/>
      <c r="I276" s="195"/>
      <c r="J276" s="142"/>
      <c r="K276" s="162"/>
      <c r="L276" s="162"/>
      <c r="M276" s="162"/>
      <c r="N276" s="162"/>
      <c r="O276" s="163"/>
    </row>
    <row r="279" spans="2:25" x14ac:dyDescent="0.2">
      <c r="C279" s="69" t="s">
        <v>159</v>
      </c>
      <c r="D279" s="69" t="s">
        <v>182</v>
      </c>
      <c r="H279" s="59"/>
    </row>
    <row r="280" spans="2:25" ht="13.5" thickBot="1" x14ac:dyDescent="0.25">
      <c r="D280" s="72"/>
    </row>
    <row r="281" spans="2:25" x14ac:dyDescent="0.2">
      <c r="C281" s="170" t="s">
        <v>0</v>
      </c>
      <c r="D281" s="172" t="s">
        <v>1</v>
      </c>
      <c r="E281" s="173"/>
      <c r="F281" s="174"/>
      <c r="G281" s="175" t="s">
        <v>2</v>
      </c>
      <c r="H281" s="176"/>
      <c r="I281" s="177" t="s">
        <v>3</v>
      </c>
      <c r="J281" s="179" t="s">
        <v>4</v>
      </c>
      <c r="K281" s="131" t="s">
        <v>5</v>
      </c>
      <c r="L281" s="133" t="s">
        <v>6</v>
      </c>
      <c r="M281" s="135" t="s">
        <v>7</v>
      </c>
      <c r="N281" s="135"/>
      <c r="O281" s="131"/>
      <c r="R281" s="73" t="s">
        <v>150</v>
      </c>
      <c r="S281" s="73"/>
      <c r="T281" s="73"/>
      <c r="U281" s="73"/>
      <c r="V281" s="73"/>
      <c r="W281" s="73"/>
      <c r="X281" s="73"/>
      <c r="Y281" s="73"/>
    </row>
    <row r="282" spans="2:25" ht="13.5" thickBot="1" x14ac:dyDescent="0.25">
      <c r="C282" s="171"/>
      <c r="D282" s="1" t="s">
        <v>8</v>
      </c>
      <c r="E282" s="2" t="s">
        <v>9</v>
      </c>
      <c r="F282" s="3" t="s">
        <v>10</v>
      </c>
      <c r="G282" s="49" t="s">
        <v>11</v>
      </c>
      <c r="H282" s="50" t="s">
        <v>12</v>
      </c>
      <c r="I282" s="178"/>
      <c r="J282" s="180"/>
      <c r="K282" s="132"/>
      <c r="L282" s="134"/>
      <c r="M282" s="136"/>
      <c r="N282" s="136"/>
      <c r="O282" s="132"/>
      <c r="R282" s="119" t="s">
        <v>183</v>
      </c>
      <c r="S282" s="119"/>
      <c r="T282" s="119"/>
      <c r="U282" s="119"/>
      <c r="V282" s="119"/>
      <c r="W282" s="119"/>
      <c r="X282" s="119"/>
      <c r="Y282" s="119"/>
    </row>
    <row r="283" spans="2:25" x14ac:dyDescent="0.2">
      <c r="B283" s="70">
        <v>37226</v>
      </c>
      <c r="C283" s="4">
        <v>1</v>
      </c>
      <c r="D283" s="5">
        <v>48000</v>
      </c>
      <c r="E283" s="6"/>
      <c r="F283" s="7"/>
      <c r="G283" s="51">
        <v>6</v>
      </c>
      <c r="H283" s="52">
        <v>9</v>
      </c>
      <c r="I283" s="5">
        <v>95</v>
      </c>
      <c r="J283" s="65">
        <v>2</v>
      </c>
      <c r="K283" s="7">
        <v>0</v>
      </c>
      <c r="L283" s="5" t="s">
        <v>45</v>
      </c>
      <c r="M283" s="27"/>
      <c r="N283" s="28"/>
      <c r="O283" s="29"/>
      <c r="R283" s="119"/>
      <c r="S283" s="119"/>
      <c r="T283" s="119"/>
      <c r="U283" s="119"/>
      <c r="V283" s="119"/>
      <c r="W283" s="119"/>
      <c r="X283" s="119"/>
      <c r="Y283" s="119"/>
    </row>
    <row r="284" spans="2:25" x14ac:dyDescent="0.2">
      <c r="B284" s="70">
        <v>37227</v>
      </c>
      <c r="C284" s="4">
        <v>2</v>
      </c>
      <c r="D284" s="11"/>
      <c r="E284" s="12"/>
      <c r="F284" s="13"/>
      <c r="G284" s="53">
        <v>4</v>
      </c>
      <c r="H284" s="54">
        <v>9</v>
      </c>
      <c r="I284" s="11">
        <v>88</v>
      </c>
      <c r="J284" s="66">
        <v>2.8</v>
      </c>
      <c r="K284" s="7">
        <v>0</v>
      </c>
      <c r="L284" s="11" t="s">
        <v>45</v>
      </c>
      <c r="M284" s="27"/>
      <c r="N284" s="30"/>
      <c r="O284" s="31"/>
      <c r="R284" s="119"/>
      <c r="S284" s="119"/>
      <c r="T284" s="119"/>
      <c r="U284" s="119"/>
      <c r="V284" s="119"/>
      <c r="W284" s="119"/>
      <c r="X284" s="119"/>
      <c r="Y284" s="119"/>
    </row>
    <row r="285" spans="2:25" x14ac:dyDescent="0.2">
      <c r="B285" s="70">
        <v>37228</v>
      </c>
      <c r="C285" s="4">
        <v>3</v>
      </c>
      <c r="D285" s="11"/>
      <c r="E285" s="12"/>
      <c r="F285" s="13"/>
      <c r="G285" s="53">
        <v>4</v>
      </c>
      <c r="H285" s="54">
        <v>4</v>
      </c>
      <c r="I285" s="11">
        <v>92</v>
      </c>
      <c r="J285" s="66">
        <v>0.2</v>
      </c>
      <c r="K285" s="7">
        <v>0</v>
      </c>
      <c r="L285" s="11" t="s">
        <v>45</v>
      </c>
      <c r="M285" s="27"/>
      <c r="N285" s="30"/>
      <c r="O285" s="31"/>
      <c r="R285" s="73"/>
      <c r="S285" s="73"/>
      <c r="T285" s="73"/>
      <c r="U285" s="73"/>
      <c r="V285" s="73"/>
      <c r="W285" s="73"/>
      <c r="X285" s="73"/>
      <c r="Y285" s="73"/>
    </row>
    <row r="286" spans="2:25" x14ac:dyDescent="0.2">
      <c r="B286" s="70">
        <v>37229</v>
      </c>
      <c r="C286" s="4">
        <v>4</v>
      </c>
      <c r="D286" s="11"/>
      <c r="E286" s="12"/>
      <c r="F286" s="13"/>
      <c r="G286" s="53">
        <v>2</v>
      </c>
      <c r="H286" s="54">
        <v>9</v>
      </c>
      <c r="I286" s="11">
        <v>91</v>
      </c>
      <c r="J286" s="66">
        <v>5</v>
      </c>
      <c r="K286" s="7">
        <v>0</v>
      </c>
      <c r="L286" s="11" t="s">
        <v>64</v>
      </c>
      <c r="M286" s="27"/>
      <c r="N286" s="30"/>
      <c r="O286" s="31"/>
      <c r="R286" s="73" t="s">
        <v>152</v>
      </c>
      <c r="S286" s="73"/>
      <c r="T286" s="73"/>
      <c r="U286" s="73"/>
      <c r="V286" s="73"/>
      <c r="W286" s="73"/>
      <c r="X286" s="73"/>
      <c r="Y286" s="73"/>
    </row>
    <row r="287" spans="2:25" x14ac:dyDescent="0.2">
      <c r="B287" s="70">
        <v>37230</v>
      </c>
      <c r="C287" s="4">
        <v>5</v>
      </c>
      <c r="D287" s="11"/>
      <c r="E287" s="12"/>
      <c r="F287" s="13"/>
      <c r="G287" s="53">
        <v>6</v>
      </c>
      <c r="H287" s="54">
        <v>8</v>
      </c>
      <c r="I287" s="11">
        <v>89</v>
      </c>
      <c r="J287" s="66">
        <v>6.2</v>
      </c>
      <c r="K287" s="7">
        <v>0</v>
      </c>
      <c r="L287" s="11" t="s">
        <v>64</v>
      </c>
      <c r="M287" s="27"/>
      <c r="N287" s="30"/>
      <c r="O287" s="31"/>
      <c r="R287" s="119" t="s">
        <v>184</v>
      </c>
      <c r="S287" s="119"/>
      <c r="T287" s="119"/>
      <c r="U287" s="119"/>
      <c r="V287" s="119"/>
      <c r="W287" s="119"/>
      <c r="X287" s="119"/>
      <c r="Y287" s="119"/>
    </row>
    <row r="288" spans="2:25" x14ac:dyDescent="0.2">
      <c r="B288" s="70">
        <v>37231</v>
      </c>
      <c r="C288" s="4">
        <v>6</v>
      </c>
      <c r="D288" s="11"/>
      <c r="E288" s="12"/>
      <c r="F288" s="13"/>
      <c r="G288" s="53">
        <v>5</v>
      </c>
      <c r="H288" s="54">
        <v>6</v>
      </c>
      <c r="I288" s="11">
        <v>74</v>
      </c>
      <c r="J288" s="66">
        <v>15.1</v>
      </c>
      <c r="K288" s="7">
        <v>0</v>
      </c>
      <c r="L288" s="11" t="s">
        <v>15</v>
      </c>
      <c r="M288" s="27"/>
      <c r="N288" s="30"/>
      <c r="O288" s="31"/>
      <c r="R288" s="119"/>
      <c r="S288" s="119"/>
      <c r="T288" s="119"/>
      <c r="U288" s="119"/>
      <c r="V288" s="119"/>
      <c r="W288" s="119"/>
      <c r="X288" s="119"/>
      <c r="Y288" s="119"/>
    </row>
    <row r="289" spans="2:25" x14ac:dyDescent="0.2">
      <c r="B289" s="70">
        <v>37232</v>
      </c>
      <c r="C289" s="4">
        <v>7</v>
      </c>
      <c r="D289" s="11"/>
      <c r="E289" s="12"/>
      <c r="F289" s="13"/>
      <c r="G289" s="53">
        <v>-2</v>
      </c>
      <c r="H289" s="54">
        <v>5</v>
      </c>
      <c r="I289" s="11">
        <v>81</v>
      </c>
      <c r="J289" s="66">
        <v>0</v>
      </c>
      <c r="K289" s="7">
        <v>0</v>
      </c>
      <c r="L289" s="11" t="s">
        <v>16</v>
      </c>
      <c r="M289" s="27" t="s">
        <v>21</v>
      </c>
      <c r="N289" s="30"/>
      <c r="O289" s="31"/>
      <c r="R289" s="119"/>
      <c r="S289" s="119"/>
      <c r="T289" s="119"/>
      <c r="U289" s="119"/>
      <c r="V289" s="119"/>
      <c r="W289" s="119"/>
      <c r="X289" s="119"/>
      <c r="Y289" s="119"/>
    </row>
    <row r="290" spans="2:25" x14ac:dyDescent="0.2">
      <c r="B290" s="70">
        <v>37233</v>
      </c>
      <c r="C290" s="4">
        <v>8</v>
      </c>
      <c r="D290" s="11"/>
      <c r="E290" s="12"/>
      <c r="F290" s="13"/>
      <c r="G290" s="53">
        <v>-1</v>
      </c>
      <c r="H290" s="54">
        <v>4</v>
      </c>
      <c r="I290" s="11">
        <v>93</v>
      </c>
      <c r="J290" s="66">
        <v>0</v>
      </c>
      <c r="K290" s="7">
        <v>0</v>
      </c>
      <c r="L290" s="11" t="s">
        <v>45</v>
      </c>
      <c r="M290" s="27" t="s">
        <v>21</v>
      </c>
      <c r="N290" s="30"/>
      <c r="O290" s="31"/>
      <c r="R290" s="73"/>
      <c r="S290" s="73"/>
      <c r="T290" s="73"/>
      <c r="U290" s="73"/>
      <c r="V290" s="73"/>
      <c r="W290" s="73"/>
      <c r="X290" s="73"/>
      <c r="Y290" s="73"/>
    </row>
    <row r="291" spans="2:25" x14ac:dyDescent="0.2">
      <c r="B291" s="70">
        <v>37234</v>
      </c>
      <c r="C291" s="4">
        <v>9</v>
      </c>
      <c r="D291" s="11"/>
      <c r="E291" s="12"/>
      <c r="F291" s="13"/>
      <c r="G291" s="53">
        <v>-3</v>
      </c>
      <c r="H291" s="54">
        <v>1</v>
      </c>
      <c r="I291" s="11">
        <v>83</v>
      </c>
      <c r="J291" s="66">
        <v>0</v>
      </c>
      <c r="K291" s="7">
        <v>0</v>
      </c>
      <c r="L291" s="11" t="s">
        <v>45</v>
      </c>
      <c r="M291" s="27" t="s">
        <v>21</v>
      </c>
      <c r="N291" s="30"/>
      <c r="O291" s="31"/>
      <c r="R291" s="73" t="s">
        <v>154</v>
      </c>
      <c r="S291" s="73"/>
      <c r="T291" s="73"/>
      <c r="U291" s="73"/>
      <c r="V291" s="73"/>
      <c r="W291" s="73"/>
      <c r="X291" s="73"/>
      <c r="Y291" s="73"/>
    </row>
    <row r="292" spans="2:25" ht="13.5" thickBot="1" x14ac:dyDescent="0.25">
      <c r="B292" s="70">
        <v>37235</v>
      </c>
      <c r="C292" s="17">
        <v>10</v>
      </c>
      <c r="D292" s="18"/>
      <c r="E292" s="19"/>
      <c r="F292" s="20"/>
      <c r="G292" s="55">
        <v>-1</v>
      </c>
      <c r="H292" s="56">
        <v>5</v>
      </c>
      <c r="I292" s="18">
        <v>86</v>
      </c>
      <c r="J292" s="66">
        <v>0</v>
      </c>
      <c r="K292" s="7">
        <v>0</v>
      </c>
      <c r="L292" s="11" t="s">
        <v>45</v>
      </c>
      <c r="M292" s="27"/>
      <c r="N292" s="30"/>
      <c r="O292" s="31"/>
      <c r="R292" s="119" t="s">
        <v>185</v>
      </c>
      <c r="S292" s="119"/>
      <c r="T292" s="119"/>
      <c r="U292" s="119"/>
      <c r="V292" s="119"/>
      <c r="W292" s="119"/>
      <c r="X292" s="119"/>
      <c r="Y292" s="119"/>
    </row>
    <row r="293" spans="2:25" ht="13.5" thickBot="1" x14ac:dyDescent="0.25">
      <c r="C293" s="21" t="s">
        <v>20</v>
      </c>
      <c r="D293" s="22">
        <v>47800</v>
      </c>
      <c r="E293" s="23">
        <v>0</v>
      </c>
      <c r="F293" s="24">
        <v>-200</v>
      </c>
      <c r="G293" s="57"/>
      <c r="H293" s="58"/>
      <c r="I293" s="25"/>
      <c r="J293" s="64"/>
      <c r="K293" s="24"/>
      <c r="L293" s="22"/>
      <c r="M293" s="32"/>
      <c r="N293" s="33"/>
      <c r="O293" s="34"/>
      <c r="R293" s="119"/>
      <c r="S293" s="119"/>
      <c r="T293" s="119"/>
      <c r="U293" s="119"/>
      <c r="V293" s="119"/>
      <c r="W293" s="119"/>
      <c r="X293" s="119"/>
      <c r="Y293" s="119"/>
    </row>
    <row r="294" spans="2:25" x14ac:dyDescent="0.2">
      <c r="B294" s="70">
        <v>37236</v>
      </c>
      <c r="C294" s="26">
        <v>11</v>
      </c>
      <c r="D294" s="5"/>
      <c r="E294" s="6"/>
      <c r="F294" s="7"/>
      <c r="G294" s="51">
        <v>3</v>
      </c>
      <c r="H294" s="52">
        <v>3</v>
      </c>
      <c r="I294" s="5">
        <v>97</v>
      </c>
      <c r="J294" s="62">
        <v>0</v>
      </c>
      <c r="K294" s="7">
        <v>0</v>
      </c>
      <c r="L294" s="5" t="s">
        <v>15</v>
      </c>
      <c r="M294" s="35"/>
      <c r="N294" s="30"/>
      <c r="O294" s="31"/>
      <c r="R294" s="119"/>
      <c r="S294" s="119"/>
      <c r="T294" s="119"/>
      <c r="U294" s="119"/>
      <c r="V294" s="119"/>
      <c r="W294" s="119"/>
      <c r="X294" s="119"/>
      <c r="Y294" s="119"/>
    </row>
    <row r="295" spans="2:25" x14ac:dyDescent="0.2">
      <c r="B295" s="70">
        <v>37237</v>
      </c>
      <c r="C295" s="4">
        <v>12</v>
      </c>
      <c r="D295" s="11"/>
      <c r="E295" s="12"/>
      <c r="F295" s="13"/>
      <c r="G295" s="51">
        <v>-1</v>
      </c>
      <c r="H295" s="52">
        <v>3</v>
      </c>
      <c r="I295" s="11">
        <v>98</v>
      </c>
      <c r="J295" s="62">
        <v>0</v>
      </c>
      <c r="K295" s="7">
        <v>0</v>
      </c>
      <c r="L295" s="5" t="s">
        <v>34</v>
      </c>
      <c r="M295" s="35"/>
      <c r="N295" s="30"/>
      <c r="O295" s="31"/>
      <c r="R295" s="73"/>
      <c r="S295" s="73"/>
      <c r="T295" s="73"/>
      <c r="U295" s="73"/>
      <c r="V295" s="73"/>
      <c r="W295" s="73"/>
      <c r="X295" s="73"/>
      <c r="Y295" s="73"/>
    </row>
    <row r="296" spans="2:25" x14ac:dyDescent="0.2">
      <c r="B296" s="70">
        <v>37238</v>
      </c>
      <c r="C296" s="4">
        <v>13</v>
      </c>
      <c r="D296" s="11"/>
      <c r="E296" s="12"/>
      <c r="F296" s="13"/>
      <c r="G296" s="53">
        <v>2</v>
      </c>
      <c r="H296" s="54">
        <v>3</v>
      </c>
      <c r="I296" s="11">
        <v>64</v>
      </c>
      <c r="J296" s="62">
        <v>0</v>
      </c>
      <c r="K296" s="7">
        <v>0</v>
      </c>
      <c r="L296" s="5" t="s">
        <v>17</v>
      </c>
      <c r="M296" s="35"/>
      <c r="N296" s="30"/>
      <c r="O296" s="31"/>
      <c r="R296" s="73" t="s">
        <v>156</v>
      </c>
      <c r="S296" s="73"/>
      <c r="T296" s="73"/>
      <c r="U296" s="73"/>
      <c r="V296" s="73"/>
      <c r="W296" s="73"/>
      <c r="X296" s="73"/>
      <c r="Y296" s="73"/>
    </row>
    <row r="297" spans="2:25" x14ac:dyDescent="0.2">
      <c r="B297" s="70">
        <v>37239</v>
      </c>
      <c r="C297" s="4">
        <v>14</v>
      </c>
      <c r="D297" s="11"/>
      <c r="E297" s="12"/>
      <c r="F297" s="13"/>
      <c r="G297" s="74">
        <v>-8</v>
      </c>
      <c r="H297" s="54">
        <v>-4</v>
      </c>
      <c r="I297" s="11">
        <v>68</v>
      </c>
      <c r="J297" s="62">
        <v>0</v>
      </c>
      <c r="K297" s="7">
        <v>0</v>
      </c>
      <c r="L297" s="5" t="s">
        <v>64</v>
      </c>
      <c r="M297" s="35"/>
      <c r="N297" s="30"/>
      <c r="O297" s="31"/>
      <c r="R297" s="120" t="s">
        <v>186</v>
      </c>
      <c r="S297" s="120"/>
      <c r="T297" s="120"/>
      <c r="U297" s="120"/>
      <c r="V297" s="120"/>
      <c r="W297" s="120"/>
      <c r="X297" s="120"/>
      <c r="Y297" s="120"/>
    </row>
    <row r="298" spans="2:25" x14ac:dyDescent="0.2">
      <c r="B298" s="70">
        <v>37240</v>
      </c>
      <c r="C298" s="4">
        <v>15</v>
      </c>
      <c r="D298" s="11"/>
      <c r="E298" s="12"/>
      <c r="F298" s="13"/>
      <c r="G298" s="53">
        <v>-3</v>
      </c>
      <c r="H298" s="54">
        <v>-3</v>
      </c>
      <c r="I298" s="11">
        <v>87</v>
      </c>
      <c r="J298" s="62">
        <v>0</v>
      </c>
      <c r="K298" s="7">
        <v>0</v>
      </c>
      <c r="L298" s="5" t="s">
        <v>16</v>
      </c>
      <c r="M298" s="35"/>
      <c r="N298" s="30"/>
      <c r="O298" s="31"/>
      <c r="R298" s="120"/>
      <c r="S298" s="120"/>
      <c r="T298" s="120"/>
      <c r="U298" s="120"/>
      <c r="V298" s="120"/>
      <c r="W298" s="120"/>
      <c r="X298" s="120"/>
      <c r="Y298" s="120"/>
    </row>
    <row r="299" spans="2:25" x14ac:dyDescent="0.2">
      <c r="B299" s="70">
        <v>37241</v>
      </c>
      <c r="C299" s="4">
        <v>16</v>
      </c>
      <c r="D299" s="11"/>
      <c r="E299" s="12"/>
      <c r="F299" s="13"/>
      <c r="G299" s="53">
        <v>1</v>
      </c>
      <c r="H299" s="54">
        <v>1</v>
      </c>
      <c r="I299" s="11">
        <v>87</v>
      </c>
      <c r="J299" s="62">
        <v>0</v>
      </c>
      <c r="K299" s="7">
        <v>0</v>
      </c>
      <c r="L299" s="5" t="s">
        <v>15</v>
      </c>
      <c r="M299" s="35"/>
      <c r="N299" s="30"/>
      <c r="O299" s="31"/>
      <c r="R299" s="120"/>
      <c r="S299" s="120"/>
      <c r="T299" s="120"/>
      <c r="U299" s="120"/>
      <c r="V299" s="120"/>
      <c r="W299" s="120"/>
      <c r="X299" s="120"/>
      <c r="Y299" s="120"/>
    </row>
    <row r="300" spans="2:25" x14ac:dyDescent="0.2">
      <c r="B300" s="70">
        <v>37242</v>
      </c>
      <c r="C300" s="4">
        <v>17</v>
      </c>
      <c r="D300" s="11"/>
      <c r="E300" s="12"/>
      <c r="F300" s="13"/>
      <c r="G300" s="53">
        <v>-1</v>
      </c>
      <c r="H300" s="54">
        <v>1</v>
      </c>
      <c r="I300" s="11">
        <v>94</v>
      </c>
      <c r="J300" s="62">
        <v>0</v>
      </c>
      <c r="K300" s="7">
        <v>0</v>
      </c>
      <c r="L300" s="5" t="s">
        <v>15</v>
      </c>
      <c r="M300" s="35"/>
      <c r="N300" s="30"/>
      <c r="O300" s="31"/>
      <c r="R300" s="73"/>
      <c r="S300" s="73"/>
      <c r="T300" s="73"/>
      <c r="U300" s="73"/>
      <c r="V300" s="73"/>
      <c r="W300" s="73"/>
      <c r="X300" s="73"/>
      <c r="Y300" s="73"/>
    </row>
    <row r="301" spans="2:25" x14ac:dyDescent="0.2">
      <c r="B301" s="70">
        <v>37243</v>
      </c>
      <c r="C301" s="4">
        <v>18</v>
      </c>
      <c r="D301" s="11"/>
      <c r="E301" s="12"/>
      <c r="F301" s="13"/>
      <c r="G301" s="53">
        <v>-1</v>
      </c>
      <c r="H301" s="54">
        <v>4</v>
      </c>
      <c r="I301" s="11">
        <v>97</v>
      </c>
      <c r="J301" s="62">
        <v>0</v>
      </c>
      <c r="K301" s="7">
        <v>0</v>
      </c>
      <c r="L301" s="5" t="s">
        <v>13</v>
      </c>
      <c r="M301" s="35"/>
      <c r="N301" s="30"/>
      <c r="O301" s="31"/>
      <c r="R301" s="73" t="s">
        <v>155</v>
      </c>
      <c r="S301" s="73"/>
      <c r="T301" s="73"/>
      <c r="U301" s="73"/>
      <c r="V301" s="73"/>
      <c r="W301" s="73"/>
      <c r="X301" s="73"/>
      <c r="Y301" s="73"/>
    </row>
    <row r="302" spans="2:25" x14ac:dyDescent="0.2">
      <c r="B302" s="70">
        <v>37244</v>
      </c>
      <c r="C302" s="4">
        <v>19</v>
      </c>
      <c r="D302" s="11"/>
      <c r="E302" s="12"/>
      <c r="F302" s="13"/>
      <c r="G302" s="53">
        <v>1</v>
      </c>
      <c r="H302" s="54">
        <v>5</v>
      </c>
      <c r="I302" s="11">
        <v>79</v>
      </c>
      <c r="J302" s="62">
        <v>0</v>
      </c>
      <c r="K302" s="7">
        <v>0</v>
      </c>
      <c r="L302" s="5" t="s">
        <v>13</v>
      </c>
      <c r="M302" s="35"/>
      <c r="N302" s="30"/>
      <c r="O302" s="31"/>
      <c r="R302" s="120"/>
      <c r="S302" s="120"/>
      <c r="T302" s="120"/>
      <c r="U302" s="120"/>
      <c r="V302" s="120"/>
      <c r="W302" s="120"/>
      <c r="X302" s="120"/>
      <c r="Y302" s="120"/>
    </row>
    <row r="303" spans="2:25" ht="13.5" thickBot="1" x14ac:dyDescent="0.25">
      <c r="B303" s="70">
        <v>37245</v>
      </c>
      <c r="C303" s="17">
        <v>20</v>
      </c>
      <c r="D303" s="18"/>
      <c r="E303" s="19"/>
      <c r="F303" s="20"/>
      <c r="G303" s="53">
        <v>-2</v>
      </c>
      <c r="H303" s="54">
        <v>-1</v>
      </c>
      <c r="I303" s="18">
        <v>72</v>
      </c>
      <c r="J303" s="63">
        <v>7</v>
      </c>
      <c r="K303" s="7">
        <v>0</v>
      </c>
      <c r="L303" s="5" t="s">
        <v>25</v>
      </c>
      <c r="M303" s="35" t="s">
        <v>26</v>
      </c>
      <c r="N303" s="30"/>
      <c r="O303" s="31"/>
      <c r="R303" s="120"/>
      <c r="S303" s="120"/>
      <c r="T303" s="120"/>
      <c r="U303" s="120"/>
      <c r="V303" s="120"/>
      <c r="W303" s="120"/>
      <c r="X303" s="120"/>
      <c r="Y303" s="120"/>
    </row>
    <row r="304" spans="2:25" ht="13.5" thickBot="1" x14ac:dyDescent="0.25">
      <c r="C304" s="21" t="s">
        <v>23</v>
      </c>
      <c r="D304" s="22">
        <v>47300</v>
      </c>
      <c r="E304" s="23">
        <v>0</v>
      </c>
      <c r="F304" s="24">
        <v>-500</v>
      </c>
      <c r="G304" s="57"/>
      <c r="H304" s="58"/>
      <c r="I304" s="25"/>
      <c r="J304" s="64"/>
      <c r="K304" s="24"/>
      <c r="L304" s="22"/>
      <c r="M304" s="32"/>
      <c r="N304" s="33"/>
      <c r="O304" s="34"/>
      <c r="R304" s="120"/>
      <c r="S304" s="120"/>
      <c r="T304" s="120"/>
      <c r="U304" s="120"/>
      <c r="V304" s="120"/>
      <c r="W304" s="120"/>
      <c r="X304" s="120"/>
      <c r="Y304" s="120"/>
    </row>
    <row r="305" spans="2:25" x14ac:dyDescent="0.2">
      <c r="B305" s="70">
        <v>37246</v>
      </c>
      <c r="C305" s="26">
        <v>21</v>
      </c>
      <c r="D305" s="5"/>
      <c r="E305" s="6"/>
      <c r="F305" s="7"/>
      <c r="G305" s="51">
        <v>-2</v>
      </c>
      <c r="H305" s="52">
        <v>5</v>
      </c>
      <c r="I305" s="5">
        <v>90</v>
      </c>
      <c r="J305" s="61">
        <v>2.2999999999999998</v>
      </c>
      <c r="K305" s="7">
        <v>0</v>
      </c>
      <c r="L305" s="5" t="s">
        <v>15</v>
      </c>
      <c r="M305" s="35" t="s">
        <v>91</v>
      </c>
      <c r="N305" s="30"/>
      <c r="O305" s="31"/>
      <c r="R305" s="73"/>
      <c r="S305" s="73"/>
      <c r="T305" s="73"/>
      <c r="U305" s="73"/>
      <c r="V305" s="73"/>
      <c r="W305" s="73"/>
      <c r="X305" s="73"/>
      <c r="Y305" s="73"/>
    </row>
    <row r="306" spans="2:25" x14ac:dyDescent="0.2">
      <c r="B306" s="70">
        <v>37247</v>
      </c>
      <c r="C306" s="4">
        <v>22</v>
      </c>
      <c r="D306" s="11"/>
      <c r="E306" s="12"/>
      <c r="F306" s="13"/>
      <c r="G306" s="53">
        <v>-3</v>
      </c>
      <c r="H306" s="54">
        <v>-1</v>
      </c>
      <c r="I306" s="11">
        <v>94</v>
      </c>
      <c r="J306" s="62">
        <v>10</v>
      </c>
      <c r="K306" s="7">
        <v>0</v>
      </c>
      <c r="L306" s="5" t="s">
        <v>16</v>
      </c>
      <c r="M306" s="35" t="s">
        <v>26</v>
      </c>
      <c r="N306" s="30"/>
      <c r="O306" s="31"/>
      <c r="R306" s="73" t="s">
        <v>157</v>
      </c>
      <c r="S306" s="73"/>
      <c r="T306" s="73"/>
      <c r="U306" s="73"/>
      <c r="V306" s="73"/>
      <c r="W306" s="73"/>
      <c r="X306" s="73"/>
      <c r="Y306" s="73"/>
    </row>
    <row r="307" spans="2:25" x14ac:dyDescent="0.2">
      <c r="B307" s="70">
        <v>37248</v>
      </c>
      <c r="C307" s="4">
        <v>23</v>
      </c>
      <c r="D307" s="11"/>
      <c r="E307" s="12"/>
      <c r="F307" s="13"/>
      <c r="G307" s="53">
        <v>-9</v>
      </c>
      <c r="H307" s="54">
        <v>-4</v>
      </c>
      <c r="I307" s="11">
        <v>85</v>
      </c>
      <c r="J307" s="62">
        <v>3</v>
      </c>
      <c r="K307" s="7">
        <v>0</v>
      </c>
      <c r="L307" s="5" t="s">
        <v>25</v>
      </c>
      <c r="M307" s="35" t="s">
        <v>26</v>
      </c>
      <c r="N307" s="30"/>
      <c r="O307" s="31"/>
      <c r="R307" s="120"/>
      <c r="S307" s="120"/>
      <c r="T307" s="120"/>
      <c r="U307" s="120"/>
      <c r="V307" s="120"/>
      <c r="W307" s="120"/>
      <c r="X307" s="120"/>
      <c r="Y307" s="120"/>
    </row>
    <row r="308" spans="2:25" x14ac:dyDescent="0.2">
      <c r="B308" s="70">
        <v>37249</v>
      </c>
      <c r="C308" s="4">
        <v>24</v>
      </c>
      <c r="D308" s="11"/>
      <c r="E308" s="12"/>
      <c r="F308" s="13"/>
      <c r="G308" s="53">
        <v>-4</v>
      </c>
      <c r="H308" s="54">
        <v>5</v>
      </c>
      <c r="I308" s="11">
        <v>86</v>
      </c>
      <c r="J308" s="62">
        <v>7</v>
      </c>
      <c r="K308" s="7">
        <v>0</v>
      </c>
      <c r="L308" s="5" t="s">
        <v>25</v>
      </c>
      <c r="M308" s="35" t="s">
        <v>26</v>
      </c>
      <c r="N308" s="30"/>
      <c r="O308" s="31"/>
      <c r="R308" s="120"/>
      <c r="S308" s="120"/>
      <c r="T308" s="120"/>
      <c r="U308" s="120"/>
      <c r="V308" s="120"/>
      <c r="W308" s="120"/>
      <c r="X308" s="120"/>
      <c r="Y308" s="120"/>
    </row>
    <row r="309" spans="2:25" x14ac:dyDescent="0.2">
      <c r="B309" s="70">
        <v>37250</v>
      </c>
      <c r="C309" s="4">
        <v>25</v>
      </c>
      <c r="D309" s="11"/>
      <c r="E309" s="12"/>
      <c r="F309" s="13"/>
      <c r="G309" s="53">
        <v>0</v>
      </c>
      <c r="H309" s="54">
        <v>5</v>
      </c>
      <c r="I309" s="11">
        <v>85</v>
      </c>
      <c r="J309" s="62">
        <v>1.5</v>
      </c>
      <c r="K309" s="7">
        <v>0</v>
      </c>
      <c r="L309" s="5" t="s">
        <v>25</v>
      </c>
      <c r="M309" s="35"/>
      <c r="N309" s="30"/>
      <c r="O309" s="31"/>
      <c r="R309" s="120"/>
      <c r="S309" s="120"/>
      <c r="T309" s="120"/>
      <c r="U309" s="120"/>
      <c r="V309" s="120"/>
      <c r="W309" s="120"/>
      <c r="X309" s="120"/>
      <c r="Y309" s="120"/>
    </row>
    <row r="310" spans="2:25" x14ac:dyDescent="0.2">
      <c r="B310" s="70">
        <v>37251</v>
      </c>
      <c r="C310" s="4">
        <v>26</v>
      </c>
      <c r="D310" s="11"/>
      <c r="E310" s="12"/>
      <c r="F310" s="13"/>
      <c r="G310" s="53">
        <v>0</v>
      </c>
      <c r="H310" s="54">
        <v>2</v>
      </c>
      <c r="I310" s="11">
        <v>89</v>
      </c>
      <c r="J310" s="62">
        <v>2.2000000000000002</v>
      </c>
      <c r="K310" s="7">
        <v>0</v>
      </c>
      <c r="L310" s="11" t="s">
        <v>13</v>
      </c>
      <c r="M310" s="35"/>
      <c r="N310" s="30"/>
      <c r="O310" s="31"/>
    </row>
    <row r="311" spans="2:25" x14ac:dyDescent="0.2">
      <c r="B311" s="70">
        <v>37252</v>
      </c>
      <c r="C311" s="4">
        <v>27</v>
      </c>
      <c r="D311" s="11"/>
      <c r="E311" s="12"/>
      <c r="F311" s="13"/>
      <c r="G311" s="53">
        <v>-2</v>
      </c>
      <c r="H311" s="54">
        <v>2</v>
      </c>
      <c r="I311" s="11">
        <v>96</v>
      </c>
      <c r="J311" s="62">
        <v>4.2</v>
      </c>
      <c r="K311" s="7">
        <v>0</v>
      </c>
      <c r="L311" s="11" t="s">
        <v>25</v>
      </c>
      <c r="M311" s="35" t="s">
        <v>91</v>
      </c>
      <c r="N311" s="30"/>
      <c r="O311" s="31"/>
    </row>
    <row r="312" spans="2:25" x14ac:dyDescent="0.2">
      <c r="B312" s="70">
        <v>37253</v>
      </c>
      <c r="C312" s="4">
        <v>28</v>
      </c>
      <c r="D312" s="11"/>
      <c r="E312" s="12"/>
      <c r="F312" s="13"/>
      <c r="G312" s="53">
        <v>1</v>
      </c>
      <c r="H312" s="54">
        <v>6</v>
      </c>
      <c r="I312" s="11">
        <v>78</v>
      </c>
      <c r="J312" s="62">
        <v>5</v>
      </c>
      <c r="K312" s="7">
        <v>0</v>
      </c>
      <c r="L312" s="11" t="s">
        <v>25</v>
      </c>
      <c r="M312" s="35"/>
      <c r="N312" s="30"/>
      <c r="O312" s="31"/>
    </row>
    <row r="313" spans="2:25" x14ac:dyDescent="0.2">
      <c r="B313" s="70">
        <v>37254</v>
      </c>
      <c r="C313" s="4">
        <v>29</v>
      </c>
      <c r="D313" s="11"/>
      <c r="E313" s="12"/>
      <c r="F313" s="13"/>
      <c r="G313" s="53">
        <v>-3</v>
      </c>
      <c r="H313" s="54">
        <v>2</v>
      </c>
      <c r="I313" s="11">
        <v>86</v>
      </c>
      <c r="J313" s="62">
        <v>6</v>
      </c>
      <c r="K313" s="7">
        <v>0</v>
      </c>
      <c r="L313" s="11" t="s">
        <v>13</v>
      </c>
      <c r="M313" s="35"/>
      <c r="N313" s="30"/>
      <c r="O313" s="31"/>
    </row>
    <row r="314" spans="2:25" x14ac:dyDescent="0.2">
      <c r="B314" s="70">
        <v>37255</v>
      </c>
      <c r="C314" s="4">
        <v>30</v>
      </c>
      <c r="D314" s="11"/>
      <c r="E314" s="12"/>
      <c r="F314" s="13"/>
      <c r="G314" s="53">
        <v>-7</v>
      </c>
      <c r="H314" s="54">
        <v>0</v>
      </c>
      <c r="I314" s="11">
        <v>83</v>
      </c>
      <c r="J314" s="62">
        <v>1.4</v>
      </c>
      <c r="K314" s="7">
        <v>0</v>
      </c>
      <c r="L314" s="11" t="s">
        <v>13</v>
      </c>
      <c r="M314" s="35" t="s">
        <v>91</v>
      </c>
      <c r="N314" s="30"/>
      <c r="O314" s="31"/>
    </row>
    <row r="315" spans="2:25" ht="13.5" thickBot="1" x14ac:dyDescent="0.25">
      <c r="B315" s="70">
        <v>37256</v>
      </c>
      <c r="C315" s="4">
        <v>31</v>
      </c>
      <c r="D315" s="11"/>
      <c r="E315" s="12"/>
      <c r="F315" s="13"/>
      <c r="G315" s="53">
        <v>-10</v>
      </c>
      <c r="H315" s="54">
        <v>-1</v>
      </c>
      <c r="I315" s="11">
        <v>79</v>
      </c>
      <c r="J315" s="62">
        <v>0.7</v>
      </c>
      <c r="K315" s="7">
        <v>0</v>
      </c>
      <c r="L315" s="11" t="s">
        <v>13</v>
      </c>
      <c r="M315" s="35" t="s">
        <v>91</v>
      </c>
      <c r="N315" s="30"/>
      <c r="O315" s="31"/>
    </row>
    <row r="316" spans="2:25" ht="13.5" thickBot="1" x14ac:dyDescent="0.25">
      <c r="C316" s="21" t="s">
        <v>27</v>
      </c>
      <c r="D316" s="22">
        <v>46800</v>
      </c>
      <c r="E316" s="23">
        <v>0</v>
      </c>
      <c r="F316" s="24">
        <v>-500</v>
      </c>
      <c r="G316" s="57"/>
      <c r="H316" s="58"/>
      <c r="I316" s="25"/>
      <c r="J316" s="64"/>
      <c r="K316" s="24"/>
      <c r="L316" s="22"/>
      <c r="M316" s="36"/>
      <c r="N316" s="37"/>
      <c r="O316" s="38"/>
    </row>
    <row r="317" spans="2:25" x14ac:dyDescent="0.2">
      <c r="C317" s="164" t="s">
        <v>28</v>
      </c>
      <c r="D317" s="165"/>
      <c r="E317" s="168">
        <v>0</v>
      </c>
      <c r="F317" s="141">
        <v>1200</v>
      </c>
      <c r="G317" s="129">
        <f>SUM(G283:G315)</f>
        <v>-28</v>
      </c>
      <c r="H317" s="125">
        <f>SUM(H283:H315)</f>
        <v>93</v>
      </c>
      <c r="I317" s="127">
        <f>SUM(I283:I315)</f>
        <v>2666</v>
      </c>
      <c r="J317" s="125">
        <f>SUM(J283:J315)</f>
        <v>81.600000000000009</v>
      </c>
      <c r="K317" s="141">
        <f>COUNTIF(K283:K315,"&gt;0")</f>
        <v>0</v>
      </c>
      <c r="L317" s="39"/>
      <c r="M317" s="40"/>
      <c r="N317" s="40"/>
      <c r="O317" s="41"/>
    </row>
    <row r="318" spans="2:25" ht="13.5" thickBot="1" x14ac:dyDescent="0.25">
      <c r="C318" s="166"/>
      <c r="D318" s="167"/>
      <c r="E318" s="169"/>
      <c r="F318" s="142"/>
      <c r="G318" s="130"/>
      <c r="H318" s="126"/>
      <c r="I318" s="128"/>
      <c r="J318" s="126"/>
      <c r="K318" s="142"/>
      <c r="L318" s="42"/>
      <c r="M318" s="43"/>
      <c r="N318" s="43"/>
      <c r="O318" s="44"/>
    </row>
    <row r="319" spans="2:25" x14ac:dyDescent="0.2">
      <c r="C319" s="143" t="s">
        <v>54</v>
      </c>
      <c r="D319" s="144"/>
      <c r="E319" s="188">
        <v>-1.2</v>
      </c>
      <c r="F319" s="191" t="s">
        <v>55</v>
      </c>
      <c r="G319" s="152" t="s">
        <v>171</v>
      </c>
      <c r="H319" s="153" t="s">
        <v>172</v>
      </c>
      <c r="I319" s="154" t="s">
        <v>56</v>
      </c>
      <c r="J319" s="156" t="s">
        <v>57</v>
      </c>
      <c r="K319" s="158" t="s">
        <v>29</v>
      </c>
      <c r="L319" s="158"/>
      <c r="M319" s="158"/>
      <c r="N319" s="158"/>
      <c r="O319" s="159"/>
    </row>
    <row r="320" spans="2:25" x14ac:dyDescent="0.2">
      <c r="C320" s="145"/>
      <c r="D320" s="146"/>
      <c r="E320" s="189"/>
      <c r="F320" s="192"/>
      <c r="G320" s="121"/>
      <c r="H320" s="137"/>
      <c r="I320" s="155"/>
      <c r="J320" s="157"/>
      <c r="K320" s="160"/>
      <c r="L320" s="160"/>
      <c r="M320" s="160"/>
      <c r="N320" s="160"/>
      <c r="O320" s="161"/>
    </row>
    <row r="321" spans="2:25" x14ac:dyDescent="0.2">
      <c r="C321" s="145"/>
      <c r="D321" s="146"/>
      <c r="E321" s="189"/>
      <c r="F321" s="192"/>
      <c r="G321" s="194">
        <f>G317/31</f>
        <v>-0.90322580645161288</v>
      </c>
      <c r="H321" s="137">
        <f>H317/31</f>
        <v>3</v>
      </c>
      <c r="I321" s="139">
        <f>I317/31</f>
        <v>86</v>
      </c>
      <c r="J321" s="141">
        <f>COUNTIF(J283:J315,"&gt;0")</f>
        <v>18</v>
      </c>
      <c r="K321" s="160"/>
      <c r="L321" s="160"/>
      <c r="M321" s="160"/>
      <c r="N321" s="160"/>
      <c r="O321" s="161"/>
    </row>
    <row r="322" spans="2:25" ht="13.5" thickBot="1" x14ac:dyDescent="0.25">
      <c r="C322" s="147"/>
      <c r="D322" s="148"/>
      <c r="E322" s="190"/>
      <c r="F322" s="193"/>
      <c r="G322" s="195"/>
      <c r="H322" s="138"/>
      <c r="I322" s="140"/>
      <c r="J322" s="142"/>
      <c r="K322" s="162"/>
      <c r="L322" s="162"/>
      <c r="M322" s="162"/>
      <c r="N322" s="162"/>
      <c r="O322" s="163"/>
    </row>
    <row r="325" spans="2:25" x14ac:dyDescent="0.2">
      <c r="C325" s="69" t="s">
        <v>159</v>
      </c>
      <c r="D325" s="69" t="s">
        <v>187</v>
      </c>
      <c r="H325" s="59"/>
    </row>
    <row r="326" spans="2:25" ht="13.5" thickBot="1" x14ac:dyDescent="0.25">
      <c r="D326" s="72"/>
    </row>
    <row r="327" spans="2:25" x14ac:dyDescent="0.2">
      <c r="C327" s="170" t="s">
        <v>0</v>
      </c>
      <c r="D327" s="172" t="s">
        <v>1</v>
      </c>
      <c r="E327" s="173"/>
      <c r="F327" s="174"/>
      <c r="G327" s="175" t="s">
        <v>2</v>
      </c>
      <c r="H327" s="176"/>
      <c r="I327" s="177" t="s">
        <v>3</v>
      </c>
      <c r="J327" s="179" t="s">
        <v>4</v>
      </c>
      <c r="K327" s="131" t="s">
        <v>5</v>
      </c>
      <c r="L327" s="133" t="s">
        <v>6</v>
      </c>
      <c r="M327" s="135" t="s">
        <v>7</v>
      </c>
      <c r="N327" s="135"/>
      <c r="O327" s="131"/>
      <c r="R327" s="73" t="s">
        <v>150</v>
      </c>
      <c r="S327" s="73"/>
      <c r="T327" s="73"/>
      <c r="U327" s="73"/>
      <c r="V327" s="73"/>
      <c r="W327" s="73"/>
      <c r="X327" s="73"/>
      <c r="Y327" s="73"/>
    </row>
    <row r="328" spans="2:25" ht="13.5" thickBot="1" x14ac:dyDescent="0.25">
      <c r="C328" s="171"/>
      <c r="D328" s="1" t="s">
        <v>8</v>
      </c>
      <c r="E328" s="2" t="s">
        <v>9</v>
      </c>
      <c r="F328" s="3" t="s">
        <v>10</v>
      </c>
      <c r="G328" s="49" t="s">
        <v>11</v>
      </c>
      <c r="H328" s="50" t="s">
        <v>12</v>
      </c>
      <c r="I328" s="178"/>
      <c r="J328" s="180"/>
      <c r="K328" s="132"/>
      <c r="L328" s="134"/>
      <c r="M328" s="136"/>
      <c r="N328" s="136"/>
      <c r="O328" s="132"/>
      <c r="R328" s="119" t="s">
        <v>188</v>
      </c>
      <c r="S328" s="119"/>
      <c r="T328" s="119"/>
      <c r="U328" s="119"/>
      <c r="V328" s="119"/>
      <c r="W328" s="119"/>
      <c r="X328" s="119"/>
      <c r="Y328" s="119"/>
    </row>
    <row r="329" spans="2:25" x14ac:dyDescent="0.2">
      <c r="B329" s="70">
        <v>37226</v>
      </c>
      <c r="C329" s="4">
        <v>1</v>
      </c>
      <c r="D329" s="5">
        <v>41500</v>
      </c>
      <c r="E329" s="6"/>
      <c r="F329" s="7"/>
      <c r="G329" s="51">
        <v>5</v>
      </c>
      <c r="H329" s="52">
        <v>7</v>
      </c>
      <c r="I329" s="5">
        <v>97</v>
      </c>
      <c r="J329" s="65">
        <v>1</v>
      </c>
      <c r="K329" s="7"/>
      <c r="L329" s="5" t="s">
        <v>45</v>
      </c>
      <c r="M329" s="27">
        <v>0</v>
      </c>
      <c r="N329" s="28"/>
      <c r="O329" s="29"/>
      <c r="R329" s="119"/>
      <c r="S329" s="119"/>
      <c r="T329" s="119"/>
      <c r="U329" s="119"/>
      <c r="V329" s="119"/>
      <c r="W329" s="119"/>
      <c r="X329" s="119"/>
      <c r="Y329" s="119"/>
    </row>
    <row r="330" spans="2:25" x14ac:dyDescent="0.2">
      <c r="B330" s="70">
        <v>37227</v>
      </c>
      <c r="C330" s="4">
        <v>2</v>
      </c>
      <c r="D330" s="11"/>
      <c r="E330" s="12"/>
      <c r="F330" s="13"/>
      <c r="G330" s="53">
        <v>5</v>
      </c>
      <c r="H330" s="54">
        <v>7</v>
      </c>
      <c r="I330" s="11">
        <v>93</v>
      </c>
      <c r="J330" s="66">
        <v>4.5</v>
      </c>
      <c r="K330" s="7"/>
      <c r="L330" s="11"/>
      <c r="M330" s="27">
        <v>0</v>
      </c>
      <c r="N330" s="30"/>
      <c r="O330" s="31"/>
      <c r="R330" s="119"/>
      <c r="S330" s="119"/>
      <c r="T330" s="119"/>
      <c r="U330" s="119"/>
      <c r="V330" s="119"/>
      <c r="W330" s="119"/>
      <c r="X330" s="119"/>
      <c r="Y330" s="119"/>
    </row>
    <row r="331" spans="2:25" x14ac:dyDescent="0.2">
      <c r="B331" s="70">
        <v>37228</v>
      </c>
      <c r="C331" s="4">
        <v>3</v>
      </c>
      <c r="D331" s="11"/>
      <c r="E331" s="12"/>
      <c r="F331" s="13"/>
      <c r="G331" s="53">
        <v>1</v>
      </c>
      <c r="H331" s="54">
        <v>3</v>
      </c>
      <c r="I331" s="11">
        <v>86</v>
      </c>
      <c r="J331" s="66">
        <v>1</v>
      </c>
      <c r="K331" s="7"/>
      <c r="L331" s="11" t="s">
        <v>45</v>
      </c>
      <c r="M331" s="27">
        <v>0</v>
      </c>
      <c r="N331" s="30"/>
      <c r="O331" s="31"/>
      <c r="R331" s="73"/>
      <c r="S331" s="73"/>
      <c r="T331" s="73"/>
      <c r="U331" s="73"/>
      <c r="V331" s="73"/>
      <c r="W331" s="73"/>
      <c r="X331" s="73"/>
      <c r="Y331" s="73"/>
    </row>
    <row r="332" spans="2:25" x14ac:dyDescent="0.2">
      <c r="B332" s="70">
        <v>37229</v>
      </c>
      <c r="C332" s="4">
        <v>4</v>
      </c>
      <c r="D332" s="11"/>
      <c r="E332" s="12"/>
      <c r="F332" s="13"/>
      <c r="G332" s="53">
        <v>1</v>
      </c>
      <c r="H332" s="54">
        <v>4</v>
      </c>
      <c r="I332" s="11">
        <v>100</v>
      </c>
      <c r="J332" s="66">
        <v>6</v>
      </c>
      <c r="K332" s="7"/>
      <c r="L332" s="11" t="s">
        <v>45</v>
      </c>
      <c r="M332" s="27">
        <v>0</v>
      </c>
      <c r="N332" s="30"/>
      <c r="O332" s="31"/>
      <c r="R332" s="73" t="s">
        <v>152</v>
      </c>
      <c r="S332" s="73"/>
      <c r="T332" s="73"/>
      <c r="U332" s="73"/>
      <c r="V332" s="73"/>
      <c r="W332" s="73"/>
      <c r="X332" s="73"/>
      <c r="Y332" s="73"/>
    </row>
    <row r="333" spans="2:25" x14ac:dyDescent="0.2">
      <c r="B333" s="70">
        <v>37230</v>
      </c>
      <c r="C333" s="4">
        <v>5</v>
      </c>
      <c r="D333" s="11"/>
      <c r="E333" s="12"/>
      <c r="F333" s="13"/>
      <c r="G333" s="53">
        <v>4</v>
      </c>
      <c r="H333" s="54">
        <v>7</v>
      </c>
      <c r="I333" s="11">
        <v>92</v>
      </c>
      <c r="J333" s="66">
        <v>4</v>
      </c>
      <c r="K333" s="7"/>
      <c r="L333" s="11" t="s">
        <v>13</v>
      </c>
      <c r="M333" s="27">
        <v>0.25</v>
      </c>
      <c r="N333" s="30"/>
      <c r="O333" s="31"/>
      <c r="R333" s="119" t="s">
        <v>189</v>
      </c>
      <c r="S333" s="119"/>
      <c r="T333" s="119"/>
      <c r="U333" s="119"/>
      <c r="V333" s="119"/>
      <c r="W333" s="119"/>
      <c r="X333" s="119"/>
      <c r="Y333" s="119"/>
    </row>
    <row r="334" spans="2:25" x14ac:dyDescent="0.2">
      <c r="B334" s="70">
        <v>37231</v>
      </c>
      <c r="C334" s="4">
        <v>6</v>
      </c>
      <c r="D334" s="11"/>
      <c r="E334" s="12"/>
      <c r="F334" s="13"/>
      <c r="G334" s="53">
        <v>4</v>
      </c>
      <c r="H334" s="54">
        <v>6</v>
      </c>
      <c r="I334" s="11">
        <v>83</v>
      </c>
      <c r="J334" s="66">
        <v>10</v>
      </c>
      <c r="K334" s="7"/>
      <c r="L334" s="11" t="s">
        <v>16</v>
      </c>
      <c r="M334" s="27">
        <v>0</v>
      </c>
      <c r="N334" s="30"/>
      <c r="O334" s="31"/>
      <c r="R334" s="119"/>
      <c r="S334" s="119"/>
      <c r="T334" s="119"/>
      <c r="U334" s="119"/>
      <c r="V334" s="119"/>
      <c r="W334" s="119"/>
      <c r="X334" s="119"/>
      <c r="Y334" s="119"/>
    </row>
    <row r="335" spans="2:25" x14ac:dyDescent="0.2">
      <c r="B335" s="70">
        <v>37232</v>
      </c>
      <c r="C335" s="4">
        <v>7</v>
      </c>
      <c r="D335" s="11"/>
      <c r="E335" s="12"/>
      <c r="F335" s="13"/>
      <c r="G335" s="53">
        <v>0</v>
      </c>
      <c r="H335" s="54">
        <v>4</v>
      </c>
      <c r="I335" s="11">
        <v>87</v>
      </c>
      <c r="J335" s="66">
        <v>0.5</v>
      </c>
      <c r="K335" s="7"/>
      <c r="L335" s="11" t="s">
        <v>16</v>
      </c>
      <c r="M335" s="27">
        <v>0</v>
      </c>
      <c r="N335" s="30"/>
      <c r="O335" s="31"/>
      <c r="R335" s="119"/>
      <c r="S335" s="119"/>
      <c r="T335" s="119"/>
      <c r="U335" s="119"/>
      <c r="V335" s="119"/>
      <c r="W335" s="119"/>
      <c r="X335" s="119"/>
      <c r="Y335" s="119"/>
    </row>
    <row r="336" spans="2:25" x14ac:dyDescent="0.2">
      <c r="B336" s="70">
        <v>37233</v>
      </c>
      <c r="C336" s="4">
        <v>8</v>
      </c>
      <c r="D336" s="11"/>
      <c r="E336" s="12"/>
      <c r="F336" s="13"/>
      <c r="G336" s="53">
        <v>2</v>
      </c>
      <c r="H336" s="54">
        <v>4</v>
      </c>
      <c r="I336" s="11">
        <v>82</v>
      </c>
      <c r="J336" s="66">
        <v>0</v>
      </c>
      <c r="K336" s="7"/>
      <c r="L336" s="11"/>
      <c r="M336" s="27">
        <v>0</v>
      </c>
      <c r="N336" s="30"/>
      <c r="O336" s="31"/>
      <c r="R336" s="73"/>
      <c r="S336" s="73"/>
      <c r="T336" s="73"/>
      <c r="U336" s="73"/>
      <c r="V336" s="73"/>
      <c r="W336" s="73"/>
      <c r="X336" s="73"/>
      <c r="Y336" s="73"/>
    </row>
    <row r="337" spans="2:25" x14ac:dyDescent="0.2">
      <c r="B337" s="70">
        <v>37234</v>
      </c>
      <c r="C337" s="4">
        <v>9</v>
      </c>
      <c r="D337" s="11"/>
      <c r="E337" s="12"/>
      <c r="F337" s="13"/>
      <c r="G337" s="53">
        <v>-1</v>
      </c>
      <c r="H337" s="54">
        <v>2</v>
      </c>
      <c r="I337" s="11">
        <v>79</v>
      </c>
      <c r="J337" s="66">
        <v>0</v>
      </c>
      <c r="K337" s="7"/>
      <c r="L337" s="11" t="s">
        <v>15</v>
      </c>
      <c r="M337" s="27">
        <v>0</v>
      </c>
      <c r="N337" s="30"/>
      <c r="O337" s="31"/>
      <c r="R337" s="73" t="s">
        <v>154</v>
      </c>
      <c r="S337" s="73"/>
      <c r="T337" s="73"/>
      <c r="U337" s="73"/>
      <c r="V337" s="73"/>
      <c r="W337" s="73"/>
      <c r="X337" s="73"/>
      <c r="Y337" s="73"/>
    </row>
    <row r="338" spans="2:25" ht="13.5" thickBot="1" x14ac:dyDescent="0.25">
      <c r="B338" s="70">
        <v>37235</v>
      </c>
      <c r="C338" s="17">
        <v>10</v>
      </c>
      <c r="D338" s="18">
        <v>41300</v>
      </c>
      <c r="E338" s="19"/>
      <c r="F338" s="20">
        <v>-200</v>
      </c>
      <c r="G338" s="55">
        <v>1</v>
      </c>
      <c r="H338" s="56">
        <v>2</v>
      </c>
      <c r="I338" s="18">
        <v>94</v>
      </c>
      <c r="J338" s="66">
        <v>0</v>
      </c>
      <c r="K338" s="7"/>
      <c r="L338" s="11" t="s">
        <v>15</v>
      </c>
      <c r="M338" s="27">
        <v>0</v>
      </c>
      <c r="N338" s="30"/>
      <c r="O338" s="31"/>
      <c r="R338" s="119"/>
      <c r="S338" s="119"/>
      <c r="T338" s="119"/>
      <c r="U338" s="119"/>
      <c r="V338" s="119"/>
      <c r="W338" s="119"/>
      <c r="X338" s="119"/>
      <c r="Y338" s="119"/>
    </row>
    <row r="339" spans="2:25" ht="13.5" thickBot="1" x14ac:dyDescent="0.25">
      <c r="C339" s="21" t="s">
        <v>20</v>
      </c>
      <c r="D339" s="22"/>
      <c r="E339" s="23">
        <v>0</v>
      </c>
      <c r="F339" s="24">
        <v>-200</v>
      </c>
      <c r="G339" s="57"/>
      <c r="H339" s="58"/>
      <c r="I339" s="25"/>
      <c r="J339" s="64"/>
      <c r="K339" s="24"/>
      <c r="L339" s="22"/>
      <c r="M339" s="32"/>
      <c r="N339" s="33"/>
      <c r="O339" s="34"/>
      <c r="R339" s="119"/>
      <c r="S339" s="119"/>
      <c r="T339" s="119"/>
      <c r="U339" s="119"/>
      <c r="V339" s="119"/>
      <c r="W339" s="119"/>
      <c r="X339" s="119"/>
      <c r="Y339" s="119"/>
    </row>
    <row r="340" spans="2:25" x14ac:dyDescent="0.2">
      <c r="B340" s="70">
        <v>37236</v>
      </c>
      <c r="C340" s="26">
        <v>11</v>
      </c>
      <c r="D340" s="5"/>
      <c r="E340" s="6"/>
      <c r="F340" s="7"/>
      <c r="G340" s="51">
        <v>2</v>
      </c>
      <c r="H340" s="52">
        <v>4</v>
      </c>
      <c r="I340" s="5">
        <v>91</v>
      </c>
      <c r="J340" s="62">
        <v>0.5</v>
      </c>
      <c r="K340" s="7"/>
      <c r="L340" s="5" t="s">
        <v>16</v>
      </c>
      <c r="M340" s="35">
        <v>0</v>
      </c>
      <c r="N340" s="30"/>
      <c r="O340" s="31"/>
      <c r="R340" s="119"/>
      <c r="S340" s="119"/>
      <c r="T340" s="119"/>
      <c r="U340" s="119"/>
      <c r="V340" s="119"/>
      <c r="W340" s="119"/>
      <c r="X340" s="119"/>
      <c r="Y340" s="119"/>
    </row>
    <row r="341" spans="2:25" x14ac:dyDescent="0.2">
      <c r="B341" s="70">
        <v>37237</v>
      </c>
      <c r="C341" s="4">
        <v>12</v>
      </c>
      <c r="D341" s="11"/>
      <c r="E341" s="12"/>
      <c r="F341" s="13"/>
      <c r="G341" s="51">
        <v>1</v>
      </c>
      <c r="H341" s="52">
        <v>4</v>
      </c>
      <c r="I341" s="11">
        <v>97</v>
      </c>
      <c r="J341" s="62">
        <v>0.5</v>
      </c>
      <c r="K341" s="7"/>
      <c r="L341" s="5" t="s">
        <v>16</v>
      </c>
      <c r="M341" s="35">
        <v>0</v>
      </c>
      <c r="N341" s="30"/>
      <c r="O341" s="31"/>
      <c r="R341" s="73"/>
      <c r="S341" s="73"/>
      <c r="T341" s="73"/>
      <c r="U341" s="73"/>
      <c r="V341" s="73"/>
      <c r="W341" s="73"/>
      <c r="X341" s="73"/>
      <c r="Y341" s="73"/>
    </row>
    <row r="342" spans="2:25" x14ac:dyDescent="0.2">
      <c r="B342" s="70">
        <v>37238</v>
      </c>
      <c r="C342" s="4">
        <v>13</v>
      </c>
      <c r="D342" s="11"/>
      <c r="E342" s="12"/>
      <c r="F342" s="13"/>
      <c r="G342" s="53">
        <v>0</v>
      </c>
      <c r="H342" s="54">
        <v>3</v>
      </c>
      <c r="I342" s="11">
        <v>57</v>
      </c>
      <c r="J342" s="62">
        <v>0</v>
      </c>
      <c r="K342" s="7"/>
      <c r="L342" s="5" t="s">
        <v>17</v>
      </c>
      <c r="M342" s="35">
        <v>0.5</v>
      </c>
      <c r="N342" s="30"/>
      <c r="O342" s="31"/>
      <c r="R342" s="73" t="s">
        <v>156</v>
      </c>
      <c r="S342" s="73"/>
      <c r="T342" s="73"/>
      <c r="U342" s="73"/>
      <c r="V342" s="73"/>
      <c r="W342" s="73"/>
      <c r="X342" s="73"/>
      <c r="Y342" s="73"/>
    </row>
    <row r="343" spans="2:25" x14ac:dyDescent="0.2">
      <c r="B343" s="70">
        <v>37239</v>
      </c>
      <c r="C343" s="4">
        <v>14</v>
      </c>
      <c r="D343" s="11"/>
      <c r="E343" s="12"/>
      <c r="F343" s="13"/>
      <c r="G343" s="74">
        <v>-6</v>
      </c>
      <c r="H343" s="54">
        <v>-2</v>
      </c>
      <c r="I343" s="11">
        <v>58</v>
      </c>
      <c r="J343" s="62">
        <v>0</v>
      </c>
      <c r="K343" s="7"/>
      <c r="L343" s="5" t="s">
        <v>15</v>
      </c>
      <c r="M343" s="35">
        <v>0.5</v>
      </c>
      <c r="N343" s="30"/>
      <c r="O343" s="31"/>
      <c r="R343" s="120"/>
      <c r="S343" s="120"/>
      <c r="T343" s="120"/>
      <c r="U343" s="120"/>
      <c r="V343" s="120"/>
      <c r="W343" s="120"/>
      <c r="X343" s="120"/>
      <c r="Y343" s="120"/>
    </row>
    <row r="344" spans="2:25" x14ac:dyDescent="0.2">
      <c r="B344" s="70">
        <v>37240</v>
      </c>
      <c r="C344" s="4">
        <v>15</v>
      </c>
      <c r="D344" s="11"/>
      <c r="E344" s="12"/>
      <c r="F344" s="13"/>
      <c r="G344" s="53">
        <v>-3</v>
      </c>
      <c r="H344" s="54">
        <v>2</v>
      </c>
      <c r="I344" s="11">
        <v>79</v>
      </c>
      <c r="J344" s="62">
        <v>0</v>
      </c>
      <c r="K344" s="7"/>
      <c r="L344" s="5" t="s">
        <v>16</v>
      </c>
      <c r="M344" s="35">
        <v>0.25</v>
      </c>
      <c r="N344" s="30"/>
      <c r="O344" s="31"/>
      <c r="R344" s="120"/>
      <c r="S344" s="120"/>
      <c r="T344" s="120"/>
      <c r="U344" s="120"/>
      <c r="V344" s="120"/>
      <c r="W344" s="120"/>
      <c r="X344" s="120"/>
      <c r="Y344" s="120"/>
    </row>
    <row r="345" spans="2:25" x14ac:dyDescent="0.2">
      <c r="B345" s="70">
        <v>37241</v>
      </c>
      <c r="C345" s="4">
        <v>16</v>
      </c>
      <c r="D345" s="11"/>
      <c r="E345" s="12"/>
      <c r="F345" s="13"/>
      <c r="G345" s="53">
        <v>-2</v>
      </c>
      <c r="H345" s="54">
        <v>2</v>
      </c>
      <c r="I345" s="11">
        <v>80</v>
      </c>
      <c r="J345" s="62">
        <v>0</v>
      </c>
      <c r="K345" s="7"/>
      <c r="L345" s="5" t="s">
        <v>34</v>
      </c>
      <c r="M345" s="35">
        <v>0.25</v>
      </c>
      <c r="N345" s="30"/>
      <c r="O345" s="31"/>
      <c r="R345" s="120"/>
      <c r="S345" s="120"/>
      <c r="T345" s="120"/>
      <c r="U345" s="120"/>
      <c r="V345" s="120"/>
      <c r="W345" s="120"/>
      <c r="X345" s="120"/>
      <c r="Y345" s="120"/>
    </row>
    <row r="346" spans="2:25" x14ac:dyDescent="0.2">
      <c r="B346" s="70">
        <v>37242</v>
      </c>
      <c r="C346" s="4">
        <v>17</v>
      </c>
      <c r="D346" s="11"/>
      <c r="E346" s="12"/>
      <c r="F346" s="13"/>
      <c r="G346" s="53">
        <v>1</v>
      </c>
      <c r="H346" s="54">
        <v>2</v>
      </c>
      <c r="I346" s="11">
        <v>81</v>
      </c>
      <c r="J346" s="62">
        <v>0</v>
      </c>
      <c r="K346" s="7"/>
      <c r="L346" s="5" t="s">
        <v>34</v>
      </c>
      <c r="M346" s="35">
        <v>0</v>
      </c>
      <c r="N346" s="30"/>
      <c r="O346" s="31"/>
      <c r="R346" s="73"/>
      <c r="S346" s="73"/>
      <c r="T346" s="73"/>
      <c r="U346" s="73"/>
      <c r="V346" s="73"/>
      <c r="W346" s="73"/>
      <c r="X346" s="73"/>
      <c r="Y346" s="73"/>
    </row>
    <row r="347" spans="2:25" x14ac:dyDescent="0.2">
      <c r="B347" s="70">
        <v>37243</v>
      </c>
      <c r="C347" s="4">
        <v>18</v>
      </c>
      <c r="D347" s="11"/>
      <c r="E347" s="12"/>
      <c r="F347" s="13"/>
      <c r="G347" s="53">
        <v>0</v>
      </c>
      <c r="H347" s="54">
        <v>2</v>
      </c>
      <c r="I347" s="11">
        <v>95</v>
      </c>
      <c r="J347" s="62">
        <v>0</v>
      </c>
      <c r="K347" s="7"/>
      <c r="L347" s="5" t="s">
        <v>13</v>
      </c>
      <c r="M347" s="35">
        <v>0</v>
      </c>
      <c r="N347" s="30"/>
      <c r="O347" s="31"/>
      <c r="R347" s="73" t="s">
        <v>155</v>
      </c>
      <c r="S347" s="73"/>
      <c r="T347" s="73"/>
      <c r="U347" s="73"/>
      <c r="V347" s="73"/>
      <c r="W347" s="73"/>
      <c r="X347" s="73"/>
      <c r="Y347" s="73"/>
    </row>
    <row r="348" spans="2:25" x14ac:dyDescent="0.2">
      <c r="B348" s="70">
        <v>37244</v>
      </c>
      <c r="C348" s="4">
        <v>19</v>
      </c>
      <c r="D348" s="11"/>
      <c r="E348" s="12"/>
      <c r="F348" s="13"/>
      <c r="G348" s="53">
        <v>2</v>
      </c>
      <c r="H348" s="54">
        <v>5</v>
      </c>
      <c r="I348" s="11">
        <v>97</v>
      </c>
      <c r="J348" s="62">
        <v>3</v>
      </c>
      <c r="K348" s="7"/>
      <c r="L348" s="5" t="s">
        <v>13</v>
      </c>
      <c r="M348" s="35">
        <v>0</v>
      </c>
      <c r="N348" s="30"/>
      <c r="O348" s="31"/>
      <c r="R348" s="120"/>
      <c r="S348" s="120"/>
      <c r="T348" s="120"/>
      <c r="U348" s="120"/>
      <c r="V348" s="120"/>
      <c r="W348" s="120"/>
      <c r="X348" s="120"/>
      <c r="Y348" s="120"/>
    </row>
    <row r="349" spans="2:25" ht="13.5" thickBot="1" x14ac:dyDescent="0.25">
      <c r="B349" s="70">
        <v>37245</v>
      </c>
      <c r="C349" s="17">
        <v>20</v>
      </c>
      <c r="D349" s="18">
        <v>41100</v>
      </c>
      <c r="E349" s="19"/>
      <c r="F349" s="20">
        <v>-200</v>
      </c>
      <c r="G349" s="53">
        <v>-4</v>
      </c>
      <c r="H349" s="54">
        <v>-2</v>
      </c>
      <c r="I349" s="18">
        <v>58</v>
      </c>
      <c r="J349" s="63">
        <v>6</v>
      </c>
      <c r="K349" s="7"/>
      <c r="L349" s="5" t="s">
        <v>34</v>
      </c>
      <c r="M349" s="35">
        <v>0</v>
      </c>
      <c r="N349" s="30"/>
      <c r="O349" s="31"/>
      <c r="R349" s="120"/>
      <c r="S349" s="120"/>
      <c r="T349" s="120"/>
      <c r="U349" s="120"/>
      <c r="V349" s="120"/>
      <c r="W349" s="120"/>
      <c r="X349" s="120"/>
      <c r="Y349" s="120"/>
    </row>
    <row r="350" spans="2:25" ht="13.5" thickBot="1" x14ac:dyDescent="0.25">
      <c r="C350" s="21" t="s">
        <v>23</v>
      </c>
      <c r="D350" s="22"/>
      <c r="E350" s="23" t="s">
        <v>190</v>
      </c>
      <c r="F350" s="24">
        <v>-200</v>
      </c>
      <c r="G350" s="57"/>
      <c r="H350" s="58"/>
      <c r="I350" s="25"/>
      <c r="J350" s="64"/>
      <c r="K350" s="24"/>
      <c r="L350" s="22"/>
      <c r="M350" s="32"/>
      <c r="N350" s="33"/>
      <c r="O350" s="34"/>
      <c r="R350" s="120"/>
      <c r="S350" s="120"/>
      <c r="T350" s="120"/>
      <c r="U350" s="120"/>
      <c r="V350" s="120"/>
      <c r="W350" s="120"/>
      <c r="X350" s="120"/>
      <c r="Y350" s="120"/>
    </row>
    <row r="351" spans="2:25" x14ac:dyDescent="0.2">
      <c r="B351" s="70">
        <v>37246</v>
      </c>
      <c r="C351" s="26">
        <v>21</v>
      </c>
      <c r="D351" s="5"/>
      <c r="E351" s="6"/>
      <c r="F351" s="7"/>
      <c r="G351" s="51">
        <v>-2</v>
      </c>
      <c r="H351" s="52">
        <v>3</v>
      </c>
      <c r="I351" s="5">
        <v>98</v>
      </c>
      <c r="J351" s="61">
        <v>15</v>
      </c>
      <c r="K351" s="7"/>
      <c r="L351" s="5" t="s">
        <v>13</v>
      </c>
      <c r="M351" s="35">
        <v>0</v>
      </c>
      <c r="N351" s="30"/>
      <c r="O351" s="31"/>
      <c r="R351" s="73"/>
      <c r="S351" s="73"/>
      <c r="T351" s="73"/>
      <c r="U351" s="73"/>
      <c r="V351" s="73"/>
      <c r="W351" s="73"/>
      <c r="X351" s="73"/>
      <c r="Y351" s="73"/>
    </row>
    <row r="352" spans="2:25" x14ac:dyDescent="0.2">
      <c r="B352" s="70">
        <v>37247</v>
      </c>
      <c r="C352" s="4">
        <v>22</v>
      </c>
      <c r="D352" s="11"/>
      <c r="E352" s="12"/>
      <c r="F352" s="13"/>
      <c r="G352" s="53">
        <v>-2</v>
      </c>
      <c r="H352" s="54">
        <v>3</v>
      </c>
      <c r="I352" s="11">
        <v>72</v>
      </c>
      <c r="J352" s="62">
        <v>1</v>
      </c>
      <c r="K352" s="13"/>
      <c r="L352" s="5" t="s">
        <v>16</v>
      </c>
      <c r="M352" s="35">
        <v>0</v>
      </c>
      <c r="N352" s="30"/>
      <c r="O352" s="31"/>
      <c r="R352" s="73" t="s">
        <v>157</v>
      </c>
      <c r="S352" s="73"/>
      <c r="T352" s="73"/>
      <c r="U352" s="73"/>
      <c r="V352" s="73"/>
      <c r="W352" s="73"/>
      <c r="X352" s="73"/>
      <c r="Y352" s="73"/>
    </row>
    <row r="353" spans="2:25" x14ac:dyDescent="0.2">
      <c r="B353" s="70">
        <v>37248</v>
      </c>
      <c r="C353" s="4">
        <v>23</v>
      </c>
      <c r="D353" s="11"/>
      <c r="E353" s="12"/>
      <c r="F353" s="13"/>
      <c r="G353" s="53">
        <v>-7</v>
      </c>
      <c r="H353" s="54">
        <v>-2</v>
      </c>
      <c r="I353" s="11">
        <v>69</v>
      </c>
      <c r="J353" s="62">
        <v>0</v>
      </c>
      <c r="K353" s="7"/>
      <c r="L353" s="5" t="s">
        <v>15</v>
      </c>
      <c r="M353" s="35">
        <v>0.5</v>
      </c>
      <c r="N353" s="30"/>
      <c r="O353" s="31"/>
      <c r="R353" s="120"/>
      <c r="S353" s="120"/>
      <c r="T353" s="120"/>
      <c r="U353" s="120"/>
      <c r="V353" s="120"/>
      <c r="W353" s="120"/>
      <c r="X353" s="120"/>
      <c r="Y353" s="120"/>
    </row>
    <row r="354" spans="2:25" x14ac:dyDescent="0.2">
      <c r="B354" s="70">
        <v>37249</v>
      </c>
      <c r="C354" s="4">
        <v>24</v>
      </c>
      <c r="D354" s="11"/>
      <c r="E354" s="12"/>
      <c r="F354" s="13"/>
      <c r="G354" s="53">
        <v>-5</v>
      </c>
      <c r="H354" s="54">
        <v>3</v>
      </c>
      <c r="I354" s="11">
        <v>100</v>
      </c>
      <c r="J354" s="62">
        <v>8</v>
      </c>
      <c r="K354" s="13"/>
      <c r="L354" s="5" t="s">
        <v>25</v>
      </c>
      <c r="M354" s="35">
        <v>0</v>
      </c>
      <c r="N354" s="79" t="s">
        <v>92</v>
      </c>
      <c r="O354" s="31"/>
      <c r="R354" s="120"/>
      <c r="S354" s="120"/>
      <c r="T354" s="120"/>
      <c r="U354" s="120"/>
      <c r="V354" s="120"/>
      <c r="W354" s="120"/>
      <c r="X354" s="120"/>
      <c r="Y354" s="120"/>
    </row>
    <row r="355" spans="2:25" x14ac:dyDescent="0.2">
      <c r="B355" s="70">
        <v>37250</v>
      </c>
      <c r="C355" s="4">
        <v>25</v>
      </c>
      <c r="D355" s="11"/>
      <c r="E355" s="12"/>
      <c r="F355" s="13"/>
      <c r="G355" s="53">
        <v>1</v>
      </c>
      <c r="H355" s="54">
        <v>5</v>
      </c>
      <c r="I355" s="11">
        <v>78</v>
      </c>
      <c r="J355" s="62">
        <v>9</v>
      </c>
      <c r="K355" s="13"/>
      <c r="L355" s="5" t="s">
        <v>25</v>
      </c>
      <c r="M355" s="35">
        <v>0</v>
      </c>
      <c r="N355" s="30"/>
      <c r="O355" s="31"/>
      <c r="R355" s="120"/>
      <c r="S355" s="120"/>
      <c r="T355" s="120"/>
      <c r="U355" s="120"/>
      <c r="V355" s="120"/>
      <c r="W355" s="120"/>
      <c r="X355" s="120"/>
      <c r="Y355" s="120"/>
    </row>
    <row r="356" spans="2:25" x14ac:dyDescent="0.2">
      <c r="B356" s="70">
        <v>37251</v>
      </c>
      <c r="C356" s="4">
        <v>26</v>
      </c>
      <c r="D356" s="11"/>
      <c r="E356" s="12"/>
      <c r="F356" s="13"/>
      <c r="G356" s="53">
        <v>0</v>
      </c>
      <c r="H356" s="54">
        <v>2</v>
      </c>
      <c r="I356" s="11">
        <v>93</v>
      </c>
      <c r="J356" s="62">
        <v>8</v>
      </c>
      <c r="K356" s="13"/>
      <c r="L356" s="11" t="s">
        <v>13</v>
      </c>
      <c r="M356" s="35">
        <v>0</v>
      </c>
      <c r="N356" s="30"/>
      <c r="O356" s="31"/>
    </row>
    <row r="357" spans="2:25" x14ac:dyDescent="0.2">
      <c r="B357" s="70">
        <v>37252</v>
      </c>
      <c r="C357" s="4">
        <v>27</v>
      </c>
      <c r="D357" s="11"/>
      <c r="E357" s="12"/>
      <c r="F357" s="13"/>
      <c r="G357" s="53">
        <v>0</v>
      </c>
      <c r="H357" s="54">
        <v>1</v>
      </c>
      <c r="I357" s="11">
        <v>99</v>
      </c>
      <c r="J357" s="62">
        <v>18</v>
      </c>
      <c r="K357" s="13"/>
      <c r="L357" s="11" t="s">
        <v>25</v>
      </c>
      <c r="M357" s="35">
        <v>0</v>
      </c>
      <c r="N357" s="79" t="s">
        <v>93</v>
      </c>
      <c r="O357" s="31"/>
    </row>
    <row r="358" spans="2:25" x14ac:dyDescent="0.2">
      <c r="B358" s="70">
        <v>37253</v>
      </c>
      <c r="C358" s="4">
        <v>28</v>
      </c>
      <c r="D358" s="11"/>
      <c r="E358" s="12"/>
      <c r="F358" s="13"/>
      <c r="G358" s="53">
        <v>1</v>
      </c>
      <c r="H358" s="54">
        <v>4</v>
      </c>
      <c r="I358" s="11">
        <v>98</v>
      </c>
      <c r="J358" s="62">
        <v>14</v>
      </c>
      <c r="K358" s="7"/>
      <c r="L358" s="11" t="s">
        <v>13</v>
      </c>
      <c r="M358" s="35">
        <v>0</v>
      </c>
      <c r="N358" s="30"/>
      <c r="O358" s="31"/>
    </row>
    <row r="359" spans="2:25" x14ac:dyDescent="0.2">
      <c r="B359" s="70">
        <v>37254</v>
      </c>
      <c r="C359" s="4">
        <v>29</v>
      </c>
      <c r="D359" s="11"/>
      <c r="E359" s="12"/>
      <c r="F359" s="13"/>
      <c r="G359" s="53">
        <v>1</v>
      </c>
      <c r="H359" s="54">
        <v>2</v>
      </c>
      <c r="I359" s="11">
        <v>86</v>
      </c>
      <c r="J359" s="62">
        <v>3.5</v>
      </c>
      <c r="K359" s="7"/>
      <c r="L359" s="11" t="s">
        <v>15</v>
      </c>
      <c r="M359" s="35">
        <v>0</v>
      </c>
      <c r="N359" s="30"/>
      <c r="O359" s="31"/>
    </row>
    <row r="360" spans="2:25" x14ac:dyDescent="0.2">
      <c r="B360" s="70">
        <v>37255</v>
      </c>
      <c r="C360" s="4">
        <v>30</v>
      </c>
      <c r="D360" s="11"/>
      <c r="E360" s="12"/>
      <c r="F360" s="13"/>
      <c r="G360" s="53">
        <v>-2</v>
      </c>
      <c r="H360" s="54">
        <v>1</v>
      </c>
      <c r="I360" s="11">
        <v>74</v>
      </c>
      <c r="J360" s="62">
        <v>2</v>
      </c>
      <c r="K360" s="7"/>
      <c r="L360" s="11" t="s">
        <v>15</v>
      </c>
      <c r="M360" s="35">
        <v>0</v>
      </c>
      <c r="N360" s="79" t="s">
        <v>94</v>
      </c>
      <c r="O360" s="31"/>
    </row>
    <row r="361" spans="2:25" ht="13.5" thickBot="1" x14ac:dyDescent="0.25">
      <c r="B361" s="70">
        <v>37256</v>
      </c>
      <c r="C361" s="4">
        <v>31</v>
      </c>
      <c r="D361" s="11">
        <v>40800</v>
      </c>
      <c r="E361" s="12"/>
      <c r="F361" s="13">
        <v>-300</v>
      </c>
      <c r="G361" s="53">
        <v>-7</v>
      </c>
      <c r="H361" s="54">
        <v>-1</v>
      </c>
      <c r="I361" s="11">
        <v>75</v>
      </c>
      <c r="J361" s="62">
        <v>8</v>
      </c>
      <c r="K361" s="13"/>
      <c r="L361" s="11" t="s">
        <v>25</v>
      </c>
      <c r="M361" s="35">
        <v>0</v>
      </c>
      <c r="N361" s="79" t="s">
        <v>95</v>
      </c>
      <c r="O361" s="31"/>
    </row>
    <row r="362" spans="2:25" ht="13.5" thickBot="1" x14ac:dyDescent="0.25">
      <c r="C362" s="21" t="s">
        <v>27</v>
      </c>
      <c r="D362" s="22"/>
      <c r="E362" s="23"/>
      <c r="F362" s="24">
        <v>-300</v>
      </c>
      <c r="G362" s="57"/>
      <c r="H362" s="58"/>
      <c r="I362" s="25"/>
      <c r="J362" s="64"/>
      <c r="K362" s="24"/>
      <c r="L362" s="22"/>
      <c r="M362" s="36"/>
      <c r="N362" s="37"/>
      <c r="O362" s="38"/>
    </row>
    <row r="363" spans="2:25" x14ac:dyDescent="0.2">
      <c r="C363" s="164" t="s">
        <v>28</v>
      </c>
      <c r="D363" s="165"/>
      <c r="E363" s="168">
        <v>0</v>
      </c>
      <c r="F363" s="141">
        <v>-700</v>
      </c>
      <c r="G363" s="125">
        <f>SUM(G329:G361)</f>
        <v>-9</v>
      </c>
      <c r="H363" s="125">
        <f>SUM(H329:H361)</f>
        <v>87</v>
      </c>
      <c r="I363" s="127">
        <f>SUM(I329:I361)</f>
        <v>2628</v>
      </c>
      <c r="J363" s="125">
        <f>SUM(J329:J361)</f>
        <v>123.5</v>
      </c>
      <c r="K363" s="141"/>
      <c r="L363" s="39"/>
      <c r="M363" s="40"/>
      <c r="N363" s="40"/>
      <c r="O363" s="41"/>
    </row>
    <row r="364" spans="2:25" ht="13.5" thickBot="1" x14ac:dyDescent="0.25">
      <c r="C364" s="166"/>
      <c r="D364" s="167"/>
      <c r="E364" s="169"/>
      <c r="F364" s="142"/>
      <c r="G364" s="126"/>
      <c r="H364" s="126"/>
      <c r="I364" s="128"/>
      <c r="J364" s="126"/>
      <c r="K364" s="142"/>
      <c r="L364" s="42"/>
      <c r="M364" s="43"/>
      <c r="N364" s="43"/>
      <c r="O364" s="44"/>
    </row>
    <row r="365" spans="2:25" x14ac:dyDescent="0.2">
      <c r="C365" s="143" t="s">
        <v>54</v>
      </c>
      <c r="D365" s="144"/>
      <c r="E365" s="188">
        <v>-0.7</v>
      </c>
      <c r="F365" s="191" t="s">
        <v>55</v>
      </c>
      <c r="G365" s="152" t="s">
        <v>171</v>
      </c>
      <c r="H365" s="153" t="s">
        <v>172</v>
      </c>
      <c r="I365" s="154" t="s">
        <v>56</v>
      </c>
      <c r="J365" s="156" t="s">
        <v>57</v>
      </c>
      <c r="K365" s="158" t="s">
        <v>191</v>
      </c>
      <c r="L365" s="158"/>
      <c r="M365" s="158"/>
      <c r="N365" s="158"/>
      <c r="O365" s="159"/>
    </row>
    <row r="366" spans="2:25" x14ac:dyDescent="0.2">
      <c r="C366" s="145"/>
      <c r="D366" s="146"/>
      <c r="E366" s="189"/>
      <c r="F366" s="192"/>
      <c r="G366" s="121"/>
      <c r="H366" s="137"/>
      <c r="I366" s="155"/>
      <c r="J366" s="157"/>
      <c r="K366" s="160"/>
      <c r="L366" s="160"/>
      <c r="M366" s="160"/>
      <c r="N366" s="160"/>
      <c r="O366" s="161"/>
    </row>
    <row r="367" spans="2:25" x14ac:dyDescent="0.2">
      <c r="C367" s="145"/>
      <c r="D367" s="146"/>
      <c r="E367" s="189"/>
      <c r="F367" s="192"/>
      <c r="G367" s="121">
        <f>G363/31</f>
        <v>-0.29032258064516131</v>
      </c>
      <c r="H367" s="121">
        <f t="shared" ref="H367:I367" si="5">H363/31</f>
        <v>2.806451612903226</v>
      </c>
      <c r="I367" s="121">
        <f t="shared" si="5"/>
        <v>84.774193548387103</v>
      </c>
      <c r="J367" s="141">
        <f>COUNTIF(J329:J361,"&gt;0")</f>
        <v>21</v>
      </c>
      <c r="K367" s="160"/>
      <c r="L367" s="160"/>
      <c r="M367" s="160"/>
      <c r="N367" s="160"/>
      <c r="O367" s="161"/>
    </row>
    <row r="368" spans="2:25" ht="13.5" thickBot="1" x14ac:dyDescent="0.25">
      <c r="C368" s="147"/>
      <c r="D368" s="148"/>
      <c r="E368" s="190"/>
      <c r="F368" s="193"/>
      <c r="G368" s="122"/>
      <c r="H368" s="122"/>
      <c r="I368" s="122"/>
      <c r="J368" s="142"/>
      <c r="K368" s="162"/>
      <c r="L368" s="162"/>
      <c r="M368" s="162"/>
      <c r="N368" s="162"/>
      <c r="O368" s="163"/>
    </row>
    <row r="371" spans="2:25" x14ac:dyDescent="0.2">
      <c r="C371" s="69" t="s">
        <v>159</v>
      </c>
      <c r="D371" s="69" t="s">
        <v>192</v>
      </c>
      <c r="H371" s="59"/>
    </row>
    <row r="372" spans="2:25" ht="13.5" thickBot="1" x14ac:dyDescent="0.25">
      <c r="D372" s="72"/>
    </row>
    <row r="373" spans="2:25" x14ac:dyDescent="0.2">
      <c r="C373" s="170" t="s">
        <v>0</v>
      </c>
      <c r="D373" s="172" t="s">
        <v>1</v>
      </c>
      <c r="E373" s="173"/>
      <c r="F373" s="174"/>
      <c r="G373" s="175" t="s">
        <v>2</v>
      </c>
      <c r="H373" s="176"/>
      <c r="I373" s="177" t="s">
        <v>3</v>
      </c>
      <c r="J373" s="179" t="s">
        <v>4</v>
      </c>
      <c r="K373" s="131" t="s">
        <v>5</v>
      </c>
      <c r="L373" s="133" t="s">
        <v>6</v>
      </c>
      <c r="M373" s="135" t="s">
        <v>7</v>
      </c>
      <c r="N373" s="135"/>
      <c r="O373" s="131"/>
      <c r="R373" s="73" t="s">
        <v>150</v>
      </c>
      <c r="S373" s="73"/>
      <c r="T373" s="73"/>
      <c r="U373" s="73"/>
      <c r="V373" s="73"/>
      <c r="W373" s="73"/>
      <c r="X373" s="73"/>
      <c r="Y373" s="73"/>
    </row>
    <row r="374" spans="2:25" ht="13.5" thickBot="1" x14ac:dyDescent="0.25">
      <c r="C374" s="171"/>
      <c r="D374" s="1" t="s">
        <v>8</v>
      </c>
      <c r="E374" s="2" t="s">
        <v>9</v>
      </c>
      <c r="F374" s="3" t="s">
        <v>10</v>
      </c>
      <c r="G374" s="49" t="s">
        <v>11</v>
      </c>
      <c r="H374" s="50" t="s">
        <v>12</v>
      </c>
      <c r="I374" s="178"/>
      <c r="J374" s="180"/>
      <c r="K374" s="132"/>
      <c r="L374" s="134"/>
      <c r="M374" s="136"/>
      <c r="N374" s="136"/>
      <c r="O374" s="132"/>
      <c r="R374" s="119" t="s">
        <v>193</v>
      </c>
      <c r="S374" s="119"/>
      <c r="T374" s="119"/>
      <c r="U374" s="119"/>
      <c r="V374" s="119"/>
      <c r="W374" s="119"/>
      <c r="X374" s="119"/>
      <c r="Y374" s="119"/>
    </row>
    <row r="375" spans="2:25" x14ac:dyDescent="0.2">
      <c r="B375" s="70">
        <v>37226</v>
      </c>
      <c r="C375" s="4">
        <v>1</v>
      </c>
      <c r="D375" s="5"/>
      <c r="E375" s="6"/>
      <c r="F375" s="7"/>
      <c r="G375" s="51">
        <v>5</v>
      </c>
      <c r="H375" s="52">
        <v>7</v>
      </c>
      <c r="I375" s="5">
        <v>85</v>
      </c>
      <c r="J375" s="65">
        <v>8</v>
      </c>
      <c r="K375" s="7">
        <v>0</v>
      </c>
      <c r="L375" s="5" t="s">
        <v>13</v>
      </c>
      <c r="M375" s="27">
        <v>0</v>
      </c>
      <c r="N375" s="28"/>
      <c r="O375" s="29"/>
      <c r="R375" s="119"/>
      <c r="S375" s="119"/>
      <c r="T375" s="119"/>
      <c r="U375" s="119"/>
      <c r="V375" s="119"/>
      <c r="W375" s="119"/>
      <c r="X375" s="119"/>
      <c r="Y375" s="119"/>
    </row>
    <row r="376" spans="2:25" x14ac:dyDescent="0.2">
      <c r="B376" s="70">
        <v>37227</v>
      </c>
      <c r="C376" s="4">
        <v>2</v>
      </c>
      <c r="D376" s="11"/>
      <c r="E376" s="12"/>
      <c r="F376" s="13"/>
      <c r="G376" s="53">
        <v>5</v>
      </c>
      <c r="H376" s="54">
        <v>6</v>
      </c>
      <c r="I376" s="11">
        <v>89</v>
      </c>
      <c r="J376" s="66">
        <v>1</v>
      </c>
      <c r="K376" s="7">
        <v>0</v>
      </c>
      <c r="L376" s="11" t="s">
        <v>16</v>
      </c>
      <c r="M376" s="27">
        <v>0</v>
      </c>
      <c r="N376" s="30"/>
      <c r="O376" s="31"/>
      <c r="R376" s="119"/>
      <c r="S376" s="119"/>
      <c r="T376" s="119"/>
      <c r="U376" s="119"/>
      <c r="V376" s="119"/>
      <c r="W376" s="119"/>
      <c r="X376" s="119"/>
      <c r="Y376" s="119"/>
    </row>
    <row r="377" spans="2:25" x14ac:dyDescent="0.2">
      <c r="B377" s="70">
        <v>37228</v>
      </c>
      <c r="C377" s="4">
        <v>3</v>
      </c>
      <c r="D377" s="11"/>
      <c r="E377" s="12"/>
      <c r="F377" s="13"/>
      <c r="G377" s="53">
        <v>1</v>
      </c>
      <c r="H377" s="54">
        <v>2</v>
      </c>
      <c r="I377" s="11">
        <v>88</v>
      </c>
      <c r="J377" s="66">
        <v>0</v>
      </c>
      <c r="K377" s="7">
        <v>0</v>
      </c>
      <c r="L377" s="11" t="s">
        <v>17</v>
      </c>
      <c r="M377" s="27">
        <v>0</v>
      </c>
      <c r="N377" s="30"/>
      <c r="O377" s="31"/>
      <c r="R377" s="73"/>
      <c r="S377" s="73"/>
      <c r="T377" s="73"/>
      <c r="U377" s="73"/>
      <c r="V377" s="73"/>
      <c r="W377" s="73"/>
      <c r="X377" s="73"/>
      <c r="Y377" s="73"/>
    </row>
    <row r="378" spans="2:25" x14ac:dyDescent="0.2">
      <c r="B378" s="70">
        <v>37229</v>
      </c>
      <c r="C378" s="4">
        <v>4</v>
      </c>
      <c r="D378" s="11"/>
      <c r="E378" s="12"/>
      <c r="F378" s="13"/>
      <c r="G378" s="53">
        <v>0</v>
      </c>
      <c r="H378" s="54">
        <v>6</v>
      </c>
      <c r="I378" s="11">
        <v>90</v>
      </c>
      <c r="J378" s="66">
        <v>7</v>
      </c>
      <c r="K378" s="7">
        <v>0</v>
      </c>
      <c r="L378" s="11" t="s">
        <v>13</v>
      </c>
      <c r="M378" s="27">
        <v>0</v>
      </c>
      <c r="N378" s="30"/>
      <c r="O378" s="31"/>
      <c r="R378" s="73" t="s">
        <v>152</v>
      </c>
      <c r="S378" s="73"/>
      <c r="T378" s="73"/>
      <c r="U378" s="73"/>
      <c r="V378" s="73"/>
      <c r="W378" s="73"/>
      <c r="X378" s="73"/>
      <c r="Y378" s="73"/>
    </row>
    <row r="379" spans="2:25" x14ac:dyDescent="0.2">
      <c r="B379" s="70">
        <v>37230</v>
      </c>
      <c r="C379" s="4">
        <v>5</v>
      </c>
      <c r="D379" s="11"/>
      <c r="E379" s="12"/>
      <c r="F379" s="13"/>
      <c r="G379" s="53">
        <v>6</v>
      </c>
      <c r="H379" s="54">
        <v>7</v>
      </c>
      <c r="I379" s="11">
        <v>80</v>
      </c>
      <c r="J379" s="66">
        <v>14</v>
      </c>
      <c r="K379" s="7">
        <v>0</v>
      </c>
      <c r="L379" s="11" t="s">
        <v>13</v>
      </c>
      <c r="M379" s="27">
        <v>0</v>
      </c>
      <c r="N379" s="30"/>
      <c r="O379" s="31"/>
      <c r="R379" s="119"/>
      <c r="S379" s="119"/>
      <c r="T379" s="119"/>
      <c r="U379" s="119"/>
      <c r="V379" s="119"/>
      <c r="W379" s="119"/>
      <c r="X379" s="119"/>
      <c r="Y379" s="119"/>
    </row>
    <row r="380" spans="2:25" x14ac:dyDescent="0.2">
      <c r="B380" s="70">
        <v>37231</v>
      </c>
      <c r="C380" s="4">
        <v>6</v>
      </c>
      <c r="D380" s="11"/>
      <c r="E380" s="12"/>
      <c r="F380" s="13"/>
      <c r="G380" s="53">
        <v>5</v>
      </c>
      <c r="H380" s="54">
        <v>6</v>
      </c>
      <c r="I380" s="11">
        <v>86</v>
      </c>
      <c r="J380" s="66">
        <v>1</v>
      </c>
      <c r="K380" s="7">
        <v>0</v>
      </c>
      <c r="L380" s="11" t="s">
        <v>34</v>
      </c>
      <c r="M380" s="27">
        <v>0</v>
      </c>
      <c r="N380" s="30"/>
      <c r="O380" s="31"/>
      <c r="R380" s="119"/>
      <c r="S380" s="119"/>
      <c r="T380" s="119"/>
      <c r="U380" s="119"/>
      <c r="V380" s="119"/>
      <c r="W380" s="119"/>
      <c r="X380" s="119"/>
      <c r="Y380" s="119"/>
    </row>
    <row r="381" spans="2:25" x14ac:dyDescent="0.2">
      <c r="B381" s="70">
        <v>37232</v>
      </c>
      <c r="C381" s="4">
        <v>7</v>
      </c>
      <c r="D381" s="11"/>
      <c r="E381" s="12"/>
      <c r="F381" s="13"/>
      <c r="G381" s="53">
        <v>1</v>
      </c>
      <c r="H381" s="54">
        <v>3</v>
      </c>
      <c r="I381" s="11">
        <v>88</v>
      </c>
      <c r="J381" s="66">
        <v>0</v>
      </c>
      <c r="K381" s="7">
        <v>0</v>
      </c>
      <c r="L381" s="11" t="s">
        <v>16</v>
      </c>
      <c r="M381" s="27">
        <v>0</v>
      </c>
      <c r="N381" s="30"/>
      <c r="O381" s="31"/>
      <c r="R381" s="119"/>
      <c r="S381" s="119"/>
      <c r="T381" s="119"/>
      <c r="U381" s="119"/>
      <c r="V381" s="119"/>
      <c r="W381" s="119"/>
      <c r="X381" s="119"/>
      <c r="Y381" s="119"/>
    </row>
    <row r="382" spans="2:25" x14ac:dyDescent="0.2">
      <c r="B382" s="70">
        <v>37233</v>
      </c>
      <c r="C382" s="4">
        <v>8</v>
      </c>
      <c r="D382" s="11"/>
      <c r="E382" s="12"/>
      <c r="F382" s="13"/>
      <c r="G382" s="53">
        <v>1</v>
      </c>
      <c r="H382" s="54">
        <v>3</v>
      </c>
      <c r="I382" s="11">
        <v>84</v>
      </c>
      <c r="J382" s="66">
        <v>0</v>
      </c>
      <c r="K382" s="7">
        <v>0</v>
      </c>
      <c r="L382" s="11" t="s">
        <v>17</v>
      </c>
      <c r="M382" s="27">
        <v>0.25</v>
      </c>
      <c r="N382" s="30"/>
      <c r="O382" s="31"/>
      <c r="R382" s="73"/>
      <c r="S382" s="73"/>
      <c r="T382" s="73"/>
      <c r="U382" s="73"/>
      <c r="V382" s="73"/>
      <c r="W382" s="73"/>
      <c r="X382" s="73"/>
      <c r="Y382" s="73"/>
    </row>
    <row r="383" spans="2:25" x14ac:dyDescent="0.2">
      <c r="B383" s="70">
        <v>37234</v>
      </c>
      <c r="C383" s="4">
        <v>9</v>
      </c>
      <c r="D383" s="11"/>
      <c r="E383" s="12"/>
      <c r="F383" s="13"/>
      <c r="G383" s="81">
        <v>-3</v>
      </c>
      <c r="H383" s="54">
        <v>0</v>
      </c>
      <c r="I383" s="11">
        <v>85</v>
      </c>
      <c r="J383" s="66">
        <v>0</v>
      </c>
      <c r="K383" s="7">
        <v>0</v>
      </c>
      <c r="L383" s="11" t="s">
        <v>17</v>
      </c>
      <c r="M383" s="27">
        <v>0.5</v>
      </c>
      <c r="N383" s="30"/>
      <c r="O383" s="31"/>
      <c r="R383" s="73" t="s">
        <v>154</v>
      </c>
      <c r="S383" s="73"/>
      <c r="T383" s="73"/>
      <c r="U383" s="73"/>
      <c r="V383" s="73"/>
      <c r="W383" s="73"/>
      <c r="X383" s="73"/>
      <c r="Y383" s="73"/>
    </row>
    <row r="384" spans="2:25" ht="13.5" thickBot="1" x14ac:dyDescent="0.25">
      <c r="B384" s="70">
        <v>37235</v>
      </c>
      <c r="C384" s="17">
        <v>10</v>
      </c>
      <c r="D384" s="18"/>
      <c r="E384" s="19"/>
      <c r="F384" s="20"/>
      <c r="G384" s="82">
        <v>-3</v>
      </c>
      <c r="H384" s="56">
        <v>2</v>
      </c>
      <c r="I384" s="18">
        <v>85</v>
      </c>
      <c r="J384" s="66">
        <v>0</v>
      </c>
      <c r="K384" s="7">
        <v>0</v>
      </c>
      <c r="L384" s="11" t="s">
        <v>13</v>
      </c>
      <c r="M384" s="27">
        <v>0</v>
      </c>
      <c r="N384" s="30"/>
      <c r="O384" s="31"/>
      <c r="R384" s="119"/>
      <c r="S384" s="119"/>
      <c r="T384" s="119"/>
      <c r="U384" s="119"/>
      <c r="V384" s="119"/>
      <c r="W384" s="119"/>
      <c r="X384" s="119"/>
      <c r="Y384" s="119"/>
    </row>
    <row r="385" spans="2:25" ht="13.5" thickBot="1" x14ac:dyDescent="0.25">
      <c r="C385" s="21" t="s">
        <v>20</v>
      </c>
      <c r="D385" s="22"/>
      <c r="E385" s="23"/>
      <c r="F385" s="24"/>
      <c r="G385" s="57"/>
      <c r="H385" s="58"/>
      <c r="I385" s="25"/>
      <c r="J385" s="64"/>
      <c r="K385" s="24"/>
      <c r="L385" s="22"/>
      <c r="M385" s="32"/>
      <c r="N385" s="33"/>
      <c r="O385" s="34"/>
      <c r="R385" s="119"/>
      <c r="S385" s="119"/>
      <c r="T385" s="119"/>
      <c r="U385" s="119"/>
      <c r="V385" s="119"/>
      <c r="W385" s="119"/>
      <c r="X385" s="119"/>
      <c r="Y385" s="119"/>
    </row>
    <row r="386" spans="2:25" x14ac:dyDescent="0.2">
      <c r="B386" s="70">
        <v>37236</v>
      </c>
      <c r="C386" s="26">
        <v>11</v>
      </c>
      <c r="D386" s="5"/>
      <c r="E386" s="6"/>
      <c r="F386" s="7"/>
      <c r="G386" s="51">
        <v>3</v>
      </c>
      <c r="H386" s="52">
        <v>3</v>
      </c>
      <c r="I386" s="5">
        <v>90</v>
      </c>
      <c r="J386" s="62">
        <v>2</v>
      </c>
      <c r="K386" s="7">
        <v>0</v>
      </c>
      <c r="L386" s="5" t="s">
        <v>15</v>
      </c>
      <c r="M386" s="35">
        <v>0</v>
      </c>
      <c r="N386" s="30"/>
      <c r="O386" s="31"/>
      <c r="R386" s="119"/>
      <c r="S386" s="119"/>
      <c r="T386" s="119"/>
      <c r="U386" s="119"/>
      <c r="V386" s="119"/>
      <c r="W386" s="119"/>
      <c r="X386" s="119"/>
      <c r="Y386" s="119"/>
    </row>
    <row r="387" spans="2:25" x14ac:dyDescent="0.2">
      <c r="B387" s="70">
        <v>37237</v>
      </c>
      <c r="C387" s="4">
        <v>12</v>
      </c>
      <c r="D387" s="11"/>
      <c r="E387" s="12"/>
      <c r="F387" s="13"/>
      <c r="G387" s="51">
        <v>2</v>
      </c>
      <c r="H387" s="52">
        <v>3</v>
      </c>
      <c r="I387" s="11">
        <v>92</v>
      </c>
      <c r="J387" s="62">
        <v>2</v>
      </c>
      <c r="K387" s="7">
        <v>0</v>
      </c>
      <c r="L387" s="5" t="s">
        <v>16</v>
      </c>
      <c r="M387" s="35">
        <v>0</v>
      </c>
      <c r="N387" s="30"/>
      <c r="O387" s="31"/>
      <c r="R387" s="73"/>
      <c r="S387" s="73"/>
      <c r="T387" s="73"/>
      <c r="U387" s="73"/>
      <c r="V387" s="73"/>
      <c r="W387" s="73"/>
      <c r="X387" s="73"/>
      <c r="Y387" s="73"/>
    </row>
    <row r="388" spans="2:25" x14ac:dyDescent="0.2">
      <c r="B388" s="70">
        <v>37238</v>
      </c>
      <c r="C388" s="4">
        <v>13</v>
      </c>
      <c r="D388" s="11"/>
      <c r="E388" s="12"/>
      <c r="F388" s="13"/>
      <c r="G388" s="81">
        <v>-6</v>
      </c>
      <c r="H388" s="54">
        <v>0</v>
      </c>
      <c r="I388" s="11">
        <v>80</v>
      </c>
      <c r="J388" s="62">
        <v>0</v>
      </c>
      <c r="K388" s="7">
        <v>0</v>
      </c>
      <c r="L388" s="5" t="s">
        <v>17</v>
      </c>
      <c r="M388" s="35">
        <v>0.25</v>
      </c>
      <c r="N388" s="30"/>
      <c r="O388" s="31"/>
      <c r="R388" s="73" t="s">
        <v>156</v>
      </c>
      <c r="S388" s="73"/>
      <c r="T388" s="73"/>
      <c r="U388" s="73"/>
      <c r="V388" s="73"/>
      <c r="W388" s="73"/>
      <c r="X388" s="73"/>
      <c r="Y388" s="73"/>
    </row>
    <row r="389" spans="2:25" x14ac:dyDescent="0.2">
      <c r="B389" s="70">
        <v>37239</v>
      </c>
      <c r="C389" s="4">
        <v>14</v>
      </c>
      <c r="D389" s="11"/>
      <c r="E389" s="12"/>
      <c r="F389" s="13"/>
      <c r="G389" s="83">
        <v>-9</v>
      </c>
      <c r="H389" s="84">
        <v>-2</v>
      </c>
      <c r="I389" s="11">
        <v>75</v>
      </c>
      <c r="J389" s="62">
        <v>0</v>
      </c>
      <c r="K389" s="7">
        <v>0</v>
      </c>
      <c r="L389" s="5" t="s">
        <v>17</v>
      </c>
      <c r="M389" s="35">
        <v>0.5</v>
      </c>
      <c r="N389" s="30"/>
      <c r="O389" s="31"/>
      <c r="R389" s="120"/>
      <c r="S389" s="120"/>
      <c r="T389" s="120"/>
      <c r="U389" s="120"/>
      <c r="V389" s="120"/>
      <c r="W389" s="120"/>
      <c r="X389" s="120"/>
      <c r="Y389" s="120"/>
    </row>
    <row r="390" spans="2:25" x14ac:dyDescent="0.2">
      <c r="B390" s="70">
        <v>37240</v>
      </c>
      <c r="C390" s="4">
        <v>15</v>
      </c>
      <c r="D390" s="11"/>
      <c r="E390" s="12"/>
      <c r="F390" s="13"/>
      <c r="G390" s="81">
        <v>-5</v>
      </c>
      <c r="H390" s="54">
        <v>0</v>
      </c>
      <c r="I390" s="11">
        <v>88</v>
      </c>
      <c r="J390" s="62">
        <v>2</v>
      </c>
      <c r="K390" s="7">
        <v>0</v>
      </c>
      <c r="L390" s="5" t="s">
        <v>16</v>
      </c>
      <c r="M390" s="35">
        <v>0</v>
      </c>
      <c r="N390" s="30"/>
      <c r="O390" s="31" t="s">
        <v>26</v>
      </c>
      <c r="R390" s="120"/>
      <c r="S390" s="120"/>
      <c r="T390" s="120"/>
      <c r="U390" s="120"/>
      <c r="V390" s="120"/>
      <c r="W390" s="120"/>
      <c r="X390" s="120"/>
      <c r="Y390" s="120"/>
    </row>
    <row r="391" spans="2:25" x14ac:dyDescent="0.2">
      <c r="B391" s="70">
        <v>37241</v>
      </c>
      <c r="C391" s="4">
        <v>16</v>
      </c>
      <c r="D391" s="11"/>
      <c r="E391" s="12"/>
      <c r="F391" s="13"/>
      <c r="G391" s="81">
        <v>-1</v>
      </c>
      <c r="H391" s="54">
        <v>2</v>
      </c>
      <c r="I391" s="11">
        <v>82</v>
      </c>
      <c r="J391" s="62">
        <v>1</v>
      </c>
      <c r="K391" s="7">
        <v>0</v>
      </c>
      <c r="L391" s="5" t="s">
        <v>16</v>
      </c>
      <c r="M391" s="35">
        <v>0</v>
      </c>
      <c r="N391" s="30"/>
      <c r="O391" s="31"/>
      <c r="R391" s="120"/>
      <c r="S391" s="120"/>
      <c r="T391" s="120"/>
      <c r="U391" s="120"/>
      <c r="V391" s="120"/>
      <c r="W391" s="120"/>
      <c r="X391" s="120"/>
      <c r="Y391" s="120"/>
    </row>
    <row r="392" spans="2:25" x14ac:dyDescent="0.2">
      <c r="B392" s="70">
        <v>37242</v>
      </c>
      <c r="C392" s="4">
        <v>17</v>
      </c>
      <c r="D392" s="11"/>
      <c r="E392" s="12"/>
      <c r="F392" s="13"/>
      <c r="G392" s="53">
        <v>0</v>
      </c>
      <c r="H392" s="54">
        <v>2</v>
      </c>
      <c r="I392" s="11">
        <v>90</v>
      </c>
      <c r="J392" s="62">
        <v>1</v>
      </c>
      <c r="K392" s="7">
        <v>0</v>
      </c>
      <c r="L392" s="5" t="s">
        <v>16</v>
      </c>
      <c r="M392" s="35">
        <v>0</v>
      </c>
      <c r="N392" s="30"/>
      <c r="O392" s="31"/>
      <c r="R392" s="73"/>
      <c r="S392" s="73"/>
      <c r="T392" s="73"/>
      <c r="U392" s="73"/>
      <c r="V392" s="73"/>
      <c r="W392" s="73"/>
      <c r="X392" s="73"/>
      <c r="Y392" s="73"/>
    </row>
    <row r="393" spans="2:25" x14ac:dyDescent="0.2">
      <c r="B393" s="70">
        <v>37243</v>
      </c>
      <c r="C393" s="4">
        <v>18</v>
      </c>
      <c r="D393" s="11"/>
      <c r="E393" s="12"/>
      <c r="F393" s="13"/>
      <c r="G393" s="81">
        <v>-1</v>
      </c>
      <c r="H393" s="54">
        <v>1</v>
      </c>
      <c r="I393" s="11">
        <v>95</v>
      </c>
      <c r="J393" s="62">
        <v>2</v>
      </c>
      <c r="K393" s="7">
        <v>0</v>
      </c>
      <c r="L393" s="5" t="s">
        <v>15</v>
      </c>
      <c r="M393" s="35">
        <v>0</v>
      </c>
      <c r="N393" s="30"/>
      <c r="O393" s="31"/>
      <c r="R393" s="73" t="s">
        <v>155</v>
      </c>
      <c r="S393" s="73"/>
      <c r="T393" s="73"/>
      <c r="U393" s="73"/>
      <c r="V393" s="73"/>
      <c r="W393" s="73"/>
      <c r="X393" s="73"/>
      <c r="Y393" s="73"/>
    </row>
    <row r="394" spans="2:25" x14ac:dyDescent="0.2">
      <c r="B394" s="70">
        <v>37244</v>
      </c>
      <c r="C394" s="4">
        <v>19</v>
      </c>
      <c r="D394" s="11"/>
      <c r="E394" s="12"/>
      <c r="F394" s="13"/>
      <c r="G394" s="53"/>
      <c r="H394" s="54">
        <v>4</v>
      </c>
      <c r="I394" s="11">
        <v>86</v>
      </c>
      <c r="J394" s="62">
        <v>5</v>
      </c>
      <c r="K394" s="7">
        <v>0</v>
      </c>
      <c r="L394" s="5" t="s">
        <v>13</v>
      </c>
      <c r="M394" s="35">
        <v>0</v>
      </c>
      <c r="N394" s="30"/>
      <c r="O394" s="31"/>
      <c r="R394" s="120"/>
      <c r="S394" s="120"/>
      <c r="T394" s="120"/>
      <c r="U394" s="120"/>
      <c r="V394" s="120"/>
      <c r="W394" s="120"/>
      <c r="X394" s="120"/>
      <c r="Y394" s="120"/>
    </row>
    <row r="395" spans="2:25" ht="13.5" thickBot="1" x14ac:dyDescent="0.25">
      <c r="B395" s="70">
        <v>37245</v>
      </c>
      <c r="C395" s="17">
        <v>20</v>
      </c>
      <c r="D395" s="18"/>
      <c r="E395" s="19"/>
      <c r="F395" s="20"/>
      <c r="G395" s="81">
        <v>-5</v>
      </c>
      <c r="H395" s="84">
        <v>-2</v>
      </c>
      <c r="I395" s="18">
        <v>80</v>
      </c>
      <c r="J395" s="63">
        <v>5</v>
      </c>
      <c r="K395" s="7">
        <v>0</v>
      </c>
      <c r="L395" s="5" t="s">
        <v>15</v>
      </c>
      <c r="M395" s="35">
        <v>0.5</v>
      </c>
      <c r="N395" s="30"/>
      <c r="O395" s="31"/>
      <c r="R395" s="120"/>
      <c r="S395" s="120"/>
      <c r="T395" s="120"/>
      <c r="U395" s="120"/>
      <c r="V395" s="120"/>
      <c r="W395" s="120"/>
      <c r="X395" s="120"/>
      <c r="Y395" s="120"/>
    </row>
    <row r="396" spans="2:25" ht="13.5" thickBot="1" x14ac:dyDescent="0.25">
      <c r="C396" s="21" t="s">
        <v>23</v>
      </c>
      <c r="D396" s="22"/>
      <c r="E396" s="23"/>
      <c r="F396" s="24"/>
      <c r="G396" s="57"/>
      <c r="H396" s="58"/>
      <c r="I396" s="25"/>
      <c r="J396" s="64"/>
      <c r="K396" s="24"/>
      <c r="L396" s="22"/>
      <c r="M396" s="32"/>
      <c r="N396" s="33"/>
      <c r="O396" s="34"/>
      <c r="R396" s="120"/>
      <c r="S396" s="120"/>
      <c r="T396" s="120"/>
      <c r="U396" s="120"/>
      <c r="V396" s="120"/>
      <c r="W396" s="120"/>
      <c r="X396" s="120"/>
      <c r="Y396" s="120"/>
    </row>
    <row r="397" spans="2:25" x14ac:dyDescent="0.2">
      <c r="B397" s="70">
        <v>37246</v>
      </c>
      <c r="C397" s="26">
        <v>21</v>
      </c>
      <c r="D397" s="5"/>
      <c r="E397" s="6"/>
      <c r="F397" s="7"/>
      <c r="G397" s="60">
        <v>-5</v>
      </c>
      <c r="H397" s="54">
        <v>2</v>
      </c>
      <c r="I397" s="5">
        <v>90</v>
      </c>
      <c r="J397" s="61">
        <v>10</v>
      </c>
      <c r="K397" s="7">
        <v>0</v>
      </c>
      <c r="L397" s="5" t="s">
        <v>13</v>
      </c>
      <c r="M397" s="35">
        <v>0</v>
      </c>
      <c r="N397" s="30" t="s">
        <v>31</v>
      </c>
      <c r="O397" s="31" t="s">
        <v>26</v>
      </c>
      <c r="R397" s="73"/>
      <c r="S397" s="73"/>
      <c r="T397" s="73"/>
      <c r="U397" s="73"/>
      <c r="V397" s="73"/>
      <c r="W397" s="73"/>
      <c r="X397" s="73"/>
      <c r="Y397" s="73"/>
    </row>
    <row r="398" spans="2:25" x14ac:dyDescent="0.2">
      <c r="B398" s="70">
        <v>37247</v>
      </c>
      <c r="C398" s="4">
        <v>22</v>
      </c>
      <c r="D398" s="11"/>
      <c r="E398" s="12"/>
      <c r="F398" s="13"/>
      <c r="G398" s="53">
        <v>-2</v>
      </c>
      <c r="H398" s="84">
        <v>-1</v>
      </c>
      <c r="I398" s="11">
        <v>90</v>
      </c>
      <c r="J398" s="62">
        <v>10</v>
      </c>
      <c r="K398" s="7">
        <v>0</v>
      </c>
      <c r="L398" s="5" t="s">
        <v>13</v>
      </c>
      <c r="M398" s="35">
        <v>0</v>
      </c>
      <c r="N398" s="30"/>
      <c r="O398" s="31" t="s">
        <v>26</v>
      </c>
      <c r="R398" s="73" t="s">
        <v>157</v>
      </c>
      <c r="S398" s="73"/>
      <c r="T398" s="73"/>
      <c r="U398" s="73"/>
      <c r="V398" s="73"/>
      <c r="W398" s="73"/>
      <c r="X398" s="73"/>
      <c r="Y398" s="73"/>
    </row>
    <row r="399" spans="2:25" x14ac:dyDescent="0.2">
      <c r="B399" s="70">
        <v>37248</v>
      </c>
      <c r="C399" s="4">
        <v>23</v>
      </c>
      <c r="D399" s="11"/>
      <c r="E399" s="12"/>
      <c r="F399" s="13"/>
      <c r="G399" s="81">
        <v>-10</v>
      </c>
      <c r="H399" s="84">
        <v>-4</v>
      </c>
      <c r="I399" s="11">
        <v>83</v>
      </c>
      <c r="J399" s="62">
        <v>0</v>
      </c>
      <c r="K399" s="7">
        <v>0</v>
      </c>
      <c r="L399" s="5" t="s">
        <v>13</v>
      </c>
      <c r="M399" s="35">
        <v>0.5</v>
      </c>
      <c r="N399" s="30"/>
      <c r="O399" s="31"/>
      <c r="R399" s="120"/>
      <c r="S399" s="120"/>
      <c r="T399" s="120"/>
      <c r="U399" s="120"/>
      <c r="V399" s="120"/>
      <c r="W399" s="120"/>
      <c r="X399" s="120"/>
      <c r="Y399" s="120"/>
    </row>
    <row r="400" spans="2:25" x14ac:dyDescent="0.2">
      <c r="B400" s="70">
        <v>37249</v>
      </c>
      <c r="C400" s="4">
        <v>24</v>
      </c>
      <c r="D400" s="11"/>
      <c r="E400" s="12"/>
      <c r="F400" s="13"/>
      <c r="G400" s="81">
        <v>-8</v>
      </c>
      <c r="H400" s="54">
        <v>0</v>
      </c>
      <c r="I400" s="11">
        <v>88</v>
      </c>
      <c r="J400" s="62">
        <v>13</v>
      </c>
      <c r="K400" s="7">
        <v>0</v>
      </c>
      <c r="L400" s="5" t="s">
        <v>13</v>
      </c>
      <c r="M400" s="35">
        <v>0</v>
      </c>
      <c r="N400" s="30" t="s">
        <v>31</v>
      </c>
      <c r="O400" s="31" t="s">
        <v>26</v>
      </c>
      <c r="R400" s="120"/>
      <c r="S400" s="120"/>
      <c r="T400" s="120"/>
      <c r="U400" s="120"/>
      <c r="V400" s="120"/>
      <c r="W400" s="120"/>
      <c r="X400" s="120"/>
      <c r="Y400" s="120"/>
    </row>
    <row r="401" spans="2:25" x14ac:dyDescent="0.2">
      <c r="B401" s="70">
        <v>37250</v>
      </c>
      <c r="C401" s="4">
        <v>25</v>
      </c>
      <c r="D401" s="11"/>
      <c r="E401" s="12"/>
      <c r="F401" s="13"/>
      <c r="G401" s="53">
        <v>0</v>
      </c>
      <c r="H401" s="54">
        <v>3</v>
      </c>
      <c r="I401" s="11">
        <v>87</v>
      </c>
      <c r="J401" s="62">
        <v>6</v>
      </c>
      <c r="K401" s="7">
        <v>0</v>
      </c>
      <c r="L401" s="5" t="s">
        <v>13</v>
      </c>
      <c r="M401" s="35">
        <v>0.25</v>
      </c>
      <c r="N401" s="30"/>
      <c r="O401" s="31"/>
      <c r="R401" s="120"/>
      <c r="S401" s="120"/>
      <c r="T401" s="120"/>
      <c r="U401" s="120"/>
      <c r="V401" s="120"/>
      <c r="W401" s="120"/>
      <c r="X401" s="120"/>
      <c r="Y401" s="120"/>
    </row>
    <row r="402" spans="2:25" x14ac:dyDescent="0.2">
      <c r="B402" s="70">
        <v>37251</v>
      </c>
      <c r="C402" s="4">
        <v>26</v>
      </c>
      <c r="D402" s="11"/>
      <c r="E402" s="12"/>
      <c r="F402" s="13"/>
      <c r="G402" s="53">
        <v>1</v>
      </c>
      <c r="H402" s="54">
        <v>2</v>
      </c>
      <c r="I402" s="11">
        <v>85</v>
      </c>
      <c r="J402" s="62">
        <v>2</v>
      </c>
      <c r="K402" s="7">
        <v>0</v>
      </c>
      <c r="L402" s="11" t="s">
        <v>15</v>
      </c>
      <c r="M402" s="35">
        <v>0</v>
      </c>
      <c r="N402" s="30" t="s">
        <v>31</v>
      </c>
      <c r="O402" s="31" t="s">
        <v>26</v>
      </c>
    </row>
    <row r="403" spans="2:25" x14ac:dyDescent="0.2">
      <c r="B403" s="70">
        <v>37252</v>
      </c>
      <c r="C403" s="4">
        <v>27</v>
      </c>
      <c r="D403" s="11"/>
      <c r="E403" s="12"/>
      <c r="F403" s="13"/>
      <c r="G403" s="81">
        <v>-1</v>
      </c>
      <c r="H403" s="54">
        <v>2</v>
      </c>
      <c r="I403" s="11">
        <v>80</v>
      </c>
      <c r="J403" s="62">
        <v>6</v>
      </c>
      <c r="K403" s="7">
        <v>0</v>
      </c>
      <c r="L403" s="11" t="s">
        <v>13</v>
      </c>
      <c r="M403" s="35">
        <v>0</v>
      </c>
      <c r="N403" s="30"/>
      <c r="O403" s="31"/>
    </row>
    <row r="404" spans="2:25" x14ac:dyDescent="0.2">
      <c r="B404" s="70">
        <v>37253</v>
      </c>
      <c r="C404" s="4">
        <v>28</v>
      </c>
      <c r="D404" s="11"/>
      <c r="E404" s="12"/>
      <c r="F404" s="13"/>
      <c r="G404" s="53">
        <v>1</v>
      </c>
      <c r="H404" s="54">
        <v>4</v>
      </c>
      <c r="I404" s="11">
        <v>75</v>
      </c>
      <c r="J404" s="62">
        <v>5</v>
      </c>
      <c r="K404" s="7">
        <v>0</v>
      </c>
      <c r="L404" s="11" t="s">
        <v>13</v>
      </c>
      <c r="M404" s="35">
        <v>0</v>
      </c>
      <c r="N404" s="30" t="s">
        <v>31</v>
      </c>
      <c r="O404" s="31" t="s">
        <v>26</v>
      </c>
    </row>
    <row r="405" spans="2:25" x14ac:dyDescent="0.2">
      <c r="B405" s="70">
        <v>37254</v>
      </c>
      <c r="C405" s="4">
        <v>29</v>
      </c>
      <c r="D405" s="11"/>
      <c r="E405" s="12"/>
      <c r="F405" s="13"/>
      <c r="G405" s="53">
        <v>0</v>
      </c>
      <c r="H405" s="54">
        <v>3</v>
      </c>
      <c r="I405" s="11">
        <v>85</v>
      </c>
      <c r="J405" s="62">
        <v>0</v>
      </c>
      <c r="K405" s="7">
        <v>0</v>
      </c>
      <c r="L405" s="11" t="s">
        <v>15</v>
      </c>
      <c r="M405" s="35">
        <v>0</v>
      </c>
      <c r="N405" s="30"/>
      <c r="O405" s="31"/>
    </row>
    <row r="406" spans="2:25" x14ac:dyDescent="0.2">
      <c r="B406" s="70">
        <v>37255</v>
      </c>
      <c r="C406" s="4">
        <v>30</v>
      </c>
      <c r="D406" s="11"/>
      <c r="E406" s="12"/>
      <c r="F406" s="13"/>
      <c r="G406" s="81">
        <v>-2</v>
      </c>
      <c r="H406" s="54">
        <v>1</v>
      </c>
      <c r="I406" s="11">
        <v>90</v>
      </c>
      <c r="J406" s="62">
        <v>7</v>
      </c>
      <c r="K406" s="7">
        <v>0</v>
      </c>
      <c r="L406" s="11" t="s">
        <v>15</v>
      </c>
      <c r="M406" s="35">
        <v>0</v>
      </c>
      <c r="N406" s="30"/>
      <c r="O406" s="31" t="s">
        <v>26</v>
      </c>
    </row>
    <row r="407" spans="2:25" ht="13.5" thickBot="1" x14ac:dyDescent="0.25">
      <c r="B407" s="70">
        <v>37256</v>
      </c>
      <c r="C407" s="4">
        <v>31</v>
      </c>
      <c r="D407" s="11"/>
      <c r="E407" s="12"/>
      <c r="F407" s="13"/>
      <c r="G407" s="81">
        <v>-5</v>
      </c>
      <c r="H407" s="84">
        <v>-2</v>
      </c>
      <c r="I407" s="11">
        <v>85</v>
      </c>
      <c r="J407" s="62">
        <v>2</v>
      </c>
      <c r="K407" s="7">
        <v>0</v>
      </c>
      <c r="L407" s="11" t="s">
        <v>15</v>
      </c>
      <c r="M407" s="35">
        <v>0</v>
      </c>
      <c r="N407" s="30"/>
      <c r="O407" s="31" t="s">
        <v>26</v>
      </c>
    </row>
    <row r="408" spans="2:25" ht="13.5" thickBot="1" x14ac:dyDescent="0.25">
      <c r="C408" s="21" t="s">
        <v>27</v>
      </c>
      <c r="D408" s="22"/>
      <c r="E408" s="23"/>
      <c r="F408" s="24"/>
      <c r="G408" s="57"/>
      <c r="H408" s="58"/>
      <c r="I408" s="25"/>
      <c r="J408" s="64"/>
      <c r="K408" s="24"/>
      <c r="L408" s="22"/>
      <c r="M408" s="36"/>
      <c r="N408" s="37"/>
      <c r="O408" s="38"/>
    </row>
    <row r="409" spans="2:25" x14ac:dyDescent="0.2">
      <c r="C409" s="164" t="s">
        <v>28</v>
      </c>
      <c r="D409" s="165"/>
      <c r="E409" s="168"/>
      <c r="F409" s="141"/>
      <c r="G409" s="129">
        <f>SUM(G375:G407)</f>
        <v>-35</v>
      </c>
      <c r="H409" s="125">
        <f>SUM(H375:H407)</f>
        <v>63</v>
      </c>
      <c r="I409" s="127">
        <f>SUM(I375:I407)</f>
        <v>2656</v>
      </c>
      <c r="J409" s="125">
        <f>SUM(J375:J407)</f>
        <v>112</v>
      </c>
      <c r="K409" s="141">
        <f>COUNTIF(K375:K407,"&gt;0")</f>
        <v>0</v>
      </c>
      <c r="L409" s="39"/>
      <c r="M409" s="40"/>
      <c r="N409" s="40"/>
      <c r="O409" s="41"/>
    </row>
    <row r="410" spans="2:25" ht="13.5" thickBot="1" x14ac:dyDescent="0.25">
      <c r="C410" s="166"/>
      <c r="D410" s="167"/>
      <c r="E410" s="169"/>
      <c r="F410" s="142"/>
      <c r="G410" s="130"/>
      <c r="H410" s="126"/>
      <c r="I410" s="128"/>
      <c r="J410" s="126"/>
      <c r="K410" s="142"/>
      <c r="L410" s="42"/>
      <c r="M410" s="43"/>
      <c r="N410" s="43"/>
      <c r="O410" s="44"/>
    </row>
    <row r="411" spans="2:25" x14ac:dyDescent="0.2">
      <c r="C411" s="143" t="s">
        <v>54</v>
      </c>
      <c r="D411" s="144"/>
      <c r="E411" s="188"/>
      <c r="F411" s="191" t="s">
        <v>55</v>
      </c>
      <c r="G411" s="152" t="s">
        <v>171</v>
      </c>
      <c r="H411" s="153" t="s">
        <v>172</v>
      </c>
      <c r="I411" s="154" t="s">
        <v>56</v>
      </c>
      <c r="J411" s="156" t="s">
        <v>57</v>
      </c>
      <c r="K411" s="158" t="s">
        <v>29</v>
      </c>
      <c r="L411" s="158"/>
      <c r="M411" s="158"/>
      <c r="N411" s="158"/>
      <c r="O411" s="159"/>
    </row>
    <row r="412" spans="2:25" x14ac:dyDescent="0.2">
      <c r="C412" s="145"/>
      <c r="D412" s="146"/>
      <c r="E412" s="189"/>
      <c r="F412" s="192"/>
      <c r="G412" s="121"/>
      <c r="H412" s="137"/>
      <c r="I412" s="155"/>
      <c r="J412" s="157"/>
      <c r="K412" s="160"/>
      <c r="L412" s="160"/>
      <c r="M412" s="160"/>
      <c r="N412" s="160"/>
      <c r="O412" s="161"/>
    </row>
    <row r="413" spans="2:25" x14ac:dyDescent="0.2">
      <c r="C413" s="145"/>
      <c r="D413" s="146"/>
      <c r="E413" s="189"/>
      <c r="F413" s="192"/>
      <c r="G413" s="194">
        <f>G409/30</f>
        <v>-1.1666666666666667</v>
      </c>
      <c r="H413" s="137">
        <f>H409/31</f>
        <v>2.032258064516129</v>
      </c>
      <c r="I413" s="139">
        <f>I409/31</f>
        <v>85.677419354838705</v>
      </c>
      <c r="J413" s="141">
        <f>COUNTIF(J375:J407,"&gt;0")</f>
        <v>22</v>
      </c>
      <c r="K413" s="160"/>
      <c r="L413" s="160"/>
      <c r="M413" s="160"/>
      <c r="N413" s="160"/>
      <c r="O413" s="161"/>
    </row>
    <row r="414" spans="2:25" ht="13.5" thickBot="1" x14ac:dyDescent="0.25">
      <c r="C414" s="147"/>
      <c r="D414" s="148"/>
      <c r="E414" s="190"/>
      <c r="F414" s="193"/>
      <c r="G414" s="195"/>
      <c r="H414" s="138"/>
      <c r="I414" s="140"/>
      <c r="J414" s="142"/>
      <c r="K414" s="162"/>
      <c r="L414" s="162"/>
      <c r="M414" s="162"/>
      <c r="N414" s="162"/>
      <c r="O414" s="163"/>
    </row>
    <row r="417" spans="2:25" x14ac:dyDescent="0.2">
      <c r="C417" s="69" t="s">
        <v>159</v>
      </c>
      <c r="D417" s="69" t="s">
        <v>194</v>
      </c>
      <c r="H417" s="59"/>
    </row>
    <row r="418" spans="2:25" ht="13.5" thickBot="1" x14ac:dyDescent="0.25">
      <c r="D418" s="72"/>
    </row>
    <row r="419" spans="2:25" x14ac:dyDescent="0.2">
      <c r="C419" s="170" t="s">
        <v>0</v>
      </c>
      <c r="D419" s="172" t="s">
        <v>1</v>
      </c>
      <c r="E419" s="173"/>
      <c r="F419" s="174"/>
      <c r="G419" s="175" t="s">
        <v>2</v>
      </c>
      <c r="H419" s="176"/>
      <c r="I419" s="177" t="s">
        <v>3</v>
      </c>
      <c r="J419" s="179" t="s">
        <v>4</v>
      </c>
      <c r="K419" s="131" t="s">
        <v>5</v>
      </c>
      <c r="L419" s="133" t="s">
        <v>6</v>
      </c>
      <c r="M419" s="135" t="s">
        <v>7</v>
      </c>
      <c r="N419" s="135"/>
      <c r="O419" s="131"/>
      <c r="R419" s="73" t="s">
        <v>150</v>
      </c>
      <c r="S419" s="73"/>
      <c r="T419" s="73"/>
      <c r="U419" s="73"/>
      <c r="V419" s="73"/>
      <c r="W419" s="73"/>
      <c r="X419" s="73"/>
      <c r="Y419" s="73"/>
    </row>
    <row r="420" spans="2:25" ht="13.5" thickBot="1" x14ac:dyDescent="0.25">
      <c r="C420" s="171"/>
      <c r="D420" s="1" t="s">
        <v>8</v>
      </c>
      <c r="E420" s="2" t="s">
        <v>9</v>
      </c>
      <c r="F420" s="3" t="s">
        <v>10</v>
      </c>
      <c r="G420" s="49" t="s">
        <v>11</v>
      </c>
      <c r="H420" s="50" t="s">
        <v>12</v>
      </c>
      <c r="I420" s="178"/>
      <c r="J420" s="180"/>
      <c r="K420" s="132"/>
      <c r="L420" s="134"/>
      <c r="M420" s="136"/>
      <c r="N420" s="136"/>
      <c r="O420" s="132"/>
      <c r="R420" s="119" t="s">
        <v>195</v>
      </c>
      <c r="S420" s="119"/>
      <c r="T420" s="119"/>
      <c r="U420" s="119"/>
      <c r="V420" s="119"/>
      <c r="W420" s="119"/>
      <c r="X420" s="119"/>
      <c r="Y420" s="119"/>
    </row>
    <row r="421" spans="2:25" x14ac:dyDescent="0.2">
      <c r="B421" s="70">
        <v>37226</v>
      </c>
      <c r="C421" s="4">
        <v>1</v>
      </c>
      <c r="D421" s="5">
        <v>30800</v>
      </c>
      <c r="E421" s="6"/>
      <c r="F421" s="7"/>
      <c r="G421" s="51">
        <v>6</v>
      </c>
      <c r="H421" s="52">
        <v>7</v>
      </c>
      <c r="I421" s="5">
        <v>94</v>
      </c>
      <c r="J421" s="65">
        <v>5</v>
      </c>
      <c r="K421" s="7"/>
      <c r="L421" s="5"/>
      <c r="M421" s="27"/>
      <c r="N421" s="28"/>
      <c r="O421" s="29"/>
      <c r="R421" s="119"/>
      <c r="S421" s="119"/>
      <c r="T421" s="119"/>
      <c r="U421" s="119"/>
      <c r="V421" s="119"/>
      <c r="W421" s="119"/>
      <c r="X421" s="119"/>
      <c r="Y421" s="119"/>
    </row>
    <row r="422" spans="2:25" x14ac:dyDescent="0.2">
      <c r="B422" s="70">
        <v>37227</v>
      </c>
      <c r="C422" s="4">
        <v>2</v>
      </c>
      <c r="D422" s="11"/>
      <c r="E422" s="12"/>
      <c r="F422" s="13"/>
      <c r="G422" s="53">
        <v>5</v>
      </c>
      <c r="H422" s="54">
        <v>9</v>
      </c>
      <c r="I422" s="11">
        <v>88</v>
      </c>
      <c r="J422" s="66">
        <v>0</v>
      </c>
      <c r="K422" s="7"/>
      <c r="L422" s="11"/>
      <c r="M422" s="27"/>
      <c r="N422" s="30"/>
      <c r="O422" s="31"/>
      <c r="R422" s="119"/>
      <c r="S422" s="119"/>
      <c r="T422" s="119"/>
      <c r="U422" s="119"/>
      <c r="V422" s="119"/>
      <c r="W422" s="119"/>
      <c r="X422" s="119"/>
      <c r="Y422" s="119"/>
    </row>
    <row r="423" spans="2:25" x14ac:dyDescent="0.2">
      <c r="B423" s="70">
        <v>37228</v>
      </c>
      <c r="C423" s="4">
        <v>3</v>
      </c>
      <c r="D423" s="11"/>
      <c r="E423" s="12"/>
      <c r="F423" s="13"/>
      <c r="G423" s="53">
        <v>3</v>
      </c>
      <c r="H423" s="54">
        <v>4</v>
      </c>
      <c r="I423" s="11">
        <v>92</v>
      </c>
      <c r="J423" s="66">
        <v>9</v>
      </c>
      <c r="K423" s="7"/>
      <c r="L423" s="11"/>
      <c r="M423" s="27"/>
      <c r="N423" s="30"/>
      <c r="O423" s="31"/>
      <c r="R423" s="73"/>
      <c r="S423" s="73"/>
      <c r="T423" s="73"/>
      <c r="U423" s="73"/>
      <c r="V423" s="73"/>
      <c r="W423" s="73"/>
      <c r="X423" s="73"/>
      <c r="Y423" s="73"/>
    </row>
    <row r="424" spans="2:25" x14ac:dyDescent="0.2">
      <c r="B424" s="70">
        <v>37229</v>
      </c>
      <c r="C424" s="4">
        <v>4</v>
      </c>
      <c r="D424" s="11"/>
      <c r="E424" s="12"/>
      <c r="F424" s="13"/>
      <c r="G424" s="53">
        <v>3</v>
      </c>
      <c r="H424" s="54">
        <v>9</v>
      </c>
      <c r="I424" s="11">
        <v>94</v>
      </c>
      <c r="J424" s="66">
        <v>14</v>
      </c>
      <c r="K424" s="7"/>
      <c r="L424" s="11"/>
      <c r="M424" s="27"/>
      <c r="N424" s="30"/>
      <c r="O424" s="31"/>
      <c r="R424" s="73" t="s">
        <v>152</v>
      </c>
      <c r="S424" s="73"/>
      <c r="T424" s="73"/>
      <c r="U424" s="73"/>
      <c r="V424" s="73"/>
      <c r="W424" s="73"/>
      <c r="X424" s="73"/>
      <c r="Y424" s="73"/>
    </row>
    <row r="425" spans="2:25" x14ac:dyDescent="0.2">
      <c r="B425" s="70">
        <v>37230</v>
      </c>
      <c r="C425" s="4">
        <v>5</v>
      </c>
      <c r="D425" s="11"/>
      <c r="E425" s="12"/>
      <c r="F425" s="13"/>
      <c r="G425" s="53">
        <v>5</v>
      </c>
      <c r="H425" s="54">
        <v>8</v>
      </c>
      <c r="I425" s="11">
        <v>92</v>
      </c>
      <c r="J425" s="66">
        <v>21</v>
      </c>
      <c r="K425" s="7"/>
      <c r="L425" s="11"/>
      <c r="M425" s="27"/>
      <c r="N425" s="30"/>
      <c r="O425" s="31"/>
      <c r="R425" s="119"/>
      <c r="S425" s="119"/>
      <c r="T425" s="119"/>
      <c r="U425" s="119"/>
      <c r="V425" s="119"/>
      <c r="W425" s="119"/>
      <c r="X425" s="119"/>
      <c r="Y425" s="119"/>
    </row>
    <row r="426" spans="2:25" x14ac:dyDescent="0.2">
      <c r="B426" s="70">
        <v>37231</v>
      </c>
      <c r="C426" s="4">
        <v>6</v>
      </c>
      <c r="D426" s="11"/>
      <c r="E426" s="12"/>
      <c r="F426" s="13"/>
      <c r="G426" s="53">
        <v>3</v>
      </c>
      <c r="H426" s="54">
        <v>5</v>
      </c>
      <c r="I426" s="11">
        <v>80</v>
      </c>
      <c r="J426" s="66">
        <v>0</v>
      </c>
      <c r="K426" s="7"/>
      <c r="L426" s="11"/>
      <c r="M426" s="27"/>
      <c r="N426" s="30"/>
      <c r="O426" s="31"/>
      <c r="R426" s="119"/>
      <c r="S426" s="119"/>
      <c r="T426" s="119"/>
      <c r="U426" s="119"/>
      <c r="V426" s="119"/>
      <c r="W426" s="119"/>
      <c r="X426" s="119"/>
      <c r="Y426" s="119"/>
    </row>
    <row r="427" spans="2:25" x14ac:dyDescent="0.2">
      <c r="B427" s="70">
        <v>37232</v>
      </c>
      <c r="C427" s="4">
        <v>7</v>
      </c>
      <c r="D427" s="11"/>
      <c r="E427" s="12"/>
      <c r="F427" s="13"/>
      <c r="G427" s="53">
        <v>-3</v>
      </c>
      <c r="H427" s="54">
        <v>0</v>
      </c>
      <c r="I427" s="11">
        <v>84</v>
      </c>
      <c r="J427" s="66">
        <v>0</v>
      </c>
      <c r="K427" s="7"/>
      <c r="L427" s="11"/>
      <c r="M427" s="27"/>
      <c r="N427" s="30"/>
      <c r="O427" s="31"/>
      <c r="R427" s="119"/>
      <c r="S427" s="119"/>
      <c r="T427" s="119"/>
      <c r="U427" s="119"/>
      <c r="V427" s="119"/>
      <c r="W427" s="119"/>
      <c r="X427" s="119"/>
      <c r="Y427" s="119"/>
    </row>
    <row r="428" spans="2:25" x14ac:dyDescent="0.2">
      <c r="B428" s="70">
        <v>37233</v>
      </c>
      <c r="C428" s="4">
        <v>8</v>
      </c>
      <c r="D428" s="11"/>
      <c r="E428" s="12"/>
      <c r="F428" s="13"/>
      <c r="G428" s="53">
        <v>-2</v>
      </c>
      <c r="H428" s="54">
        <v>1</v>
      </c>
      <c r="I428" s="11">
        <v>94</v>
      </c>
      <c r="J428" s="66">
        <v>0</v>
      </c>
      <c r="K428" s="7"/>
      <c r="L428" s="11"/>
      <c r="M428" s="27"/>
      <c r="N428" s="30"/>
      <c r="O428" s="31"/>
      <c r="R428" s="73"/>
      <c r="S428" s="73"/>
      <c r="T428" s="73"/>
      <c r="U428" s="73"/>
      <c r="V428" s="73"/>
      <c r="W428" s="73"/>
      <c r="X428" s="73"/>
      <c r="Y428" s="73"/>
    </row>
    <row r="429" spans="2:25" x14ac:dyDescent="0.2">
      <c r="B429" s="70">
        <v>37234</v>
      </c>
      <c r="C429" s="4">
        <v>9</v>
      </c>
      <c r="D429" s="11"/>
      <c r="E429" s="12"/>
      <c r="F429" s="13"/>
      <c r="G429" s="53">
        <v>-1</v>
      </c>
      <c r="H429" s="54">
        <v>2</v>
      </c>
      <c r="I429" s="11">
        <v>86</v>
      </c>
      <c r="J429" s="66">
        <v>0</v>
      </c>
      <c r="K429" s="7"/>
      <c r="L429" s="11"/>
      <c r="M429" s="27"/>
      <c r="N429" s="30"/>
      <c r="O429" s="31"/>
      <c r="R429" s="73" t="s">
        <v>154</v>
      </c>
      <c r="S429" s="73"/>
      <c r="T429" s="73"/>
      <c r="U429" s="73"/>
      <c r="V429" s="73"/>
      <c r="W429" s="73"/>
      <c r="X429" s="73"/>
      <c r="Y429" s="73"/>
    </row>
    <row r="430" spans="2:25" ht="13.5" thickBot="1" x14ac:dyDescent="0.25">
      <c r="B430" s="70">
        <v>37235</v>
      </c>
      <c r="C430" s="17">
        <v>10</v>
      </c>
      <c r="D430" s="18">
        <v>30650</v>
      </c>
      <c r="E430" s="19"/>
      <c r="F430" s="20">
        <v>-150</v>
      </c>
      <c r="G430" s="55">
        <v>2</v>
      </c>
      <c r="H430" s="56">
        <v>5</v>
      </c>
      <c r="I430" s="18">
        <v>92</v>
      </c>
      <c r="J430" s="66">
        <v>0</v>
      </c>
      <c r="K430" s="7"/>
      <c r="L430" s="11"/>
      <c r="M430" s="27"/>
      <c r="N430" s="30"/>
      <c r="O430" s="31"/>
      <c r="R430" s="119"/>
      <c r="S430" s="119"/>
      <c r="T430" s="119"/>
      <c r="U430" s="119"/>
      <c r="V430" s="119"/>
      <c r="W430" s="119"/>
      <c r="X430" s="119"/>
      <c r="Y430" s="119"/>
    </row>
    <row r="431" spans="2:25" ht="13.5" thickBot="1" x14ac:dyDescent="0.25">
      <c r="C431" s="21" t="s">
        <v>20</v>
      </c>
      <c r="D431" s="22"/>
      <c r="E431" s="23">
        <v>0</v>
      </c>
      <c r="F431" s="24">
        <v>-150</v>
      </c>
      <c r="G431" s="57"/>
      <c r="H431" s="58"/>
      <c r="I431" s="25"/>
      <c r="J431" s="68"/>
      <c r="K431" s="24"/>
      <c r="L431" s="22"/>
      <c r="M431" s="32"/>
      <c r="N431" s="33"/>
      <c r="O431" s="34"/>
      <c r="R431" s="119"/>
      <c r="S431" s="119"/>
      <c r="T431" s="119"/>
      <c r="U431" s="119"/>
      <c r="V431" s="119"/>
      <c r="W431" s="119"/>
      <c r="X431" s="119"/>
      <c r="Y431" s="119"/>
    </row>
    <row r="432" spans="2:25" x14ac:dyDescent="0.2">
      <c r="B432" s="70">
        <v>37236</v>
      </c>
      <c r="C432" s="26">
        <v>11</v>
      </c>
      <c r="D432" s="5"/>
      <c r="E432" s="6"/>
      <c r="F432" s="7"/>
      <c r="G432" s="51">
        <v>2</v>
      </c>
      <c r="H432" s="52">
        <v>5</v>
      </c>
      <c r="I432" s="5">
        <v>95</v>
      </c>
      <c r="J432" s="62">
        <v>0</v>
      </c>
      <c r="K432" s="7"/>
      <c r="L432" s="5"/>
      <c r="M432" s="35"/>
      <c r="N432" s="30"/>
      <c r="O432" s="31"/>
      <c r="R432" s="119"/>
      <c r="S432" s="119"/>
      <c r="T432" s="119"/>
      <c r="U432" s="119"/>
      <c r="V432" s="119"/>
      <c r="W432" s="119"/>
      <c r="X432" s="119"/>
      <c r="Y432" s="119"/>
    </row>
    <row r="433" spans="2:25" x14ac:dyDescent="0.2">
      <c r="B433" s="70">
        <v>37237</v>
      </c>
      <c r="C433" s="4">
        <v>12</v>
      </c>
      <c r="D433" s="11"/>
      <c r="E433" s="12"/>
      <c r="F433" s="13"/>
      <c r="G433" s="51">
        <v>3</v>
      </c>
      <c r="H433" s="52">
        <v>3</v>
      </c>
      <c r="I433" s="11">
        <v>95</v>
      </c>
      <c r="J433" s="62">
        <v>1</v>
      </c>
      <c r="K433" s="7"/>
      <c r="L433" s="5"/>
      <c r="M433" s="35"/>
      <c r="N433" s="30"/>
      <c r="O433" s="31"/>
      <c r="R433" s="73"/>
      <c r="S433" s="73"/>
      <c r="T433" s="73"/>
      <c r="U433" s="73"/>
      <c r="V433" s="73"/>
      <c r="W433" s="73"/>
      <c r="X433" s="73"/>
      <c r="Y433" s="73"/>
    </row>
    <row r="434" spans="2:25" x14ac:dyDescent="0.2">
      <c r="B434" s="70">
        <v>37238</v>
      </c>
      <c r="C434" s="4">
        <v>13</v>
      </c>
      <c r="D434" s="11"/>
      <c r="E434" s="12"/>
      <c r="F434" s="13"/>
      <c r="G434" s="53">
        <v>0</v>
      </c>
      <c r="H434" s="54">
        <v>-2</v>
      </c>
      <c r="I434" s="11">
        <v>68</v>
      </c>
      <c r="J434" s="62">
        <v>0</v>
      </c>
      <c r="K434" s="7"/>
      <c r="L434" s="5"/>
      <c r="M434" s="35"/>
      <c r="N434" s="30"/>
      <c r="O434" s="31"/>
      <c r="R434" s="73" t="s">
        <v>156</v>
      </c>
      <c r="S434" s="73"/>
      <c r="T434" s="73"/>
      <c r="U434" s="73"/>
      <c r="V434" s="73"/>
      <c r="W434" s="73"/>
      <c r="X434" s="73"/>
      <c r="Y434" s="73"/>
    </row>
    <row r="435" spans="2:25" x14ac:dyDescent="0.2">
      <c r="B435" s="70">
        <v>37239</v>
      </c>
      <c r="C435" s="4">
        <v>14</v>
      </c>
      <c r="D435" s="11"/>
      <c r="E435" s="12"/>
      <c r="F435" s="13"/>
      <c r="G435" s="74">
        <v>-7</v>
      </c>
      <c r="H435" s="54">
        <v>2</v>
      </c>
      <c r="I435" s="11">
        <v>64</v>
      </c>
      <c r="J435" s="62">
        <v>0</v>
      </c>
      <c r="K435" s="7"/>
      <c r="L435" s="5"/>
      <c r="M435" s="35"/>
      <c r="N435" s="30"/>
      <c r="O435" s="31"/>
      <c r="R435" s="120"/>
      <c r="S435" s="120"/>
      <c r="T435" s="120"/>
      <c r="U435" s="120"/>
      <c r="V435" s="120"/>
      <c r="W435" s="120"/>
      <c r="X435" s="120"/>
      <c r="Y435" s="120"/>
    </row>
    <row r="436" spans="2:25" x14ac:dyDescent="0.2">
      <c r="B436" s="70">
        <v>37240</v>
      </c>
      <c r="C436" s="4">
        <v>15</v>
      </c>
      <c r="D436" s="11"/>
      <c r="E436" s="12"/>
      <c r="F436" s="13"/>
      <c r="G436" s="53">
        <v>-5</v>
      </c>
      <c r="H436" s="54">
        <v>0</v>
      </c>
      <c r="I436" s="11">
        <v>82</v>
      </c>
      <c r="J436" s="62">
        <v>0</v>
      </c>
      <c r="K436" s="7"/>
      <c r="L436" s="5"/>
      <c r="M436" s="35"/>
      <c r="N436" s="30"/>
      <c r="O436" s="31"/>
      <c r="R436" s="120"/>
      <c r="S436" s="120"/>
      <c r="T436" s="120"/>
      <c r="U436" s="120"/>
      <c r="V436" s="120"/>
      <c r="W436" s="120"/>
      <c r="X436" s="120"/>
      <c r="Y436" s="120"/>
    </row>
    <row r="437" spans="2:25" x14ac:dyDescent="0.2">
      <c r="B437" s="70">
        <v>37241</v>
      </c>
      <c r="C437" s="4">
        <v>16</v>
      </c>
      <c r="D437" s="11"/>
      <c r="E437" s="12"/>
      <c r="F437" s="13"/>
      <c r="G437" s="53">
        <v>-5</v>
      </c>
      <c r="H437" s="54">
        <v>2</v>
      </c>
      <c r="I437" s="11">
        <v>84</v>
      </c>
      <c r="J437" s="62">
        <v>0</v>
      </c>
      <c r="K437" s="7"/>
      <c r="L437" s="5"/>
      <c r="M437" s="35"/>
      <c r="N437" s="30"/>
      <c r="O437" s="31"/>
      <c r="R437" s="120"/>
      <c r="S437" s="120"/>
      <c r="T437" s="120"/>
      <c r="U437" s="120"/>
      <c r="V437" s="120"/>
      <c r="W437" s="120"/>
      <c r="X437" s="120"/>
      <c r="Y437" s="120"/>
    </row>
    <row r="438" spans="2:25" x14ac:dyDescent="0.2">
      <c r="B438" s="70">
        <v>37242</v>
      </c>
      <c r="C438" s="4">
        <v>17</v>
      </c>
      <c r="D438" s="11"/>
      <c r="E438" s="12"/>
      <c r="F438" s="13"/>
      <c r="G438" s="53">
        <v>-1</v>
      </c>
      <c r="H438" s="54">
        <v>4</v>
      </c>
      <c r="I438" s="11">
        <v>92</v>
      </c>
      <c r="J438" s="62">
        <v>0</v>
      </c>
      <c r="K438" s="7"/>
      <c r="L438" s="5"/>
      <c r="M438" s="35"/>
      <c r="N438" s="30"/>
      <c r="O438" s="31"/>
      <c r="R438" s="73"/>
      <c r="S438" s="73"/>
      <c r="T438" s="73"/>
      <c r="U438" s="73"/>
      <c r="V438" s="73"/>
      <c r="W438" s="73"/>
      <c r="X438" s="73"/>
      <c r="Y438" s="73"/>
    </row>
    <row r="439" spans="2:25" x14ac:dyDescent="0.2">
      <c r="B439" s="70">
        <v>37243</v>
      </c>
      <c r="C439" s="4">
        <v>18</v>
      </c>
      <c r="D439" s="11"/>
      <c r="E439" s="12"/>
      <c r="F439" s="13"/>
      <c r="G439" s="53">
        <v>-2</v>
      </c>
      <c r="H439" s="54">
        <v>6</v>
      </c>
      <c r="I439" s="11">
        <v>89</v>
      </c>
      <c r="J439" s="62">
        <v>0</v>
      </c>
      <c r="K439" s="7"/>
      <c r="L439" s="5"/>
      <c r="M439" s="35"/>
      <c r="N439" s="30"/>
      <c r="O439" s="31"/>
      <c r="R439" s="73" t="s">
        <v>155</v>
      </c>
      <c r="S439" s="73"/>
      <c r="T439" s="73"/>
      <c r="U439" s="73"/>
      <c r="V439" s="73"/>
      <c r="W439" s="73"/>
      <c r="X439" s="73"/>
      <c r="Y439" s="73"/>
    </row>
    <row r="440" spans="2:25" x14ac:dyDescent="0.2">
      <c r="B440" s="70">
        <v>37244</v>
      </c>
      <c r="C440" s="4">
        <v>19</v>
      </c>
      <c r="D440" s="11"/>
      <c r="E440" s="12"/>
      <c r="F440" s="13"/>
      <c r="G440" s="53">
        <v>3</v>
      </c>
      <c r="H440" s="54">
        <v>5</v>
      </c>
      <c r="I440" s="11">
        <v>92</v>
      </c>
      <c r="J440" s="62">
        <v>2</v>
      </c>
      <c r="K440" s="7"/>
      <c r="L440" s="5"/>
      <c r="M440" s="35"/>
      <c r="N440" s="30"/>
      <c r="O440" s="31"/>
      <c r="R440" s="120"/>
      <c r="S440" s="120"/>
      <c r="T440" s="120"/>
      <c r="U440" s="120"/>
      <c r="V440" s="120"/>
      <c r="W440" s="120"/>
      <c r="X440" s="120"/>
      <c r="Y440" s="120"/>
    </row>
    <row r="441" spans="2:25" ht="13.5" thickBot="1" x14ac:dyDescent="0.25">
      <c r="B441" s="70">
        <v>37245</v>
      </c>
      <c r="C441" s="17">
        <v>20</v>
      </c>
      <c r="D441" s="18">
        <v>30500</v>
      </c>
      <c r="E441" s="19"/>
      <c r="F441" s="20">
        <v>-150</v>
      </c>
      <c r="G441" s="53">
        <v>-2</v>
      </c>
      <c r="H441" s="54">
        <v>-1</v>
      </c>
      <c r="I441" s="18">
        <v>63</v>
      </c>
      <c r="J441" s="63">
        <v>0</v>
      </c>
      <c r="K441" s="7"/>
      <c r="L441" s="5"/>
      <c r="M441" s="35"/>
      <c r="N441" s="30"/>
      <c r="O441" s="31"/>
      <c r="R441" s="120"/>
      <c r="S441" s="120"/>
      <c r="T441" s="120"/>
      <c r="U441" s="120"/>
      <c r="V441" s="120"/>
      <c r="W441" s="120"/>
      <c r="X441" s="120"/>
      <c r="Y441" s="120"/>
    </row>
    <row r="442" spans="2:25" ht="13.5" thickBot="1" x14ac:dyDescent="0.25">
      <c r="C442" s="21" t="s">
        <v>23</v>
      </c>
      <c r="D442" s="22"/>
      <c r="E442" s="23">
        <v>0</v>
      </c>
      <c r="F442" s="24">
        <v>-150</v>
      </c>
      <c r="G442" s="57"/>
      <c r="H442" s="58"/>
      <c r="I442" s="25"/>
      <c r="J442" s="68"/>
      <c r="K442" s="24"/>
      <c r="L442" s="22"/>
      <c r="M442" s="32"/>
      <c r="N442" s="33"/>
      <c r="O442" s="34"/>
      <c r="R442" s="120"/>
      <c r="S442" s="120"/>
      <c r="T442" s="120"/>
      <c r="U442" s="120"/>
      <c r="V442" s="120"/>
      <c r="W442" s="120"/>
      <c r="X442" s="120"/>
      <c r="Y442" s="120"/>
    </row>
    <row r="443" spans="2:25" x14ac:dyDescent="0.2">
      <c r="B443" s="70">
        <v>37246</v>
      </c>
      <c r="C443" s="26">
        <v>21</v>
      </c>
      <c r="D443" s="5"/>
      <c r="E443" s="6"/>
      <c r="F443" s="7"/>
      <c r="G443" s="51">
        <v>2</v>
      </c>
      <c r="H443" s="52">
        <v>6</v>
      </c>
      <c r="I443" s="5">
        <v>95</v>
      </c>
      <c r="J443" s="61">
        <v>12</v>
      </c>
      <c r="K443" s="7"/>
      <c r="L443" s="5"/>
      <c r="M443" s="35"/>
      <c r="N443" s="30"/>
      <c r="O443" s="31"/>
      <c r="R443" s="73"/>
      <c r="S443" s="73"/>
      <c r="T443" s="73"/>
      <c r="U443" s="73"/>
      <c r="V443" s="73"/>
      <c r="W443" s="73"/>
      <c r="X443" s="73"/>
      <c r="Y443" s="73"/>
    </row>
    <row r="444" spans="2:25" x14ac:dyDescent="0.2">
      <c r="B444" s="70">
        <v>37247</v>
      </c>
      <c r="C444" s="4">
        <v>22</v>
      </c>
      <c r="D444" s="11"/>
      <c r="E444" s="12"/>
      <c r="F444" s="13"/>
      <c r="G444" s="53">
        <v>-3</v>
      </c>
      <c r="H444" s="54">
        <v>-2</v>
      </c>
      <c r="I444" s="11">
        <v>84</v>
      </c>
      <c r="J444" s="62">
        <v>0</v>
      </c>
      <c r="K444" s="13"/>
      <c r="L444" s="5"/>
      <c r="M444" s="35"/>
      <c r="N444" s="30"/>
      <c r="O444" s="31"/>
      <c r="R444" s="73" t="s">
        <v>157</v>
      </c>
      <c r="S444" s="73"/>
      <c r="T444" s="73"/>
      <c r="U444" s="73"/>
      <c r="V444" s="73"/>
      <c r="W444" s="73"/>
      <c r="X444" s="73"/>
      <c r="Y444" s="73"/>
    </row>
    <row r="445" spans="2:25" x14ac:dyDescent="0.2">
      <c r="B445" s="70">
        <v>37248</v>
      </c>
      <c r="C445" s="4">
        <v>23</v>
      </c>
      <c r="D445" s="11"/>
      <c r="E445" s="12"/>
      <c r="F445" s="13"/>
      <c r="G445" s="53">
        <v>-9</v>
      </c>
      <c r="H445" s="54">
        <v>-2</v>
      </c>
      <c r="I445" s="11">
        <v>82</v>
      </c>
      <c r="J445" s="62">
        <v>0</v>
      </c>
      <c r="K445" s="7"/>
      <c r="L445" s="5"/>
      <c r="M445" s="35"/>
      <c r="N445" s="30"/>
      <c r="O445" s="31"/>
      <c r="R445" s="120"/>
      <c r="S445" s="120"/>
      <c r="T445" s="120"/>
      <c r="U445" s="120"/>
      <c r="V445" s="120"/>
      <c r="W445" s="120"/>
      <c r="X445" s="120"/>
      <c r="Y445" s="120"/>
    </row>
    <row r="446" spans="2:25" x14ac:dyDescent="0.2">
      <c r="B446" s="70">
        <v>37249</v>
      </c>
      <c r="C446" s="4">
        <v>24</v>
      </c>
      <c r="D446" s="11"/>
      <c r="E446" s="12"/>
      <c r="F446" s="13"/>
      <c r="G446" s="53">
        <v>-2</v>
      </c>
      <c r="H446" s="54">
        <v>2</v>
      </c>
      <c r="I446" s="11">
        <v>95</v>
      </c>
      <c r="J446" s="62">
        <v>3</v>
      </c>
      <c r="K446" s="13"/>
      <c r="L446" s="5"/>
      <c r="M446" s="35"/>
      <c r="N446" s="30"/>
      <c r="O446" s="31"/>
      <c r="R446" s="120"/>
      <c r="S446" s="120"/>
      <c r="T446" s="120"/>
      <c r="U446" s="120"/>
      <c r="V446" s="120"/>
      <c r="W446" s="120"/>
      <c r="X446" s="120"/>
      <c r="Y446" s="120"/>
    </row>
    <row r="447" spans="2:25" x14ac:dyDescent="0.2">
      <c r="B447" s="70">
        <v>37250</v>
      </c>
      <c r="C447" s="4">
        <v>25</v>
      </c>
      <c r="D447" s="11"/>
      <c r="E447" s="12"/>
      <c r="F447" s="13"/>
      <c r="G447" s="53">
        <v>1</v>
      </c>
      <c r="H447" s="54">
        <v>5</v>
      </c>
      <c r="I447" s="11">
        <v>92</v>
      </c>
      <c r="J447" s="62">
        <v>4</v>
      </c>
      <c r="K447" s="13"/>
      <c r="L447" s="5"/>
      <c r="M447" s="35"/>
      <c r="N447" s="30"/>
      <c r="O447" s="31"/>
      <c r="R447" s="120"/>
      <c r="S447" s="120"/>
      <c r="T447" s="120"/>
      <c r="U447" s="120"/>
      <c r="V447" s="120"/>
      <c r="W447" s="120"/>
      <c r="X447" s="120"/>
      <c r="Y447" s="120"/>
    </row>
    <row r="448" spans="2:25" x14ac:dyDescent="0.2">
      <c r="B448" s="70">
        <v>37251</v>
      </c>
      <c r="C448" s="4">
        <v>26</v>
      </c>
      <c r="D448" s="11"/>
      <c r="E448" s="12"/>
      <c r="F448" s="13"/>
      <c r="G448" s="53">
        <v>-2</v>
      </c>
      <c r="H448" s="54">
        <v>1</v>
      </c>
      <c r="I448" s="11">
        <v>86</v>
      </c>
      <c r="J448" s="85">
        <v>0</v>
      </c>
      <c r="K448" s="13"/>
      <c r="L448" s="11"/>
      <c r="M448" s="78" t="s">
        <v>108</v>
      </c>
      <c r="N448" s="30"/>
      <c r="O448" s="31"/>
    </row>
    <row r="449" spans="2:15" x14ac:dyDescent="0.2">
      <c r="B449" s="70">
        <v>37252</v>
      </c>
      <c r="C449" s="4">
        <v>27</v>
      </c>
      <c r="D449" s="11"/>
      <c r="E449" s="12"/>
      <c r="F449" s="13"/>
      <c r="G449" s="53">
        <v>-1</v>
      </c>
      <c r="H449" s="54">
        <v>1</v>
      </c>
      <c r="I449" s="11">
        <v>95</v>
      </c>
      <c r="J449" s="85">
        <v>0</v>
      </c>
      <c r="K449" s="13"/>
      <c r="L449" s="11"/>
      <c r="M449" s="78" t="s">
        <v>105</v>
      </c>
      <c r="N449" s="30"/>
      <c r="O449" s="31"/>
    </row>
    <row r="450" spans="2:15" x14ac:dyDescent="0.2">
      <c r="B450" s="70">
        <v>37253</v>
      </c>
      <c r="C450" s="4">
        <v>28</v>
      </c>
      <c r="D450" s="11"/>
      <c r="E450" s="12"/>
      <c r="F450" s="13"/>
      <c r="G450" s="53">
        <v>-1</v>
      </c>
      <c r="H450" s="54">
        <v>3</v>
      </c>
      <c r="I450" s="11">
        <v>92</v>
      </c>
      <c r="J450" s="85">
        <v>0</v>
      </c>
      <c r="K450" s="7"/>
      <c r="L450" s="11"/>
      <c r="M450" s="35" t="s">
        <v>97</v>
      </c>
      <c r="N450" s="30"/>
      <c r="O450" s="31"/>
    </row>
    <row r="451" spans="2:15" x14ac:dyDescent="0.2">
      <c r="B451" s="70">
        <v>37254</v>
      </c>
      <c r="C451" s="4">
        <v>29</v>
      </c>
      <c r="D451" s="11"/>
      <c r="E451" s="12"/>
      <c r="F451" s="13"/>
      <c r="G451" s="53">
        <v>-1</v>
      </c>
      <c r="H451" s="54">
        <v>0</v>
      </c>
      <c r="I451" s="11">
        <v>90</v>
      </c>
      <c r="J451" s="85">
        <v>0</v>
      </c>
      <c r="K451" s="7"/>
      <c r="L451" s="11"/>
      <c r="M451" s="78" t="s">
        <v>107</v>
      </c>
      <c r="N451" s="30"/>
      <c r="O451" s="31"/>
    </row>
    <row r="452" spans="2:15" x14ac:dyDescent="0.2">
      <c r="B452" s="70">
        <v>37255</v>
      </c>
      <c r="C452" s="4">
        <v>30</v>
      </c>
      <c r="D452" s="11"/>
      <c r="E452" s="12"/>
      <c r="F452" s="13"/>
      <c r="G452" s="53">
        <v>-4</v>
      </c>
      <c r="H452" s="54">
        <v>-1</v>
      </c>
      <c r="I452" s="11">
        <v>86</v>
      </c>
      <c r="J452" s="85">
        <v>0</v>
      </c>
      <c r="K452" s="7"/>
      <c r="L452" s="11"/>
      <c r="M452" s="78" t="s">
        <v>105</v>
      </c>
      <c r="N452" s="30"/>
      <c r="O452" s="31"/>
    </row>
    <row r="453" spans="2:15" ht="13.5" thickBot="1" x14ac:dyDescent="0.25">
      <c r="B453" s="70">
        <v>37256</v>
      </c>
      <c r="C453" s="4">
        <v>31</v>
      </c>
      <c r="D453" s="11">
        <v>30300</v>
      </c>
      <c r="E453" s="12"/>
      <c r="F453" s="13">
        <v>-200</v>
      </c>
      <c r="G453" s="53">
        <v>-10</v>
      </c>
      <c r="H453" s="54">
        <v>-3</v>
      </c>
      <c r="I453" s="11">
        <v>86</v>
      </c>
      <c r="J453" s="85">
        <v>0</v>
      </c>
      <c r="K453" s="13"/>
      <c r="L453" s="11"/>
      <c r="M453" s="78" t="s">
        <v>196</v>
      </c>
      <c r="N453" s="30"/>
      <c r="O453" s="31"/>
    </row>
    <row r="454" spans="2:15" ht="13.5" thickBot="1" x14ac:dyDescent="0.25">
      <c r="C454" s="21" t="s">
        <v>27</v>
      </c>
      <c r="D454" s="22"/>
      <c r="E454" s="23"/>
      <c r="F454" s="24">
        <v>-200</v>
      </c>
      <c r="G454" s="57"/>
      <c r="H454" s="58"/>
      <c r="I454" s="25"/>
      <c r="J454" s="64"/>
      <c r="K454" s="24"/>
      <c r="L454" s="22"/>
      <c r="M454" s="36"/>
      <c r="N454" s="37"/>
      <c r="O454" s="38"/>
    </row>
    <row r="455" spans="2:15" x14ac:dyDescent="0.2">
      <c r="C455" s="164" t="s">
        <v>28</v>
      </c>
      <c r="D455" s="165"/>
      <c r="E455" s="168">
        <v>0</v>
      </c>
      <c r="F455" s="141">
        <v>-500</v>
      </c>
      <c r="G455" s="129">
        <f>SUM(G421:G453)</f>
        <v>-23</v>
      </c>
      <c r="H455" s="125">
        <f>SUM(H421:H453)</f>
        <v>84</v>
      </c>
      <c r="I455" s="127">
        <f>SUM(I421:I453)</f>
        <v>2703</v>
      </c>
      <c r="J455" s="125">
        <f>SUM(J421:J453)</f>
        <v>71</v>
      </c>
      <c r="K455" s="141"/>
      <c r="L455" s="39"/>
      <c r="M455" s="40"/>
      <c r="N455" s="40"/>
      <c r="O455" s="41"/>
    </row>
    <row r="456" spans="2:15" ht="13.5" thickBot="1" x14ac:dyDescent="0.25">
      <c r="C456" s="166"/>
      <c r="D456" s="167"/>
      <c r="E456" s="169"/>
      <c r="F456" s="142"/>
      <c r="G456" s="130"/>
      <c r="H456" s="126"/>
      <c r="I456" s="128"/>
      <c r="J456" s="126"/>
      <c r="K456" s="142"/>
      <c r="L456" s="42"/>
      <c r="M456" s="43"/>
      <c r="N456" s="43"/>
      <c r="O456" s="44"/>
    </row>
    <row r="457" spans="2:15" x14ac:dyDescent="0.2">
      <c r="C457" s="143" t="s">
        <v>54</v>
      </c>
      <c r="D457" s="144"/>
      <c r="E457" s="188">
        <v>-0.5</v>
      </c>
      <c r="F457" s="191" t="s">
        <v>55</v>
      </c>
      <c r="G457" s="152" t="s">
        <v>171</v>
      </c>
      <c r="H457" s="153" t="s">
        <v>172</v>
      </c>
      <c r="I457" s="154" t="s">
        <v>56</v>
      </c>
      <c r="J457" s="156" t="s">
        <v>57</v>
      </c>
      <c r="K457" s="158" t="s">
        <v>197</v>
      </c>
      <c r="L457" s="158"/>
      <c r="M457" s="158"/>
      <c r="N457" s="158"/>
      <c r="O457" s="159"/>
    </row>
    <row r="458" spans="2:15" x14ac:dyDescent="0.2">
      <c r="C458" s="145"/>
      <c r="D458" s="146"/>
      <c r="E458" s="189"/>
      <c r="F458" s="192"/>
      <c r="G458" s="121"/>
      <c r="H458" s="137"/>
      <c r="I458" s="155"/>
      <c r="J458" s="157"/>
      <c r="K458" s="160"/>
      <c r="L458" s="160"/>
      <c r="M458" s="160"/>
      <c r="N458" s="160"/>
      <c r="O458" s="161"/>
    </row>
    <row r="459" spans="2:15" x14ac:dyDescent="0.2">
      <c r="C459" s="145"/>
      <c r="D459" s="146"/>
      <c r="E459" s="189"/>
      <c r="F459" s="192"/>
      <c r="G459" s="121">
        <f>G455/31</f>
        <v>-0.74193548387096775</v>
      </c>
      <c r="H459" s="137">
        <f>H455/31</f>
        <v>2.7096774193548385</v>
      </c>
      <c r="I459" s="139">
        <f>I455/31</f>
        <v>87.193548387096769</v>
      </c>
      <c r="J459" s="202">
        <f>COUNTIF(J421:J453,"&gt;0")</f>
        <v>9</v>
      </c>
      <c r="K459" s="160"/>
      <c r="L459" s="160"/>
      <c r="M459" s="160"/>
      <c r="N459" s="160"/>
      <c r="O459" s="161"/>
    </row>
    <row r="460" spans="2:15" ht="13.5" thickBot="1" x14ac:dyDescent="0.25">
      <c r="C460" s="147"/>
      <c r="D460" s="148"/>
      <c r="E460" s="190"/>
      <c r="F460" s="193"/>
      <c r="G460" s="122"/>
      <c r="H460" s="138"/>
      <c r="I460" s="140"/>
      <c r="J460" s="203"/>
      <c r="K460" s="162"/>
      <c r="L460" s="162"/>
      <c r="M460" s="162"/>
      <c r="N460" s="162"/>
      <c r="O460" s="163"/>
    </row>
    <row r="463" spans="2:15" x14ac:dyDescent="0.2">
      <c r="C463" s="69" t="s">
        <v>159</v>
      </c>
      <c r="D463" s="69" t="s">
        <v>198</v>
      </c>
      <c r="H463" s="59"/>
    </row>
    <row r="464" spans="2:15" ht="13.5" thickBot="1" x14ac:dyDescent="0.25">
      <c r="D464" s="72"/>
    </row>
    <row r="465" spans="2:25" x14ac:dyDescent="0.2">
      <c r="C465" s="170" t="s">
        <v>0</v>
      </c>
      <c r="D465" s="172" t="s">
        <v>1</v>
      </c>
      <c r="E465" s="173"/>
      <c r="F465" s="174"/>
      <c r="G465" s="175" t="s">
        <v>2</v>
      </c>
      <c r="H465" s="176"/>
      <c r="I465" s="177" t="s">
        <v>3</v>
      </c>
      <c r="J465" s="179" t="s">
        <v>4</v>
      </c>
      <c r="K465" s="131" t="s">
        <v>5</v>
      </c>
      <c r="L465" s="133" t="s">
        <v>6</v>
      </c>
      <c r="M465" s="135" t="s">
        <v>7</v>
      </c>
      <c r="N465" s="135"/>
      <c r="O465" s="131"/>
      <c r="R465" s="73" t="s">
        <v>150</v>
      </c>
      <c r="S465" s="73"/>
      <c r="T465" s="73"/>
      <c r="U465" s="73"/>
      <c r="V465" s="73"/>
      <c r="W465" s="73"/>
      <c r="X465" s="73"/>
      <c r="Y465" s="73"/>
    </row>
    <row r="466" spans="2:25" ht="13.5" thickBot="1" x14ac:dyDescent="0.25">
      <c r="C466" s="171"/>
      <c r="D466" s="1" t="s">
        <v>8</v>
      </c>
      <c r="E466" s="2" t="s">
        <v>9</v>
      </c>
      <c r="F466" s="3" t="s">
        <v>10</v>
      </c>
      <c r="G466" s="49" t="s">
        <v>11</v>
      </c>
      <c r="H466" s="50" t="s">
        <v>12</v>
      </c>
      <c r="I466" s="178"/>
      <c r="J466" s="180"/>
      <c r="K466" s="132"/>
      <c r="L466" s="134"/>
      <c r="M466" s="136"/>
      <c r="N466" s="136"/>
      <c r="O466" s="132"/>
      <c r="R466" s="119" t="s">
        <v>199</v>
      </c>
      <c r="S466" s="119"/>
      <c r="T466" s="119"/>
      <c r="U466" s="119"/>
      <c r="V466" s="119"/>
      <c r="W466" s="119"/>
      <c r="X466" s="119"/>
      <c r="Y466" s="119"/>
    </row>
    <row r="467" spans="2:25" x14ac:dyDescent="0.2">
      <c r="B467" s="70">
        <v>37226</v>
      </c>
      <c r="C467" s="4">
        <v>1</v>
      </c>
      <c r="D467" s="5">
        <v>36000</v>
      </c>
      <c r="E467" s="6"/>
      <c r="F467" s="7"/>
      <c r="G467" s="51">
        <v>3</v>
      </c>
      <c r="H467" s="52">
        <v>4</v>
      </c>
      <c r="I467" s="5">
        <v>83</v>
      </c>
      <c r="J467" s="65">
        <v>0</v>
      </c>
      <c r="K467" s="7"/>
      <c r="L467" s="5" t="s">
        <v>45</v>
      </c>
      <c r="M467" s="27">
        <v>1</v>
      </c>
      <c r="N467" s="28"/>
      <c r="O467" s="29"/>
      <c r="R467" s="119"/>
      <c r="S467" s="119"/>
      <c r="T467" s="119"/>
      <c r="U467" s="119"/>
      <c r="V467" s="119"/>
      <c r="W467" s="119"/>
      <c r="X467" s="119"/>
      <c r="Y467" s="119"/>
    </row>
    <row r="468" spans="2:25" x14ac:dyDescent="0.2">
      <c r="B468" s="70">
        <v>37227</v>
      </c>
      <c r="C468" s="4">
        <v>2</v>
      </c>
      <c r="D468" s="11"/>
      <c r="E468" s="12"/>
      <c r="F468" s="13"/>
      <c r="G468" s="53">
        <v>2</v>
      </c>
      <c r="H468" s="54">
        <v>4</v>
      </c>
      <c r="I468" s="11">
        <v>93</v>
      </c>
      <c r="J468" s="66">
        <v>6</v>
      </c>
      <c r="K468" s="7"/>
      <c r="L468" s="11" t="s">
        <v>45</v>
      </c>
      <c r="M468" s="27">
        <v>1</v>
      </c>
      <c r="N468" s="30"/>
      <c r="O468" s="31"/>
      <c r="R468" s="119"/>
      <c r="S468" s="119"/>
      <c r="T468" s="119"/>
      <c r="U468" s="119"/>
      <c r="V468" s="119"/>
      <c r="W468" s="119"/>
      <c r="X468" s="119"/>
      <c r="Y468" s="119"/>
    </row>
    <row r="469" spans="2:25" x14ac:dyDescent="0.2">
      <c r="B469" s="70">
        <v>37228</v>
      </c>
      <c r="C469" s="4">
        <v>3</v>
      </c>
      <c r="D469" s="11"/>
      <c r="E469" s="12"/>
      <c r="F469" s="13"/>
      <c r="G469" s="53">
        <v>1</v>
      </c>
      <c r="H469" s="54">
        <v>0</v>
      </c>
      <c r="I469" s="11">
        <v>95</v>
      </c>
      <c r="J469" s="66">
        <v>0</v>
      </c>
      <c r="K469" s="7"/>
      <c r="L469" s="11" t="s">
        <v>45</v>
      </c>
      <c r="M469" s="27">
        <v>1</v>
      </c>
      <c r="N469" s="30" t="s">
        <v>99</v>
      </c>
      <c r="O469" s="31"/>
      <c r="R469" s="73"/>
      <c r="S469" s="73"/>
      <c r="T469" s="73"/>
      <c r="U469" s="73"/>
      <c r="V469" s="73"/>
      <c r="W469" s="73"/>
      <c r="X469" s="73"/>
      <c r="Y469" s="73"/>
    </row>
    <row r="470" spans="2:25" x14ac:dyDescent="0.2">
      <c r="B470" s="70">
        <v>37229</v>
      </c>
      <c r="C470" s="4">
        <v>4</v>
      </c>
      <c r="D470" s="11"/>
      <c r="E470" s="12"/>
      <c r="F470" s="13"/>
      <c r="G470" s="53">
        <v>0</v>
      </c>
      <c r="H470" s="54">
        <v>5</v>
      </c>
      <c r="I470" s="11">
        <v>100</v>
      </c>
      <c r="J470" s="66">
        <v>7</v>
      </c>
      <c r="K470" s="7"/>
      <c r="L470" s="11" t="s">
        <v>25</v>
      </c>
      <c r="M470" s="27">
        <v>1</v>
      </c>
      <c r="N470" s="30"/>
      <c r="O470" s="31"/>
      <c r="R470" s="73" t="s">
        <v>152</v>
      </c>
      <c r="S470" s="73"/>
      <c r="T470" s="73"/>
      <c r="U470" s="73"/>
      <c r="V470" s="73"/>
      <c r="W470" s="73"/>
      <c r="X470" s="73"/>
      <c r="Y470" s="73"/>
    </row>
    <row r="471" spans="2:25" x14ac:dyDescent="0.2">
      <c r="B471" s="70">
        <v>37230</v>
      </c>
      <c r="C471" s="4">
        <v>5</v>
      </c>
      <c r="D471" s="11"/>
      <c r="E471" s="12"/>
      <c r="F471" s="13"/>
      <c r="G471" s="53">
        <v>6</v>
      </c>
      <c r="H471" s="54">
        <v>8</v>
      </c>
      <c r="I471" s="11">
        <v>91</v>
      </c>
      <c r="J471" s="66">
        <v>3.5</v>
      </c>
      <c r="K471" s="7"/>
      <c r="L471" s="11" t="s">
        <v>25</v>
      </c>
      <c r="M471" s="27">
        <v>0.75</v>
      </c>
      <c r="N471" s="30"/>
      <c r="O471" s="31"/>
      <c r="R471" s="119" t="s">
        <v>200</v>
      </c>
      <c r="S471" s="119"/>
      <c r="T471" s="119"/>
      <c r="U471" s="119"/>
      <c r="V471" s="119"/>
      <c r="W471" s="119"/>
      <c r="X471" s="119"/>
      <c r="Y471" s="119"/>
    </row>
    <row r="472" spans="2:25" x14ac:dyDescent="0.2">
      <c r="B472" s="70">
        <v>37231</v>
      </c>
      <c r="C472" s="4">
        <v>6</v>
      </c>
      <c r="D472" s="11"/>
      <c r="E472" s="12"/>
      <c r="F472" s="13"/>
      <c r="G472" s="53">
        <v>5</v>
      </c>
      <c r="H472" s="54">
        <v>5</v>
      </c>
      <c r="I472" s="11">
        <v>93</v>
      </c>
      <c r="J472" s="66">
        <v>9.5</v>
      </c>
      <c r="K472" s="7"/>
      <c r="L472" s="11" t="s">
        <v>15</v>
      </c>
      <c r="M472" s="27">
        <v>1</v>
      </c>
      <c r="N472" s="30"/>
      <c r="O472" s="31"/>
      <c r="R472" s="119"/>
      <c r="S472" s="119"/>
      <c r="T472" s="119"/>
      <c r="U472" s="119"/>
      <c r="V472" s="119"/>
      <c r="W472" s="119"/>
      <c r="X472" s="119"/>
      <c r="Y472" s="119"/>
    </row>
    <row r="473" spans="2:25" x14ac:dyDescent="0.2">
      <c r="B473" s="70">
        <v>37232</v>
      </c>
      <c r="C473" s="4">
        <v>7</v>
      </c>
      <c r="D473" s="11"/>
      <c r="E473" s="12"/>
      <c r="F473" s="13"/>
      <c r="G473" s="53">
        <v>-1</v>
      </c>
      <c r="H473" s="54">
        <v>3</v>
      </c>
      <c r="I473" s="11">
        <v>87</v>
      </c>
      <c r="J473" s="66">
        <v>0</v>
      </c>
      <c r="K473" s="7"/>
      <c r="L473" s="11" t="s">
        <v>16</v>
      </c>
      <c r="M473" s="27">
        <v>1</v>
      </c>
      <c r="N473" s="30"/>
      <c r="O473" s="31"/>
      <c r="R473" s="119"/>
      <c r="S473" s="119"/>
      <c r="T473" s="119"/>
      <c r="U473" s="119"/>
      <c r="V473" s="119"/>
      <c r="W473" s="119"/>
      <c r="X473" s="119"/>
      <c r="Y473" s="119"/>
    </row>
    <row r="474" spans="2:25" x14ac:dyDescent="0.2">
      <c r="B474" s="70">
        <v>37233</v>
      </c>
      <c r="C474" s="4">
        <v>8</v>
      </c>
      <c r="D474" s="11"/>
      <c r="E474" s="12"/>
      <c r="F474" s="13"/>
      <c r="G474" s="53">
        <v>2</v>
      </c>
      <c r="H474" s="54">
        <v>2</v>
      </c>
      <c r="I474" s="11">
        <v>97</v>
      </c>
      <c r="J474" s="66">
        <v>0</v>
      </c>
      <c r="K474" s="7"/>
      <c r="L474" s="11" t="s">
        <v>16</v>
      </c>
      <c r="M474" s="27">
        <v>0.75</v>
      </c>
      <c r="N474" s="30"/>
      <c r="O474" s="31"/>
      <c r="R474" s="73"/>
      <c r="S474" s="73"/>
      <c r="T474" s="73"/>
      <c r="U474" s="73"/>
      <c r="V474" s="73"/>
      <c r="W474" s="73"/>
      <c r="X474" s="73"/>
      <c r="Y474" s="73"/>
    </row>
    <row r="475" spans="2:25" x14ac:dyDescent="0.2">
      <c r="B475" s="70">
        <v>37234</v>
      </c>
      <c r="C475" s="4">
        <v>9</v>
      </c>
      <c r="D475" s="11"/>
      <c r="E475" s="12"/>
      <c r="F475" s="13"/>
      <c r="G475" s="53">
        <v>-3</v>
      </c>
      <c r="H475" s="54">
        <v>3</v>
      </c>
      <c r="I475" s="11">
        <v>90</v>
      </c>
      <c r="J475" s="66">
        <v>0</v>
      </c>
      <c r="K475" s="7"/>
      <c r="L475" s="11" t="s">
        <v>16</v>
      </c>
      <c r="M475" s="27">
        <v>0.25</v>
      </c>
      <c r="N475" s="30"/>
      <c r="O475" s="31"/>
      <c r="R475" s="73" t="s">
        <v>154</v>
      </c>
      <c r="S475" s="73"/>
      <c r="T475" s="73"/>
      <c r="U475" s="73"/>
      <c r="V475" s="73"/>
      <c r="W475" s="73"/>
      <c r="X475" s="73"/>
      <c r="Y475" s="73"/>
    </row>
    <row r="476" spans="2:25" ht="13.5" thickBot="1" x14ac:dyDescent="0.25">
      <c r="B476" s="70">
        <v>37235</v>
      </c>
      <c r="C476" s="17">
        <v>10</v>
      </c>
      <c r="D476" s="18"/>
      <c r="E476" s="19"/>
      <c r="F476" s="20"/>
      <c r="G476" s="55">
        <v>-2</v>
      </c>
      <c r="H476" s="56">
        <v>3</v>
      </c>
      <c r="I476" s="18">
        <v>88</v>
      </c>
      <c r="J476" s="66">
        <v>0</v>
      </c>
      <c r="K476" s="7"/>
      <c r="L476" s="11" t="s">
        <v>15</v>
      </c>
      <c r="M476" s="27">
        <v>1</v>
      </c>
      <c r="N476" s="30"/>
      <c r="O476" s="31"/>
      <c r="R476" s="119"/>
      <c r="S476" s="119"/>
      <c r="T476" s="119"/>
      <c r="U476" s="119"/>
      <c r="V476" s="119"/>
      <c r="W476" s="119"/>
      <c r="X476" s="119"/>
      <c r="Y476" s="119"/>
    </row>
    <row r="477" spans="2:25" ht="13.5" thickBot="1" x14ac:dyDescent="0.25">
      <c r="C477" s="21" t="s">
        <v>20</v>
      </c>
      <c r="D477" s="22"/>
      <c r="E477" s="23"/>
      <c r="F477" s="24"/>
      <c r="G477" s="57"/>
      <c r="H477" s="58"/>
      <c r="I477" s="25"/>
      <c r="J477" s="64"/>
      <c r="K477" s="24"/>
      <c r="L477" s="22"/>
      <c r="M477" s="32"/>
      <c r="N477" s="33"/>
      <c r="O477" s="34"/>
      <c r="R477" s="119"/>
      <c r="S477" s="119"/>
      <c r="T477" s="119"/>
      <c r="U477" s="119"/>
      <c r="V477" s="119"/>
      <c r="W477" s="119"/>
      <c r="X477" s="119"/>
      <c r="Y477" s="119"/>
    </row>
    <row r="478" spans="2:25" x14ac:dyDescent="0.2">
      <c r="B478" s="70">
        <v>37236</v>
      </c>
      <c r="C478" s="26">
        <v>11</v>
      </c>
      <c r="D478" s="5"/>
      <c r="E478" s="6"/>
      <c r="F478" s="7"/>
      <c r="G478" s="51">
        <v>3</v>
      </c>
      <c r="H478" s="52">
        <v>3</v>
      </c>
      <c r="I478" s="5">
        <v>95</v>
      </c>
      <c r="J478" s="62">
        <v>0</v>
      </c>
      <c r="K478" s="7"/>
      <c r="L478" s="5" t="s">
        <v>34</v>
      </c>
      <c r="M478" s="35">
        <v>1</v>
      </c>
      <c r="N478" s="30" t="s">
        <v>99</v>
      </c>
      <c r="O478" s="31"/>
      <c r="R478" s="119"/>
      <c r="S478" s="119"/>
      <c r="T478" s="119"/>
      <c r="U478" s="119"/>
      <c r="V478" s="119"/>
      <c r="W478" s="119"/>
      <c r="X478" s="119"/>
      <c r="Y478" s="119"/>
    </row>
    <row r="479" spans="2:25" x14ac:dyDescent="0.2">
      <c r="B479" s="70">
        <v>37237</v>
      </c>
      <c r="C479" s="4">
        <v>12</v>
      </c>
      <c r="D479" s="11"/>
      <c r="E479" s="12"/>
      <c r="F479" s="13"/>
      <c r="G479" s="51">
        <v>2</v>
      </c>
      <c r="H479" s="52">
        <v>4</v>
      </c>
      <c r="I479" s="11">
        <v>98</v>
      </c>
      <c r="J479" s="62">
        <v>1</v>
      </c>
      <c r="K479" s="7"/>
      <c r="L479" s="5" t="s">
        <v>15</v>
      </c>
      <c r="M479" s="35">
        <v>1</v>
      </c>
      <c r="N479" s="30" t="s">
        <v>100</v>
      </c>
      <c r="O479" s="31"/>
      <c r="R479" s="73"/>
      <c r="S479" s="73"/>
      <c r="T479" s="73"/>
      <c r="U479" s="73"/>
      <c r="V479" s="73"/>
      <c r="W479" s="73"/>
      <c r="X479" s="73"/>
      <c r="Y479" s="73"/>
    </row>
    <row r="480" spans="2:25" x14ac:dyDescent="0.2">
      <c r="B480" s="70">
        <v>37238</v>
      </c>
      <c r="C480" s="4">
        <v>13</v>
      </c>
      <c r="D480" s="11"/>
      <c r="E480" s="12"/>
      <c r="F480" s="13"/>
      <c r="G480" s="53">
        <v>0</v>
      </c>
      <c r="H480" s="54">
        <v>-3</v>
      </c>
      <c r="I480" s="11">
        <v>60</v>
      </c>
      <c r="J480" s="62">
        <v>0</v>
      </c>
      <c r="K480" s="7"/>
      <c r="L480" s="5" t="s">
        <v>16</v>
      </c>
      <c r="M480" s="35">
        <v>0.25</v>
      </c>
      <c r="N480" s="30"/>
      <c r="O480" s="31"/>
      <c r="R480" s="73" t="s">
        <v>156</v>
      </c>
      <c r="S480" s="73"/>
      <c r="T480" s="73"/>
      <c r="U480" s="73"/>
      <c r="V480" s="73"/>
      <c r="W480" s="73"/>
      <c r="X480" s="73"/>
      <c r="Y480" s="73"/>
    </row>
    <row r="481" spans="2:25" x14ac:dyDescent="0.2">
      <c r="B481" s="70">
        <v>37239</v>
      </c>
      <c r="C481" s="4">
        <v>14</v>
      </c>
      <c r="D481" s="11"/>
      <c r="E481" s="12"/>
      <c r="F481" s="13"/>
      <c r="G481" s="74">
        <v>-8</v>
      </c>
      <c r="H481" s="54">
        <v>-4</v>
      </c>
      <c r="I481" s="11">
        <v>60</v>
      </c>
      <c r="J481" s="62">
        <v>0</v>
      </c>
      <c r="K481" s="7"/>
      <c r="L481" s="5" t="s">
        <v>25</v>
      </c>
      <c r="M481" s="35">
        <v>1</v>
      </c>
      <c r="N481" s="30"/>
      <c r="O481" s="31"/>
      <c r="R481" s="120"/>
      <c r="S481" s="120"/>
      <c r="T481" s="120"/>
      <c r="U481" s="120"/>
      <c r="V481" s="120"/>
      <c r="W481" s="120"/>
      <c r="X481" s="120"/>
      <c r="Y481" s="120"/>
    </row>
    <row r="482" spans="2:25" x14ac:dyDescent="0.2">
      <c r="B482" s="70">
        <v>37240</v>
      </c>
      <c r="C482" s="4">
        <v>15</v>
      </c>
      <c r="D482" s="11"/>
      <c r="E482" s="12"/>
      <c r="F482" s="13"/>
      <c r="G482" s="53">
        <v>-4</v>
      </c>
      <c r="H482" s="54">
        <v>2</v>
      </c>
      <c r="I482" s="11">
        <v>95</v>
      </c>
      <c r="J482" s="62">
        <v>0</v>
      </c>
      <c r="K482" s="7"/>
      <c r="L482" s="5" t="s">
        <v>16</v>
      </c>
      <c r="M482" s="35">
        <v>1</v>
      </c>
      <c r="N482" s="79" t="s">
        <v>101</v>
      </c>
      <c r="O482" s="31"/>
      <c r="R482" s="120"/>
      <c r="S482" s="120"/>
      <c r="T482" s="120"/>
      <c r="U482" s="120"/>
      <c r="V482" s="120"/>
      <c r="W482" s="120"/>
      <c r="X482" s="120"/>
      <c r="Y482" s="120"/>
    </row>
    <row r="483" spans="2:25" x14ac:dyDescent="0.2">
      <c r="B483" s="70">
        <v>37241</v>
      </c>
      <c r="C483" s="4">
        <v>16</v>
      </c>
      <c r="D483" s="11"/>
      <c r="E483" s="12"/>
      <c r="F483" s="13"/>
      <c r="G483" s="53">
        <v>-1</v>
      </c>
      <c r="H483" s="54">
        <v>2</v>
      </c>
      <c r="I483" s="11">
        <v>77</v>
      </c>
      <c r="J483" s="62">
        <v>0</v>
      </c>
      <c r="K483" s="7"/>
      <c r="L483" s="5" t="s">
        <v>17</v>
      </c>
      <c r="M483" s="35">
        <v>0.5</v>
      </c>
      <c r="N483" s="30"/>
      <c r="O483" s="31"/>
      <c r="R483" s="120"/>
      <c r="S483" s="120"/>
      <c r="T483" s="120"/>
      <c r="U483" s="120"/>
      <c r="V483" s="120"/>
      <c r="W483" s="120"/>
      <c r="X483" s="120"/>
      <c r="Y483" s="120"/>
    </row>
    <row r="484" spans="2:25" x14ac:dyDescent="0.2">
      <c r="B484" s="70">
        <v>37242</v>
      </c>
      <c r="C484" s="4">
        <v>17</v>
      </c>
      <c r="D484" s="11"/>
      <c r="E484" s="12"/>
      <c r="F484" s="13"/>
      <c r="G484" s="53">
        <v>0</v>
      </c>
      <c r="H484" s="54">
        <v>2</v>
      </c>
      <c r="I484" s="11">
        <v>92</v>
      </c>
      <c r="J484" s="62">
        <v>0</v>
      </c>
      <c r="K484" s="7"/>
      <c r="L484" s="5" t="s">
        <v>15</v>
      </c>
      <c r="M484" s="35">
        <v>1</v>
      </c>
      <c r="N484" s="79" t="s">
        <v>101</v>
      </c>
      <c r="O484" s="31"/>
      <c r="R484" s="73"/>
      <c r="S484" s="73"/>
      <c r="T484" s="73"/>
      <c r="U484" s="73"/>
      <c r="V484" s="73"/>
      <c r="W484" s="73"/>
      <c r="X484" s="73"/>
      <c r="Y484" s="73"/>
    </row>
    <row r="485" spans="2:25" x14ac:dyDescent="0.2">
      <c r="B485" s="70">
        <v>37243</v>
      </c>
      <c r="C485" s="4">
        <v>18</v>
      </c>
      <c r="D485" s="11"/>
      <c r="E485" s="12"/>
      <c r="F485" s="13"/>
      <c r="G485" s="53">
        <v>0</v>
      </c>
      <c r="H485" s="54">
        <v>1</v>
      </c>
      <c r="I485" s="11">
        <v>92</v>
      </c>
      <c r="J485" s="62">
        <v>1.5</v>
      </c>
      <c r="K485" s="7"/>
      <c r="L485" s="5" t="s">
        <v>13</v>
      </c>
      <c r="M485" s="35">
        <v>1</v>
      </c>
      <c r="N485" s="30"/>
      <c r="O485" s="31"/>
      <c r="R485" s="73" t="s">
        <v>155</v>
      </c>
      <c r="S485" s="73"/>
      <c r="T485" s="73"/>
      <c r="U485" s="73"/>
      <c r="V485" s="73"/>
      <c r="W485" s="73"/>
      <c r="X485" s="73"/>
      <c r="Y485" s="73"/>
    </row>
    <row r="486" spans="2:25" x14ac:dyDescent="0.2">
      <c r="B486" s="70">
        <v>37244</v>
      </c>
      <c r="C486" s="4">
        <v>19</v>
      </c>
      <c r="D486" s="11"/>
      <c r="E486" s="12"/>
      <c r="F486" s="13"/>
      <c r="G486" s="53">
        <v>2</v>
      </c>
      <c r="H486" s="54">
        <v>6</v>
      </c>
      <c r="I486" s="11">
        <v>82</v>
      </c>
      <c r="J486" s="62">
        <v>6</v>
      </c>
      <c r="K486" s="7"/>
      <c r="L486" s="5" t="s">
        <v>13</v>
      </c>
      <c r="M486" s="35">
        <v>1</v>
      </c>
      <c r="N486" s="30"/>
      <c r="O486" s="31"/>
      <c r="R486" s="120"/>
      <c r="S486" s="120"/>
      <c r="T486" s="120"/>
      <c r="U486" s="120"/>
      <c r="V486" s="120"/>
      <c r="W486" s="120"/>
      <c r="X486" s="120"/>
      <c r="Y486" s="120"/>
    </row>
    <row r="487" spans="2:25" ht="13.5" thickBot="1" x14ac:dyDescent="0.25">
      <c r="B487" s="70">
        <v>37245</v>
      </c>
      <c r="C487" s="17">
        <v>20</v>
      </c>
      <c r="D487" s="18"/>
      <c r="E487" s="19"/>
      <c r="F487" s="20"/>
      <c r="G487" s="53">
        <v>-3</v>
      </c>
      <c r="H487" s="54">
        <v>-1</v>
      </c>
      <c r="I487" s="18">
        <v>56</v>
      </c>
      <c r="J487" s="63">
        <v>0</v>
      </c>
      <c r="K487" s="7"/>
      <c r="L487" s="5" t="s">
        <v>15</v>
      </c>
      <c r="M487" s="35">
        <v>0.25</v>
      </c>
      <c r="N487" s="30"/>
      <c r="O487" s="31"/>
      <c r="R487" s="120"/>
      <c r="S487" s="120"/>
      <c r="T487" s="120"/>
      <c r="U487" s="120"/>
      <c r="V487" s="120"/>
      <c r="W487" s="120"/>
      <c r="X487" s="120"/>
      <c r="Y487" s="120"/>
    </row>
    <row r="488" spans="2:25" ht="13.5" thickBot="1" x14ac:dyDescent="0.25">
      <c r="C488" s="21" t="s">
        <v>23</v>
      </c>
      <c r="D488" s="22"/>
      <c r="E488" s="23"/>
      <c r="F488" s="24"/>
      <c r="G488" s="57"/>
      <c r="H488" s="58"/>
      <c r="I488" s="25"/>
      <c r="J488" s="64"/>
      <c r="K488" s="24"/>
      <c r="L488" s="22"/>
      <c r="M488" s="32"/>
      <c r="N488" s="33"/>
      <c r="O488" s="34"/>
      <c r="R488" s="120"/>
      <c r="S488" s="120"/>
      <c r="T488" s="120"/>
      <c r="U488" s="120"/>
      <c r="V488" s="120"/>
      <c r="W488" s="120"/>
      <c r="X488" s="120"/>
      <c r="Y488" s="120"/>
    </row>
    <row r="489" spans="2:25" x14ac:dyDescent="0.2">
      <c r="B489" s="70">
        <v>37246</v>
      </c>
      <c r="C489" s="26">
        <v>21</v>
      </c>
      <c r="D489" s="5"/>
      <c r="E489" s="6"/>
      <c r="F489" s="7"/>
      <c r="G489" s="51">
        <v>-3</v>
      </c>
      <c r="H489" s="52">
        <v>3</v>
      </c>
      <c r="I489" s="5">
        <v>96</v>
      </c>
      <c r="J489" s="61">
        <v>12</v>
      </c>
      <c r="K489" s="7"/>
      <c r="L489" s="5" t="s">
        <v>13</v>
      </c>
      <c r="M489" s="35">
        <v>1</v>
      </c>
      <c r="N489" s="30"/>
      <c r="O489" s="31"/>
      <c r="R489" s="73"/>
      <c r="S489" s="73"/>
      <c r="T489" s="73"/>
      <c r="U489" s="73"/>
      <c r="V489" s="73"/>
      <c r="W489" s="73"/>
      <c r="X489" s="73"/>
      <c r="Y489" s="73"/>
    </row>
    <row r="490" spans="2:25" x14ac:dyDescent="0.2">
      <c r="B490" s="70">
        <v>37247</v>
      </c>
      <c r="C490" s="4">
        <v>22</v>
      </c>
      <c r="D490" s="11"/>
      <c r="E490" s="12"/>
      <c r="F490" s="13"/>
      <c r="G490" s="53">
        <v>-3</v>
      </c>
      <c r="H490" s="54">
        <v>-1</v>
      </c>
      <c r="I490" s="11">
        <v>92</v>
      </c>
      <c r="J490" s="62">
        <v>0</v>
      </c>
      <c r="K490" s="13"/>
      <c r="L490" s="5" t="s">
        <v>16</v>
      </c>
      <c r="M490" s="35">
        <v>1</v>
      </c>
      <c r="N490" s="30" t="s">
        <v>102</v>
      </c>
      <c r="O490" s="31" t="s">
        <v>103</v>
      </c>
      <c r="R490" s="73" t="s">
        <v>157</v>
      </c>
      <c r="S490" s="73"/>
      <c r="T490" s="73"/>
      <c r="U490" s="73"/>
      <c r="V490" s="73"/>
      <c r="W490" s="73"/>
      <c r="X490" s="73"/>
      <c r="Y490" s="73"/>
    </row>
    <row r="491" spans="2:25" x14ac:dyDescent="0.2">
      <c r="B491" s="70">
        <v>37248</v>
      </c>
      <c r="C491" s="4">
        <v>23</v>
      </c>
      <c r="D491" s="11"/>
      <c r="E491" s="12"/>
      <c r="F491" s="13"/>
      <c r="G491" s="53">
        <v>-8</v>
      </c>
      <c r="H491" s="54">
        <v>-3</v>
      </c>
      <c r="I491" s="11">
        <v>65</v>
      </c>
      <c r="J491" s="62">
        <v>0</v>
      </c>
      <c r="K491" s="7"/>
      <c r="L491" s="5" t="s">
        <v>16</v>
      </c>
      <c r="M491" s="35">
        <v>0.5</v>
      </c>
      <c r="N491" s="30"/>
      <c r="O491" s="31" t="s">
        <v>103</v>
      </c>
      <c r="R491" s="120" t="s">
        <v>201</v>
      </c>
      <c r="S491" s="120"/>
      <c r="T491" s="120"/>
      <c r="U491" s="120"/>
      <c r="V491" s="120"/>
      <c r="W491" s="120"/>
      <c r="X491" s="120"/>
      <c r="Y491" s="120"/>
    </row>
    <row r="492" spans="2:25" x14ac:dyDescent="0.2">
      <c r="B492" s="70">
        <v>37249</v>
      </c>
      <c r="C492" s="4">
        <v>24</v>
      </c>
      <c r="D492" s="11"/>
      <c r="E492" s="12"/>
      <c r="F492" s="13"/>
      <c r="G492" s="53">
        <v>-5</v>
      </c>
      <c r="H492" s="54">
        <v>1</v>
      </c>
      <c r="I492" s="11">
        <v>98</v>
      </c>
      <c r="J492" s="62">
        <v>0</v>
      </c>
      <c r="K492" s="13"/>
      <c r="L492" s="5" t="s">
        <v>25</v>
      </c>
      <c r="M492" s="35">
        <v>1</v>
      </c>
      <c r="N492" s="79" t="s">
        <v>104</v>
      </c>
      <c r="O492" s="31"/>
      <c r="R492" s="120"/>
      <c r="S492" s="120"/>
      <c r="T492" s="120"/>
      <c r="U492" s="120"/>
      <c r="V492" s="120"/>
      <c r="W492" s="120"/>
      <c r="X492" s="120"/>
      <c r="Y492" s="120"/>
    </row>
    <row r="493" spans="2:25" x14ac:dyDescent="0.2">
      <c r="B493" s="70">
        <v>37250</v>
      </c>
      <c r="C493" s="4">
        <v>25</v>
      </c>
      <c r="D493" s="11"/>
      <c r="E493" s="12"/>
      <c r="F493" s="13"/>
      <c r="G493" s="53">
        <v>3</v>
      </c>
      <c r="H493" s="54">
        <v>3</v>
      </c>
      <c r="I493" s="11">
        <v>97</v>
      </c>
      <c r="J493" s="62">
        <v>4</v>
      </c>
      <c r="K493" s="13"/>
      <c r="L493" s="5" t="s">
        <v>13</v>
      </c>
      <c r="M493" s="35">
        <v>0.75</v>
      </c>
      <c r="N493" s="30"/>
      <c r="O493" s="31"/>
      <c r="R493" s="120"/>
      <c r="S493" s="120"/>
      <c r="T493" s="120"/>
      <c r="U493" s="120"/>
      <c r="V493" s="120"/>
      <c r="W493" s="120"/>
      <c r="X493" s="120"/>
      <c r="Y493" s="120"/>
    </row>
    <row r="494" spans="2:25" x14ac:dyDescent="0.2">
      <c r="B494" s="70">
        <v>37251</v>
      </c>
      <c r="C494" s="4">
        <v>26</v>
      </c>
      <c r="D494" s="11"/>
      <c r="E494" s="12"/>
      <c r="F494" s="13"/>
      <c r="G494" s="53">
        <v>2</v>
      </c>
      <c r="H494" s="54">
        <v>3</v>
      </c>
      <c r="I494" s="11">
        <v>90</v>
      </c>
      <c r="J494" s="62">
        <v>0</v>
      </c>
      <c r="K494" s="13"/>
      <c r="L494" s="11" t="s">
        <v>13</v>
      </c>
      <c r="M494" s="35">
        <v>1</v>
      </c>
      <c r="N494" s="79" t="s">
        <v>105</v>
      </c>
      <c r="O494" s="31"/>
    </row>
    <row r="495" spans="2:25" x14ac:dyDescent="0.2">
      <c r="B495" s="70">
        <v>37252</v>
      </c>
      <c r="C495" s="4">
        <v>27</v>
      </c>
      <c r="D495" s="11"/>
      <c r="E495" s="12"/>
      <c r="F495" s="13"/>
      <c r="G495" s="53">
        <v>0</v>
      </c>
      <c r="H495" s="54">
        <v>0</v>
      </c>
      <c r="I495" s="11">
        <v>90</v>
      </c>
      <c r="J495" s="62">
        <v>0</v>
      </c>
      <c r="K495" s="13"/>
      <c r="L495" s="11" t="s">
        <v>13</v>
      </c>
      <c r="M495" s="35">
        <v>1</v>
      </c>
      <c r="N495" s="79" t="s">
        <v>106</v>
      </c>
      <c r="O495" s="31"/>
    </row>
    <row r="496" spans="2:25" x14ac:dyDescent="0.2">
      <c r="B496" s="70">
        <v>37253</v>
      </c>
      <c r="C496" s="4">
        <v>28</v>
      </c>
      <c r="D496" s="11"/>
      <c r="E496" s="12"/>
      <c r="F496" s="13"/>
      <c r="G496" s="53">
        <v>1</v>
      </c>
      <c r="H496" s="54">
        <v>3</v>
      </c>
      <c r="I496" s="11">
        <v>93</v>
      </c>
      <c r="J496" s="62">
        <v>12</v>
      </c>
      <c r="K496" s="7"/>
      <c r="L496" s="11" t="s">
        <v>25</v>
      </c>
      <c r="M496" s="35">
        <v>1</v>
      </c>
      <c r="N496" s="30" t="s">
        <v>52</v>
      </c>
      <c r="O496" s="31"/>
    </row>
    <row r="497" spans="2:25" x14ac:dyDescent="0.2">
      <c r="B497" s="70">
        <v>37254</v>
      </c>
      <c r="C497" s="4">
        <v>29</v>
      </c>
      <c r="D497" s="11"/>
      <c r="E497" s="12"/>
      <c r="F497" s="13"/>
      <c r="G497" s="53">
        <v>0</v>
      </c>
      <c r="H497" s="54">
        <v>2</v>
      </c>
      <c r="I497" s="11">
        <v>84</v>
      </c>
      <c r="J497" s="62">
        <v>4</v>
      </c>
      <c r="K497" s="7"/>
      <c r="L497" s="11" t="s">
        <v>15</v>
      </c>
      <c r="M497" s="35">
        <v>0.5</v>
      </c>
      <c r="N497" s="30"/>
      <c r="O497" s="31"/>
    </row>
    <row r="498" spans="2:25" x14ac:dyDescent="0.2">
      <c r="B498" s="70">
        <v>37255</v>
      </c>
      <c r="C498" s="4">
        <v>30</v>
      </c>
      <c r="D498" s="11"/>
      <c r="E498" s="12"/>
      <c r="F498" s="13"/>
      <c r="G498" s="53">
        <v>0</v>
      </c>
      <c r="H498" s="54">
        <v>3</v>
      </c>
      <c r="I498" s="11">
        <v>82</v>
      </c>
      <c r="J498" s="62">
        <v>0</v>
      </c>
      <c r="K498" s="7"/>
      <c r="L498" s="11" t="s">
        <v>15</v>
      </c>
      <c r="M498" s="35">
        <v>1</v>
      </c>
      <c r="N498" s="79" t="s">
        <v>107</v>
      </c>
      <c r="O498" s="31"/>
    </row>
    <row r="499" spans="2:25" ht="13.5" thickBot="1" x14ac:dyDescent="0.25">
      <c r="B499" s="70">
        <v>37256</v>
      </c>
      <c r="C499" s="4">
        <v>31</v>
      </c>
      <c r="D499" s="11"/>
      <c r="E499" s="12"/>
      <c r="F499" s="13"/>
      <c r="G499" s="53">
        <v>-7</v>
      </c>
      <c r="H499" s="54">
        <v>-4</v>
      </c>
      <c r="I499" s="11">
        <v>80</v>
      </c>
      <c r="J499" s="62">
        <v>0</v>
      </c>
      <c r="K499" s="13"/>
      <c r="L499" s="11" t="s">
        <v>15</v>
      </c>
      <c r="M499" s="35"/>
      <c r="N499" s="79" t="s">
        <v>108</v>
      </c>
      <c r="O499" s="31"/>
    </row>
    <row r="500" spans="2:25" ht="13.5" thickBot="1" x14ac:dyDescent="0.25">
      <c r="C500" s="21" t="s">
        <v>27</v>
      </c>
      <c r="D500" s="22"/>
      <c r="E500" s="23"/>
      <c r="F500" s="24"/>
      <c r="G500" s="57"/>
      <c r="H500" s="58"/>
      <c r="I500" s="25"/>
      <c r="J500" s="64"/>
      <c r="K500" s="24"/>
      <c r="L500" s="22"/>
      <c r="M500" s="36"/>
      <c r="N500" s="37"/>
      <c r="O500" s="38"/>
    </row>
    <row r="501" spans="2:25" x14ac:dyDescent="0.2">
      <c r="C501" s="164" t="s">
        <v>28</v>
      </c>
      <c r="D501" s="165"/>
      <c r="E501" s="168"/>
      <c r="F501" s="141"/>
      <c r="G501" s="125">
        <f>SUM(G467:G499)</f>
        <v>-16</v>
      </c>
      <c r="H501" s="125">
        <f>SUM(H467:H499)</f>
        <v>59</v>
      </c>
      <c r="I501" s="127">
        <f>SUM(I467:I499)</f>
        <v>2691</v>
      </c>
      <c r="J501" s="125">
        <f>SUM(J467:J499)</f>
        <v>66.5</v>
      </c>
      <c r="K501" s="127"/>
      <c r="L501" s="39"/>
      <c r="M501" s="40"/>
      <c r="N501" s="40"/>
      <c r="O501" s="41"/>
    </row>
    <row r="502" spans="2:25" ht="13.5" thickBot="1" x14ac:dyDescent="0.25">
      <c r="C502" s="166"/>
      <c r="D502" s="167"/>
      <c r="E502" s="169"/>
      <c r="F502" s="142"/>
      <c r="G502" s="126"/>
      <c r="H502" s="126"/>
      <c r="I502" s="128"/>
      <c r="J502" s="126"/>
      <c r="K502" s="128"/>
      <c r="L502" s="42"/>
      <c r="M502" s="43"/>
      <c r="N502" s="43"/>
      <c r="O502" s="44"/>
    </row>
    <row r="503" spans="2:25" x14ac:dyDescent="0.2">
      <c r="C503" s="143" t="s">
        <v>54</v>
      </c>
      <c r="D503" s="144"/>
      <c r="E503" s="188"/>
      <c r="F503" s="191" t="s">
        <v>55</v>
      </c>
      <c r="G503" s="152" t="s">
        <v>171</v>
      </c>
      <c r="H503" s="153" t="s">
        <v>172</v>
      </c>
      <c r="I503" s="154" t="s">
        <v>56</v>
      </c>
      <c r="J503" s="156" t="s">
        <v>57</v>
      </c>
      <c r="K503" s="158" t="s">
        <v>202</v>
      </c>
      <c r="L503" s="158"/>
      <c r="M503" s="158"/>
      <c r="N503" s="158"/>
      <c r="O503" s="159"/>
    </row>
    <row r="504" spans="2:25" x14ac:dyDescent="0.2">
      <c r="C504" s="145"/>
      <c r="D504" s="146"/>
      <c r="E504" s="189"/>
      <c r="F504" s="192"/>
      <c r="G504" s="121"/>
      <c r="H504" s="137"/>
      <c r="I504" s="155"/>
      <c r="J504" s="157"/>
      <c r="K504" s="160"/>
      <c r="L504" s="160"/>
      <c r="M504" s="160"/>
      <c r="N504" s="160"/>
      <c r="O504" s="161"/>
    </row>
    <row r="505" spans="2:25" x14ac:dyDescent="0.2">
      <c r="C505" s="145"/>
      <c r="D505" s="146"/>
      <c r="E505" s="189"/>
      <c r="F505" s="192"/>
      <c r="G505" s="121">
        <f>G501/31</f>
        <v>-0.5161290322580645</v>
      </c>
      <c r="H505" s="121">
        <f t="shared" ref="H505:I505" si="6">H501/31</f>
        <v>1.903225806451613</v>
      </c>
      <c r="I505" s="121">
        <f t="shared" si="6"/>
        <v>86.806451612903231</v>
      </c>
      <c r="J505" s="141">
        <f>COUNTIF(J467:J499,"&gt;0")</f>
        <v>11</v>
      </c>
      <c r="K505" s="160"/>
      <c r="L505" s="160"/>
      <c r="M505" s="160"/>
      <c r="N505" s="160"/>
      <c r="O505" s="161"/>
    </row>
    <row r="506" spans="2:25" ht="13.5" thickBot="1" x14ac:dyDescent="0.25">
      <c r="C506" s="147"/>
      <c r="D506" s="148"/>
      <c r="E506" s="190"/>
      <c r="F506" s="193"/>
      <c r="G506" s="122"/>
      <c r="H506" s="122"/>
      <c r="I506" s="122"/>
      <c r="J506" s="142"/>
      <c r="K506" s="162"/>
      <c r="L506" s="162"/>
      <c r="M506" s="162"/>
      <c r="N506" s="162"/>
      <c r="O506" s="163"/>
    </row>
    <row r="509" spans="2:25" x14ac:dyDescent="0.2">
      <c r="C509" s="69" t="s">
        <v>159</v>
      </c>
      <c r="D509" s="69" t="s">
        <v>203</v>
      </c>
      <c r="H509" s="59"/>
    </row>
    <row r="510" spans="2:25" ht="13.5" thickBot="1" x14ac:dyDescent="0.25">
      <c r="D510" s="72"/>
    </row>
    <row r="511" spans="2:25" x14ac:dyDescent="0.2">
      <c r="C511" s="170" t="s">
        <v>0</v>
      </c>
      <c r="D511" s="172" t="s">
        <v>1</v>
      </c>
      <c r="E511" s="173"/>
      <c r="F511" s="174"/>
      <c r="G511" s="175" t="s">
        <v>2</v>
      </c>
      <c r="H511" s="176"/>
      <c r="I511" s="177" t="s">
        <v>3</v>
      </c>
      <c r="J511" s="179" t="s">
        <v>4</v>
      </c>
      <c r="K511" s="131" t="s">
        <v>5</v>
      </c>
      <c r="L511" s="133" t="s">
        <v>6</v>
      </c>
      <c r="M511" s="135" t="s">
        <v>7</v>
      </c>
      <c r="N511" s="135"/>
      <c r="O511" s="131"/>
      <c r="R511" s="73" t="s">
        <v>150</v>
      </c>
      <c r="S511" s="73"/>
      <c r="T511" s="73"/>
      <c r="U511" s="73"/>
      <c r="V511" s="73"/>
      <c r="W511" s="73"/>
      <c r="X511" s="73"/>
      <c r="Y511" s="73"/>
    </row>
    <row r="512" spans="2:25" ht="13.5" thickBot="1" x14ac:dyDescent="0.25">
      <c r="C512" s="171"/>
      <c r="D512" s="1" t="s">
        <v>8</v>
      </c>
      <c r="E512" s="2" t="s">
        <v>9</v>
      </c>
      <c r="F512" s="3" t="s">
        <v>10</v>
      </c>
      <c r="G512" s="49" t="s">
        <v>11</v>
      </c>
      <c r="H512" s="50" t="s">
        <v>12</v>
      </c>
      <c r="I512" s="178"/>
      <c r="J512" s="180"/>
      <c r="K512" s="132"/>
      <c r="L512" s="134"/>
      <c r="M512" s="136"/>
      <c r="N512" s="136"/>
      <c r="O512" s="132"/>
      <c r="R512" s="119"/>
      <c r="S512" s="119"/>
      <c r="T512" s="119"/>
      <c r="U512" s="119"/>
      <c r="V512" s="119"/>
      <c r="W512" s="119"/>
      <c r="X512" s="119"/>
      <c r="Y512" s="119"/>
    </row>
    <row r="513" spans="2:25" x14ac:dyDescent="0.2">
      <c r="B513" s="70">
        <v>37226</v>
      </c>
      <c r="C513" s="4">
        <v>1</v>
      </c>
      <c r="D513" s="5">
        <v>37800</v>
      </c>
      <c r="E513" s="6"/>
      <c r="F513" s="7"/>
      <c r="G513" s="51">
        <v>7</v>
      </c>
      <c r="H513" s="52">
        <v>9</v>
      </c>
      <c r="I513" s="5">
        <v>88</v>
      </c>
      <c r="J513" s="65">
        <v>2</v>
      </c>
      <c r="K513" s="7">
        <v>0</v>
      </c>
      <c r="L513" s="5" t="s">
        <v>25</v>
      </c>
      <c r="M513" s="27"/>
      <c r="N513" s="28"/>
      <c r="O513" s="29"/>
      <c r="R513" s="119"/>
      <c r="S513" s="119"/>
      <c r="T513" s="119"/>
      <c r="U513" s="119"/>
      <c r="V513" s="119"/>
      <c r="W513" s="119"/>
      <c r="X513" s="119"/>
      <c r="Y513" s="119"/>
    </row>
    <row r="514" spans="2:25" x14ac:dyDescent="0.2">
      <c r="B514" s="70">
        <v>37227</v>
      </c>
      <c r="C514" s="4">
        <v>2</v>
      </c>
      <c r="D514" s="11"/>
      <c r="E514" s="12"/>
      <c r="F514" s="13"/>
      <c r="G514" s="53">
        <v>6</v>
      </c>
      <c r="H514" s="54">
        <v>10</v>
      </c>
      <c r="I514" s="11">
        <v>89</v>
      </c>
      <c r="J514" s="66">
        <v>11.3</v>
      </c>
      <c r="K514" s="7">
        <v>0</v>
      </c>
      <c r="L514" s="11" t="s">
        <v>25</v>
      </c>
      <c r="M514" s="27"/>
      <c r="N514" s="30"/>
      <c r="O514" s="31"/>
      <c r="R514" s="119"/>
      <c r="S514" s="119"/>
      <c r="T514" s="119"/>
      <c r="U514" s="119"/>
      <c r="V514" s="119"/>
      <c r="W514" s="119"/>
      <c r="X514" s="119"/>
      <c r="Y514" s="119"/>
    </row>
    <row r="515" spans="2:25" x14ac:dyDescent="0.2">
      <c r="B515" s="70">
        <v>37228</v>
      </c>
      <c r="C515" s="4">
        <v>3</v>
      </c>
      <c r="D515" s="11"/>
      <c r="E515" s="12"/>
      <c r="F515" s="13"/>
      <c r="G515" s="53">
        <v>3</v>
      </c>
      <c r="H515" s="54">
        <v>5</v>
      </c>
      <c r="I515" s="11">
        <v>88</v>
      </c>
      <c r="J515" s="66">
        <v>1.3</v>
      </c>
      <c r="K515" s="7">
        <v>0</v>
      </c>
      <c r="L515" s="11" t="s">
        <v>25</v>
      </c>
      <c r="M515" s="27"/>
      <c r="N515" s="30"/>
      <c r="O515" s="31"/>
      <c r="R515" s="73"/>
      <c r="S515" s="73"/>
      <c r="T515" s="73"/>
      <c r="U515" s="73"/>
      <c r="V515" s="73"/>
      <c r="W515" s="73"/>
      <c r="X515" s="73"/>
      <c r="Y515" s="73"/>
    </row>
    <row r="516" spans="2:25" x14ac:dyDescent="0.2">
      <c r="B516" s="70">
        <v>37229</v>
      </c>
      <c r="C516" s="4">
        <v>4</v>
      </c>
      <c r="D516" s="11"/>
      <c r="E516" s="12"/>
      <c r="F516" s="13"/>
      <c r="G516" s="53">
        <v>3</v>
      </c>
      <c r="H516" s="54">
        <v>8</v>
      </c>
      <c r="I516" s="11">
        <v>86</v>
      </c>
      <c r="J516" s="66">
        <v>7.5</v>
      </c>
      <c r="K516" s="7">
        <v>0</v>
      </c>
      <c r="L516" s="11" t="s">
        <v>13</v>
      </c>
      <c r="M516" s="27"/>
      <c r="N516" s="30"/>
      <c r="O516" s="31"/>
      <c r="R516" s="73" t="s">
        <v>152</v>
      </c>
      <c r="S516" s="73"/>
      <c r="T516" s="73"/>
      <c r="U516" s="73"/>
      <c r="V516" s="73"/>
      <c r="W516" s="73"/>
      <c r="X516" s="73"/>
      <c r="Y516" s="73"/>
    </row>
    <row r="517" spans="2:25" x14ac:dyDescent="0.2">
      <c r="B517" s="70">
        <v>37230</v>
      </c>
      <c r="C517" s="4">
        <v>5</v>
      </c>
      <c r="D517" s="11"/>
      <c r="E517" s="12"/>
      <c r="F517" s="13"/>
      <c r="G517" s="53">
        <v>5</v>
      </c>
      <c r="H517" s="54">
        <v>9</v>
      </c>
      <c r="I517" s="11">
        <v>89</v>
      </c>
      <c r="J517" s="66">
        <v>5.3</v>
      </c>
      <c r="K517" s="7">
        <v>0</v>
      </c>
      <c r="L517" s="11" t="s">
        <v>45</v>
      </c>
      <c r="M517" s="27"/>
      <c r="N517" s="30"/>
      <c r="O517" s="31"/>
      <c r="R517" s="119"/>
      <c r="S517" s="119"/>
      <c r="T517" s="119"/>
      <c r="U517" s="119"/>
      <c r="V517" s="119"/>
      <c r="W517" s="119"/>
      <c r="X517" s="119"/>
      <c r="Y517" s="119"/>
    </row>
    <row r="518" spans="2:25" x14ac:dyDescent="0.2">
      <c r="B518" s="70">
        <v>37231</v>
      </c>
      <c r="C518" s="4">
        <v>6</v>
      </c>
      <c r="D518" s="11"/>
      <c r="E518" s="12"/>
      <c r="F518" s="13"/>
      <c r="G518" s="53">
        <v>5</v>
      </c>
      <c r="H518" s="54">
        <v>8</v>
      </c>
      <c r="I518" s="11">
        <v>78</v>
      </c>
      <c r="J518" s="66">
        <v>0</v>
      </c>
      <c r="K518" s="7">
        <v>0</v>
      </c>
      <c r="L518" s="11" t="s">
        <v>45</v>
      </c>
      <c r="M518" s="27"/>
      <c r="N518" s="30"/>
      <c r="O518" s="31"/>
      <c r="R518" s="119"/>
      <c r="S518" s="119"/>
      <c r="T518" s="119"/>
      <c r="U518" s="119"/>
      <c r="V518" s="119"/>
      <c r="W518" s="119"/>
      <c r="X518" s="119"/>
      <c r="Y518" s="119"/>
    </row>
    <row r="519" spans="2:25" x14ac:dyDescent="0.2">
      <c r="B519" s="70">
        <v>37232</v>
      </c>
      <c r="C519" s="4">
        <v>7</v>
      </c>
      <c r="D519" s="11"/>
      <c r="E519" s="12"/>
      <c r="F519" s="13"/>
      <c r="G519" s="53">
        <v>-1</v>
      </c>
      <c r="H519" s="54">
        <v>5</v>
      </c>
      <c r="I519" s="11">
        <v>82</v>
      </c>
      <c r="J519" s="66">
        <v>0</v>
      </c>
      <c r="K519" s="7">
        <v>0</v>
      </c>
      <c r="L519" s="11" t="s">
        <v>64</v>
      </c>
      <c r="M519" s="27"/>
      <c r="N519" s="30"/>
      <c r="O519" s="31"/>
      <c r="R519" s="119"/>
      <c r="S519" s="119"/>
      <c r="T519" s="119"/>
      <c r="U519" s="119"/>
      <c r="V519" s="119"/>
      <c r="W519" s="119"/>
      <c r="X519" s="119"/>
      <c r="Y519" s="119"/>
    </row>
    <row r="520" spans="2:25" x14ac:dyDescent="0.2">
      <c r="B520" s="70">
        <v>37233</v>
      </c>
      <c r="C520" s="4">
        <v>8</v>
      </c>
      <c r="D520" s="11"/>
      <c r="E520" s="12"/>
      <c r="F520" s="13"/>
      <c r="G520" s="53">
        <v>-1</v>
      </c>
      <c r="H520" s="54">
        <v>5</v>
      </c>
      <c r="I520" s="11">
        <v>78</v>
      </c>
      <c r="J520" s="66">
        <v>0</v>
      </c>
      <c r="K520" s="7">
        <v>0</v>
      </c>
      <c r="L520" s="11" t="s">
        <v>16</v>
      </c>
      <c r="M520" s="27"/>
      <c r="N520" s="30"/>
      <c r="O520" s="31"/>
      <c r="R520" s="73"/>
      <c r="S520" s="73"/>
      <c r="T520" s="73"/>
      <c r="U520" s="73"/>
      <c r="V520" s="73"/>
      <c r="W520" s="73"/>
      <c r="X520" s="73"/>
      <c r="Y520" s="73"/>
    </row>
    <row r="521" spans="2:25" x14ac:dyDescent="0.2">
      <c r="B521" s="70">
        <v>37234</v>
      </c>
      <c r="C521" s="4">
        <v>9</v>
      </c>
      <c r="D521" s="11"/>
      <c r="E521" s="12"/>
      <c r="F521" s="13"/>
      <c r="G521" s="53">
        <v>-3</v>
      </c>
      <c r="H521" s="54">
        <v>3</v>
      </c>
      <c r="I521" s="11">
        <v>80</v>
      </c>
      <c r="J521" s="66">
        <v>0</v>
      </c>
      <c r="K521" s="7">
        <v>0</v>
      </c>
      <c r="L521" s="11" t="s">
        <v>17</v>
      </c>
      <c r="M521" s="27"/>
      <c r="N521" s="30"/>
      <c r="O521" s="31"/>
      <c r="R521" s="73" t="s">
        <v>154</v>
      </c>
      <c r="S521" s="73"/>
      <c r="T521" s="73"/>
      <c r="U521" s="73"/>
      <c r="V521" s="73"/>
      <c r="W521" s="73"/>
      <c r="X521" s="73"/>
      <c r="Y521" s="73"/>
    </row>
    <row r="522" spans="2:25" ht="13.5" thickBot="1" x14ac:dyDescent="0.25">
      <c r="B522" s="70">
        <v>37235</v>
      </c>
      <c r="C522" s="17">
        <v>10</v>
      </c>
      <c r="D522" s="18"/>
      <c r="E522" s="19"/>
      <c r="F522" s="20"/>
      <c r="G522" s="55">
        <v>-1</v>
      </c>
      <c r="H522" s="56">
        <v>5</v>
      </c>
      <c r="I522" s="18">
        <v>80</v>
      </c>
      <c r="J522" s="66">
        <v>0</v>
      </c>
      <c r="K522" s="7">
        <v>0</v>
      </c>
      <c r="L522" s="11" t="s">
        <v>45</v>
      </c>
      <c r="M522" s="27"/>
      <c r="N522" s="30"/>
      <c r="O522" s="31"/>
      <c r="R522" s="119"/>
      <c r="S522" s="119"/>
      <c r="T522" s="119"/>
      <c r="U522" s="119"/>
      <c r="V522" s="119"/>
      <c r="W522" s="119"/>
      <c r="X522" s="119"/>
      <c r="Y522" s="119"/>
    </row>
    <row r="523" spans="2:25" ht="13.5" thickBot="1" x14ac:dyDescent="0.25">
      <c r="C523" s="21" t="s">
        <v>20</v>
      </c>
      <c r="D523" s="22"/>
      <c r="E523" s="23"/>
      <c r="F523" s="24"/>
      <c r="G523" s="57"/>
      <c r="H523" s="58"/>
      <c r="I523" s="25"/>
      <c r="J523" s="64"/>
      <c r="K523" s="24"/>
      <c r="L523" s="22"/>
      <c r="M523" s="32"/>
      <c r="N523" s="33"/>
      <c r="O523" s="34"/>
      <c r="R523" s="119"/>
      <c r="S523" s="119"/>
      <c r="T523" s="119"/>
      <c r="U523" s="119"/>
      <c r="V523" s="119"/>
      <c r="W523" s="119"/>
      <c r="X523" s="119"/>
      <c r="Y523" s="119"/>
    </row>
    <row r="524" spans="2:25" x14ac:dyDescent="0.2">
      <c r="B524" s="70">
        <v>37236</v>
      </c>
      <c r="C524" s="26">
        <v>11</v>
      </c>
      <c r="D524" s="5"/>
      <c r="E524" s="6"/>
      <c r="F524" s="7"/>
      <c r="G524" s="51">
        <v>2</v>
      </c>
      <c r="H524" s="52">
        <v>4</v>
      </c>
      <c r="I524" s="5">
        <v>82</v>
      </c>
      <c r="J524" s="62">
        <v>0</v>
      </c>
      <c r="K524" s="7">
        <v>0</v>
      </c>
      <c r="L524" s="5" t="s">
        <v>45</v>
      </c>
      <c r="M524" s="35"/>
      <c r="N524" s="30"/>
      <c r="O524" s="31"/>
      <c r="R524" s="119"/>
      <c r="S524" s="119"/>
      <c r="T524" s="119"/>
      <c r="U524" s="119"/>
      <c r="V524" s="119"/>
      <c r="W524" s="119"/>
      <c r="X524" s="119"/>
      <c r="Y524" s="119"/>
    </row>
    <row r="525" spans="2:25" x14ac:dyDescent="0.2">
      <c r="B525" s="70">
        <v>37237</v>
      </c>
      <c r="C525" s="4">
        <v>12</v>
      </c>
      <c r="D525" s="11"/>
      <c r="E525" s="12"/>
      <c r="F525" s="13"/>
      <c r="G525" s="51">
        <v>0</v>
      </c>
      <c r="H525" s="52">
        <v>3</v>
      </c>
      <c r="I525" s="11">
        <v>89</v>
      </c>
      <c r="J525" s="62">
        <v>0</v>
      </c>
      <c r="K525" s="7">
        <v>0</v>
      </c>
      <c r="L525" s="5" t="s">
        <v>45</v>
      </c>
      <c r="M525" s="35"/>
      <c r="N525" s="30"/>
      <c r="O525" s="31"/>
      <c r="R525" s="73"/>
      <c r="S525" s="73"/>
      <c r="T525" s="73"/>
      <c r="U525" s="73"/>
      <c r="V525" s="73"/>
      <c r="W525" s="73"/>
      <c r="X525" s="73"/>
      <c r="Y525" s="73"/>
    </row>
    <row r="526" spans="2:25" x14ac:dyDescent="0.2">
      <c r="B526" s="70">
        <v>37238</v>
      </c>
      <c r="C526" s="4">
        <v>13</v>
      </c>
      <c r="D526" s="11"/>
      <c r="E526" s="12"/>
      <c r="F526" s="13"/>
      <c r="G526" s="53">
        <v>2</v>
      </c>
      <c r="H526" s="54">
        <v>5</v>
      </c>
      <c r="I526" s="11">
        <v>75</v>
      </c>
      <c r="J526" s="62">
        <v>0</v>
      </c>
      <c r="K526" s="7">
        <v>0</v>
      </c>
      <c r="L526" s="5" t="s">
        <v>17</v>
      </c>
      <c r="M526" s="35"/>
      <c r="N526" s="30"/>
      <c r="O526" s="31"/>
      <c r="R526" s="73" t="s">
        <v>156</v>
      </c>
      <c r="S526" s="73"/>
      <c r="T526" s="73"/>
      <c r="U526" s="73"/>
      <c r="V526" s="73"/>
      <c r="W526" s="73"/>
      <c r="X526" s="73"/>
      <c r="Y526" s="73"/>
    </row>
    <row r="527" spans="2:25" x14ac:dyDescent="0.2">
      <c r="B527" s="70">
        <v>37239</v>
      </c>
      <c r="C527" s="4">
        <v>14</v>
      </c>
      <c r="D527" s="11"/>
      <c r="E527" s="12"/>
      <c r="F527" s="13"/>
      <c r="G527" s="74">
        <v>-9</v>
      </c>
      <c r="H527" s="54">
        <v>1</v>
      </c>
      <c r="I527" s="11">
        <v>76</v>
      </c>
      <c r="J527" s="62">
        <v>0</v>
      </c>
      <c r="K527" s="7">
        <v>0</v>
      </c>
      <c r="L527" s="5" t="s">
        <v>17</v>
      </c>
      <c r="M527" s="35"/>
      <c r="N527" s="30"/>
      <c r="O527" s="31"/>
      <c r="R527" s="120"/>
      <c r="S527" s="120"/>
      <c r="T527" s="120"/>
      <c r="U527" s="120"/>
      <c r="V527" s="120"/>
      <c r="W527" s="120"/>
      <c r="X527" s="120"/>
      <c r="Y527" s="120"/>
    </row>
    <row r="528" spans="2:25" x14ac:dyDescent="0.2">
      <c r="B528" s="70">
        <v>37240</v>
      </c>
      <c r="C528" s="4">
        <v>15</v>
      </c>
      <c r="D528" s="11"/>
      <c r="E528" s="12"/>
      <c r="F528" s="13"/>
      <c r="G528" s="53">
        <v>-5</v>
      </c>
      <c r="H528" s="54">
        <v>0</v>
      </c>
      <c r="I528" s="11">
        <v>78</v>
      </c>
      <c r="J528" s="62">
        <v>0</v>
      </c>
      <c r="K528" s="7">
        <v>0</v>
      </c>
      <c r="L528" s="5" t="s">
        <v>64</v>
      </c>
      <c r="M528" s="35"/>
      <c r="N528" s="30"/>
      <c r="O528" s="31"/>
      <c r="R528" s="120"/>
      <c r="S528" s="120"/>
      <c r="T528" s="120"/>
      <c r="U528" s="120"/>
      <c r="V528" s="120"/>
      <c r="W528" s="120"/>
      <c r="X528" s="120"/>
      <c r="Y528" s="120"/>
    </row>
    <row r="529" spans="2:25" x14ac:dyDescent="0.2">
      <c r="B529" s="70">
        <v>37241</v>
      </c>
      <c r="C529" s="4">
        <v>16</v>
      </c>
      <c r="D529" s="11"/>
      <c r="E529" s="12"/>
      <c r="F529" s="13"/>
      <c r="G529" s="53">
        <v>-2</v>
      </c>
      <c r="H529" s="54">
        <v>2</v>
      </c>
      <c r="I529" s="11">
        <v>75</v>
      </c>
      <c r="J529" s="62">
        <v>0.1</v>
      </c>
      <c r="K529" s="7">
        <v>0</v>
      </c>
      <c r="L529" s="5" t="s">
        <v>25</v>
      </c>
      <c r="M529" s="35"/>
      <c r="N529" s="30"/>
      <c r="O529" s="31"/>
      <c r="R529" s="120"/>
      <c r="S529" s="120"/>
      <c r="T529" s="120"/>
      <c r="U529" s="120"/>
      <c r="V529" s="120"/>
      <c r="W529" s="120"/>
      <c r="X529" s="120"/>
      <c r="Y529" s="120"/>
    </row>
    <row r="530" spans="2:25" x14ac:dyDescent="0.2">
      <c r="B530" s="70">
        <v>37242</v>
      </c>
      <c r="C530" s="4">
        <v>17</v>
      </c>
      <c r="D530" s="11"/>
      <c r="E530" s="12"/>
      <c r="F530" s="13"/>
      <c r="G530" s="53">
        <v>-2</v>
      </c>
      <c r="H530" s="54">
        <v>2</v>
      </c>
      <c r="I530" s="11">
        <v>80</v>
      </c>
      <c r="J530" s="62">
        <v>0</v>
      </c>
      <c r="K530" s="7">
        <v>0</v>
      </c>
      <c r="L530" s="5" t="s">
        <v>64</v>
      </c>
      <c r="M530" s="35"/>
      <c r="N530" s="30"/>
      <c r="O530" s="31"/>
      <c r="R530" s="73"/>
      <c r="S530" s="73"/>
      <c r="T530" s="73"/>
      <c r="U530" s="73"/>
      <c r="V530" s="73"/>
      <c r="W530" s="73"/>
      <c r="X530" s="73"/>
      <c r="Y530" s="73"/>
    </row>
    <row r="531" spans="2:25" x14ac:dyDescent="0.2">
      <c r="B531" s="70">
        <v>37243</v>
      </c>
      <c r="C531" s="4">
        <v>18</v>
      </c>
      <c r="D531" s="11"/>
      <c r="E531" s="12"/>
      <c r="F531" s="13"/>
      <c r="G531" s="53">
        <v>0</v>
      </c>
      <c r="H531" s="54">
        <v>3</v>
      </c>
      <c r="I531" s="11">
        <v>82</v>
      </c>
      <c r="J531" s="62">
        <v>0.1</v>
      </c>
      <c r="K531" s="7">
        <v>0</v>
      </c>
      <c r="L531" s="5" t="s">
        <v>25</v>
      </c>
      <c r="M531" s="35"/>
      <c r="N531" s="30"/>
      <c r="O531" s="31"/>
      <c r="R531" s="73" t="s">
        <v>155</v>
      </c>
      <c r="S531" s="73"/>
      <c r="T531" s="73"/>
      <c r="U531" s="73"/>
      <c r="V531" s="73"/>
      <c r="W531" s="73"/>
      <c r="X531" s="73"/>
      <c r="Y531" s="73"/>
    </row>
    <row r="532" spans="2:25" x14ac:dyDescent="0.2">
      <c r="B532" s="70">
        <v>37244</v>
      </c>
      <c r="C532" s="4">
        <v>19</v>
      </c>
      <c r="D532" s="11"/>
      <c r="E532" s="12"/>
      <c r="F532" s="13"/>
      <c r="G532" s="53">
        <v>-1</v>
      </c>
      <c r="H532" s="54">
        <v>3</v>
      </c>
      <c r="I532" s="11">
        <v>84</v>
      </c>
      <c r="J532" s="62">
        <v>0.2</v>
      </c>
      <c r="K532" s="7">
        <v>0</v>
      </c>
      <c r="L532" s="5" t="s">
        <v>25</v>
      </c>
      <c r="M532" s="35"/>
      <c r="N532" s="30"/>
      <c r="O532" s="31"/>
      <c r="R532" s="120"/>
      <c r="S532" s="120"/>
      <c r="T532" s="120"/>
      <c r="U532" s="120"/>
      <c r="V532" s="120"/>
      <c r="W532" s="120"/>
      <c r="X532" s="120"/>
      <c r="Y532" s="120"/>
    </row>
    <row r="533" spans="2:25" ht="13.5" thickBot="1" x14ac:dyDescent="0.25">
      <c r="B533" s="70">
        <v>37245</v>
      </c>
      <c r="C533" s="17">
        <v>20</v>
      </c>
      <c r="D533" s="18"/>
      <c r="E533" s="19"/>
      <c r="F533" s="20"/>
      <c r="G533" s="53">
        <v>-3</v>
      </c>
      <c r="H533" s="54">
        <v>5</v>
      </c>
      <c r="I533" s="18">
        <v>86</v>
      </c>
      <c r="J533" s="63">
        <v>2.8</v>
      </c>
      <c r="K533" s="7">
        <v>0</v>
      </c>
      <c r="L533" s="5" t="s">
        <v>64</v>
      </c>
      <c r="M533" s="35"/>
      <c r="N533" s="30"/>
      <c r="O533" s="31"/>
      <c r="R533" s="120"/>
      <c r="S533" s="120"/>
      <c r="T533" s="120"/>
      <c r="U533" s="120"/>
      <c r="V533" s="120"/>
      <c r="W533" s="120"/>
      <c r="X533" s="120"/>
      <c r="Y533" s="120"/>
    </row>
    <row r="534" spans="2:25" ht="13.5" thickBot="1" x14ac:dyDescent="0.25">
      <c r="C534" s="21" t="s">
        <v>23</v>
      </c>
      <c r="D534" s="22"/>
      <c r="E534" s="23"/>
      <c r="F534" s="24"/>
      <c r="G534" s="57"/>
      <c r="H534" s="58"/>
      <c r="I534" s="25"/>
      <c r="J534" s="64"/>
      <c r="K534" s="24"/>
      <c r="L534" s="22"/>
      <c r="M534" s="32"/>
      <c r="N534" s="33"/>
      <c r="O534" s="34"/>
      <c r="R534" s="120"/>
      <c r="S534" s="120"/>
      <c r="T534" s="120"/>
      <c r="U534" s="120"/>
      <c r="V534" s="120"/>
      <c r="W534" s="120"/>
      <c r="X534" s="120"/>
      <c r="Y534" s="120"/>
    </row>
    <row r="535" spans="2:25" x14ac:dyDescent="0.2">
      <c r="B535" s="70">
        <v>37246</v>
      </c>
      <c r="C535" s="26">
        <v>21</v>
      </c>
      <c r="D535" s="5"/>
      <c r="E535" s="6"/>
      <c r="F535" s="7"/>
      <c r="G535" s="51">
        <v>0</v>
      </c>
      <c r="H535" s="52">
        <v>3</v>
      </c>
      <c r="I535" s="5">
        <v>92</v>
      </c>
      <c r="J535" s="61">
        <v>8.8000000000000007</v>
      </c>
      <c r="K535" s="7">
        <v>0</v>
      </c>
      <c r="L535" s="5" t="s">
        <v>25</v>
      </c>
      <c r="M535" s="35" t="s">
        <v>52</v>
      </c>
      <c r="N535" s="30"/>
      <c r="O535" s="31"/>
      <c r="R535" s="73"/>
      <c r="S535" s="73"/>
      <c r="T535" s="73"/>
      <c r="U535" s="73"/>
      <c r="V535" s="73"/>
      <c r="W535" s="73"/>
      <c r="X535" s="73"/>
      <c r="Y535" s="73"/>
    </row>
    <row r="536" spans="2:25" x14ac:dyDescent="0.2">
      <c r="B536" s="70">
        <v>37247</v>
      </c>
      <c r="C536" s="4">
        <v>22</v>
      </c>
      <c r="D536" s="11"/>
      <c r="E536" s="12"/>
      <c r="F536" s="13"/>
      <c r="G536" s="53">
        <v>-3</v>
      </c>
      <c r="H536" s="54">
        <v>2</v>
      </c>
      <c r="I536" s="11">
        <v>88</v>
      </c>
      <c r="J536" s="62">
        <v>7</v>
      </c>
      <c r="K536" s="7">
        <v>0</v>
      </c>
      <c r="L536" s="5" t="s">
        <v>16</v>
      </c>
      <c r="M536" s="78" t="s">
        <v>89</v>
      </c>
      <c r="N536" s="30"/>
      <c r="O536" s="31"/>
      <c r="R536" s="73" t="s">
        <v>157</v>
      </c>
      <c r="S536" s="73"/>
      <c r="T536" s="73"/>
      <c r="U536" s="73"/>
      <c r="V536" s="73"/>
      <c r="W536" s="73"/>
      <c r="X536" s="73"/>
      <c r="Y536" s="73"/>
    </row>
    <row r="537" spans="2:25" x14ac:dyDescent="0.2">
      <c r="B537" s="70">
        <v>37248</v>
      </c>
      <c r="C537" s="4">
        <v>23</v>
      </c>
      <c r="D537" s="11"/>
      <c r="E537" s="12"/>
      <c r="F537" s="13"/>
      <c r="G537" s="53">
        <v>-12</v>
      </c>
      <c r="H537" s="54">
        <v>-3</v>
      </c>
      <c r="I537" s="11">
        <v>78</v>
      </c>
      <c r="J537" s="62">
        <v>0</v>
      </c>
      <c r="K537" s="7">
        <v>0</v>
      </c>
      <c r="L537" s="5" t="s">
        <v>17</v>
      </c>
      <c r="M537" s="35"/>
      <c r="N537" s="30"/>
      <c r="O537" s="31"/>
      <c r="R537" s="120"/>
      <c r="S537" s="120"/>
      <c r="T537" s="120"/>
      <c r="U537" s="120"/>
      <c r="V537" s="120"/>
      <c r="W537" s="120"/>
      <c r="X537" s="120"/>
      <c r="Y537" s="120"/>
    </row>
    <row r="538" spans="2:25" x14ac:dyDescent="0.2">
      <c r="B538" s="70">
        <v>37249</v>
      </c>
      <c r="C538" s="4">
        <v>24</v>
      </c>
      <c r="D538" s="11"/>
      <c r="E538" s="12"/>
      <c r="F538" s="13"/>
      <c r="G538" s="53">
        <v>-1</v>
      </c>
      <c r="H538" s="54">
        <v>3</v>
      </c>
      <c r="I538" s="11">
        <v>82</v>
      </c>
      <c r="J538" s="62">
        <v>2.5</v>
      </c>
      <c r="K538" s="7">
        <v>0</v>
      </c>
      <c r="L538" s="5" t="s">
        <v>13</v>
      </c>
      <c r="M538" s="35"/>
      <c r="N538" s="30"/>
      <c r="O538" s="31"/>
      <c r="R538" s="120"/>
      <c r="S538" s="120"/>
      <c r="T538" s="120"/>
      <c r="U538" s="120"/>
      <c r="V538" s="120"/>
      <c r="W538" s="120"/>
      <c r="X538" s="120"/>
      <c r="Y538" s="120"/>
    </row>
    <row r="539" spans="2:25" x14ac:dyDescent="0.2">
      <c r="B539" s="70">
        <v>37250</v>
      </c>
      <c r="C539" s="4">
        <v>25</v>
      </c>
      <c r="D539" s="11"/>
      <c r="E539" s="12"/>
      <c r="F539" s="13"/>
      <c r="G539" s="53">
        <v>0</v>
      </c>
      <c r="H539" s="54">
        <v>5</v>
      </c>
      <c r="I539" s="11">
        <v>80</v>
      </c>
      <c r="J539" s="62">
        <v>6.9</v>
      </c>
      <c r="K539" s="7">
        <v>0</v>
      </c>
      <c r="L539" s="5" t="s">
        <v>13</v>
      </c>
      <c r="M539" s="35"/>
      <c r="N539" s="30"/>
      <c r="O539" s="31"/>
      <c r="R539" s="120"/>
      <c r="S539" s="120"/>
      <c r="T539" s="120"/>
      <c r="U539" s="120"/>
      <c r="V539" s="120"/>
      <c r="W539" s="120"/>
      <c r="X539" s="120"/>
      <c r="Y539" s="120"/>
    </row>
    <row r="540" spans="2:25" x14ac:dyDescent="0.2">
      <c r="B540" s="70">
        <v>37251</v>
      </c>
      <c r="C540" s="4">
        <v>26</v>
      </c>
      <c r="D540" s="11"/>
      <c r="E540" s="12"/>
      <c r="F540" s="13"/>
      <c r="G540" s="53">
        <v>1</v>
      </c>
      <c r="H540" s="54">
        <v>3</v>
      </c>
      <c r="I540" s="11">
        <v>78</v>
      </c>
      <c r="J540" s="62">
        <v>0</v>
      </c>
      <c r="K540" s="7">
        <v>0</v>
      </c>
      <c r="L540" s="11" t="s">
        <v>25</v>
      </c>
      <c r="M540" s="35" t="s">
        <v>109</v>
      </c>
      <c r="N540" s="30"/>
      <c r="O540" s="31"/>
    </row>
    <row r="541" spans="2:25" x14ac:dyDescent="0.2">
      <c r="B541" s="70">
        <v>37252</v>
      </c>
      <c r="C541" s="4">
        <v>27</v>
      </c>
      <c r="D541" s="11"/>
      <c r="E541" s="12"/>
      <c r="F541" s="13"/>
      <c r="G541" s="53">
        <v>0</v>
      </c>
      <c r="H541" s="54">
        <v>3</v>
      </c>
      <c r="I541" s="11">
        <v>88</v>
      </c>
      <c r="J541" s="62">
        <v>5.2</v>
      </c>
      <c r="K541" s="7">
        <v>0</v>
      </c>
      <c r="L541" s="11" t="s">
        <v>25</v>
      </c>
      <c r="M541" s="35"/>
      <c r="N541" s="30"/>
      <c r="O541" s="31"/>
    </row>
    <row r="542" spans="2:25" x14ac:dyDescent="0.2">
      <c r="B542" s="70">
        <v>37253</v>
      </c>
      <c r="C542" s="4">
        <v>28</v>
      </c>
      <c r="D542" s="11"/>
      <c r="E542" s="12"/>
      <c r="F542" s="13"/>
      <c r="G542" s="53">
        <v>2</v>
      </c>
      <c r="H542" s="54">
        <v>6</v>
      </c>
      <c r="I542" s="11">
        <v>91</v>
      </c>
      <c r="J542" s="62">
        <v>7.6</v>
      </c>
      <c r="K542" s="7">
        <v>0</v>
      </c>
      <c r="L542" s="11" t="s">
        <v>13</v>
      </c>
      <c r="M542" s="35"/>
      <c r="N542" s="30"/>
      <c r="O542" s="31"/>
    </row>
    <row r="543" spans="2:25" x14ac:dyDescent="0.2">
      <c r="B543" s="70">
        <v>37254</v>
      </c>
      <c r="C543" s="4">
        <v>29</v>
      </c>
      <c r="D543" s="11"/>
      <c r="E543" s="12"/>
      <c r="F543" s="13"/>
      <c r="G543" s="53">
        <v>0</v>
      </c>
      <c r="H543" s="54">
        <v>3</v>
      </c>
      <c r="I543" s="11">
        <v>82</v>
      </c>
      <c r="J543" s="62">
        <v>0</v>
      </c>
      <c r="K543" s="7">
        <v>0</v>
      </c>
      <c r="L543" s="11" t="s">
        <v>45</v>
      </c>
      <c r="M543" s="35"/>
      <c r="N543" s="30"/>
      <c r="O543" s="31"/>
    </row>
    <row r="544" spans="2:25" x14ac:dyDescent="0.2">
      <c r="B544" s="70">
        <v>37255</v>
      </c>
      <c r="C544" s="4">
        <v>30</v>
      </c>
      <c r="D544" s="11"/>
      <c r="E544" s="12"/>
      <c r="F544" s="13"/>
      <c r="G544" s="53">
        <v>-2</v>
      </c>
      <c r="H544" s="54">
        <v>2</v>
      </c>
      <c r="I544" s="11">
        <v>87</v>
      </c>
      <c r="J544" s="62">
        <v>1.5</v>
      </c>
      <c r="K544" s="7">
        <v>0</v>
      </c>
      <c r="L544" s="11" t="s">
        <v>25</v>
      </c>
      <c r="M544" s="78" t="s">
        <v>110</v>
      </c>
      <c r="N544" s="30"/>
      <c r="O544" s="31"/>
    </row>
    <row r="545" spans="2:25" ht="13.5" thickBot="1" x14ac:dyDescent="0.25">
      <c r="B545" s="70">
        <v>37256</v>
      </c>
      <c r="C545" s="4">
        <v>31</v>
      </c>
      <c r="D545" s="11">
        <v>36700</v>
      </c>
      <c r="E545" s="12"/>
      <c r="F545" s="13"/>
      <c r="G545" s="53">
        <v>-10</v>
      </c>
      <c r="H545" s="54">
        <v>0</v>
      </c>
      <c r="I545" s="11">
        <v>79</v>
      </c>
      <c r="J545" s="62">
        <v>0</v>
      </c>
      <c r="K545" s="7">
        <v>0</v>
      </c>
      <c r="L545" s="11" t="s">
        <v>15</v>
      </c>
      <c r="M545" s="35"/>
      <c r="N545" s="30"/>
      <c r="O545" s="31"/>
    </row>
    <row r="546" spans="2:25" ht="13.5" thickBot="1" x14ac:dyDescent="0.25">
      <c r="C546" s="21" t="s">
        <v>27</v>
      </c>
      <c r="D546" s="22"/>
      <c r="E546" s="23"/>
      <c r="F546" s="24"/>
      <c r="G546" s="57"/>
      <c r="H546" s="58"/>
      <c r="I546" s="25"/>
      <c r="J546" s="64"/>
      <c r="K546" s="24"/>
      <c r="L546" s="22"/>
      <c r="M546" s="36"/>
      <c r="N546" s="37"/>
      <c r="O546" s="38"/>
    </row>
    <row r="547" spans="2:25" x14ac:dyDescent="0.2">
      <c r="C547" s="164" t="s">
        <v>28</v>
      </c>
      <c r="D547" s="165"/>
      <c r="E547" s="168">
        <v>0</v>
      </c>
      <c r="F547" s="141">
        <v>-1100</v>
      </c>
      <c r="G547" s="125">
        <f>SUM(G513:G545)</f>
        <v>-20</v>
      </c>
      <c r="H547" s="125">
        <f>SUM(H513:H545)</f>
        <v>122</v>
      </c>
      <c r="I547" s="127">
        <f>SUM(I513:I545)</f>
        <v>2570</v>
      </c>
      <c r="J547" s="125">
        <f>SUM(J513:J545)</f>
        <v>70.100000000000009</v>
      </c>
      <c r="K547" s="141">
        <f>COUNTIF(K513:K545,"&gt;0")</f>
        <v>0</v>
      </c>
      <c r="L547" s="39"/>
      <c r="M547" s="40"/>
      <c r="N547" s="40"/>
      <c r="O547" s="41"/>
    </row>
    <row r="548" spans="2:25" ht="13.5" thickBot="1" x14ac:dyDescent="0.25">
      <c r="C548" s="166"/>
      <c r="D548" s="167"/>
      <c r="E548" s="169"/>
      <c r="F548" s="142"/>
      <c r="G548" s="126"/>
      <c r="H548" s="126"/>
      <c r="I548" s="128"/>
      <c r="J548" s="126"/>
      <c r="K548" s="142"/>
      <c r="L548" s="42"/>
      <c r="M548" s="43"/>
      <c r="N548" s="43"/>
      <c r="O548" s="44"/>
    </row>
    <row r="549" spans="2:25" x14ac:dyDescent="0.2">
      <c r="C549" s="143" t="s">
        <v>54</v>
      </c>
      <c r="D549" s="144"/>
      <c r="E549" s="188">
        <v>-1.1000000000000001</v>
      </c>
      <c r="F549" s="191" t="s">
        <v>55</v>
      </c>
      <c r="G549" s="152" t="s">
        <v>171</v>
      </c>
      <c r="H549" s="153" t="s">
        <v>172</v>
      </c>
      <c r="I549" s="154" t="s">
        <v>56</v>
      </c>
      <c r="J549" s="156" t="s">
        <v>57</v>
      </c>
      <c r="K549" s="158" t="s">
        <v>29</v>
      </c>
      <c r="L549" s="158"/>
      <c r="M549" s="158"/>
      <c r="N549" s="158"/>
      <c r="O549" s="159"/>
    </row>
    <row r="550" spans="2:25" x14ac:dyDescent="0.2">
      <c r="C550" s="145"/>
      <c r="D550" s="146"/>
      <c r="E550" s="189"/>
      <c r="F550" s="192"/>
      <c r="G550" s="121"/>
      <c r="H550" s="137"/>
      <c r="I550" s="155"/>
      <c r="J550" s="157"/>
      <c r="K550" s="160"/>
      <c r="L550" s="160"/>
      <c r="M550" s="160"/>
      <c r="N550" s="160"/>
      <c r="O550" s="161"/>
    </row>
    <row r="551" spans="2:25" x14ac:dyDescent="0.2">
      <c r="C551" s="145"/>
      <c r="D551" s="146"/>
      <c r="E551" s="189"/>
      <c r="F551" s="192"/>
      <c r="G551" s="121">
        <f>G547/31</f>
        <v>-0.64516129032258063</v>
      </c>
      <c r="H551" s="121">
        <f t="shared" ref="H551:I551" si="7">H547/31</f>
        <v>3.935483870967742</v>
      </c>
      <c r="I551" s="121">
        <f t="shared" si="7"/>
        <v>82.903225806451616</v>
      </c>
      <c r="J551" s="141">
        <f>COUNTIF(J513:J545,"&gt;0")</f>
        <v>16</v>
      </c>
      <c r="K551" s="160"/>
      <c r="L551" s="160"/>
      <c r="M551" s="160"/>
      <c r="N551" s="160"/>
      <c r="O551" s="161"/>
    </row>
    <row r="552" spans="2:25" ht="13.5" thickBot="1" x14ac:dyDescent="0.25">
      <c r="C552" s="147"/>
      <c r="D552" s="148"/>
      <c r="E552" s="190"/>
      <c r="F552" s="193"/>
      <c r="G552" s="122"/>
      <c r="H552" s="122"/>
      <c r="I552" s="122"/>
      <c r="J552" s="142"/>
      <c r="K552" s="162"/>
      <c r="L552" s="162"/>
      <c r="M552" s="162"/>
      <c r="N552" s="162"/>
      <c r="O552" s="163"/>
    </row>
    <row r="555" spans="2:25" x14ac:dyDescent="0.2">
      <c r="C555" s="69" t="s">
        <v>159</v>
      </c>
      <c r="D555" s="69" t="s">
        <v>204</v>
      </c>
      <c r="H555" s="59"/>
    </row>
    <row r="556" spans="2:25" ht="13.5" thickBot="1" x14ac:dyDescent="0.25">
      <c r="D556" s="72"/>
    </row>
    <row r="557" spans="2:25" x14ac:dyDescent="0.2">
      <c r="C557" s="170" t="s">
        <v>0</v>
      </c>
      <c r="D557" s="172" t="s">
        <v>1</v>
      </c>
      <c r="E557" s="173"/>
      <c r="F557" s="174"/>
      <c r="G557" s="175" t="s">
        <v>2</v>
      </c>
      <c r="H557" s="176"/>
      <c r="I557" s="177" t="s">
        <v>3</v>
      </c>
      <c r="J557" s="179" t="s">
        <v>4</v>
      </c>
      <c r="K557" s="131" t="s">
        <v>5</v>
      </c>
      <c r="L557" s="133" t="s">
        <v>6</v>
      </c>
      <c r="M557" s="135" t="s">
        <v>7</v>
      </c>
      <c r="N557" s="135"/>
      <c r="O557" s="131"/>
      <c r="R557" s="73" t="s">
        <v>150</v>
      </c>
      <c r="S557" s="73"/>
      <c r="T557" s="73"/>
      <c r="U557" s="73"/>
      <c r="V557" s="73"/>
      <c r="W557" s="73"/>
      <c r="X557" s="73"/>
      <c r="Y557" s="73"/>
    </row>
    <row r="558" spans="2:25" ht="13.5" thickBot="1" x14ac:dyDescent="0.25">
      <c r="C558" s="171"/>
      <c r="D558" s="1" t="s">
        <v>8</v>
      </c>
      <c r="E558" s="2" t="s">
        <v>9</v>
      </c>
      <c r="F558" s="3" t="s">
        <v>10</v>
      </c>
      <c r="G558" s="49" t="s">
        <v>11</v>
      </c>
      <c r="H558" s="50" t="s">
        <v>12</v>
      </c>
      <c r="I558" s="178"/>
      <c r="J558" s="180"/>
      <c r="K558" s="132"/>
      <c r="L558" s="134"/>
      <c r="M558" s="136"/>
      <c r="N558" s="136"/>
      <c r="O558" s="132"/>
      <c r="R558" s="119"/>
      <c r="S558" s="119"/>
      <c r="T558" s="119"/>
      <c r="U558" s="119"/>
      <c r="V558" s="119"/>
      <c r="W558" s="119"/>
      <c r="X558" s="119"/>
      <c r="Y558" s="119"/>
    </row>
    <row r="559" spans="2:25" x14ac:dyDescent="0.2">
      <c r="B559" s="70">
        <v>37226</v>
      </c>
      <c r="C559" s="4">
        <v>1</v>
      </c>
      <c r="D559" s="5"/>
      <c r="E559" s="6"/>
      <c r="F559" s="7"/>
      <c r="G559" s="51">
        <v>6</v>
      </c>
      <c r="H559" s="52">
        <v>7</v>
      </c>
      <c r="I559" s="5">
        <v>95</v>
      </c>
      <c r="J559" s="65">
        <v>3</v>
      </c>
      <c r="K559" s="7"/>
      <c r="L559" s="5"/>
      <c r="M559" s="27"/>
      <c r="N559" s="28"/>
      <c r="O559" s="29"/>
      <c r="R559" s="119"/>
      <c r="S559" s="119"/>
      <c r="T559" s="119"/>
      <c r="U559" s="119"/>
      <c r="V559" s="119"/>
      <c r="W559" s="119"/>
      <c r="X559" s="119"/>
      <c r="Y559" s="119"/>
    </row>
    <row r="560" spans="2:25" x14ac:dyDescent="0.2">
      <c r="B560" s="70">
        <v>37227</v>
      </c>
      <c r="C560" s="4">
        <v>2</v>
      </c>
      <c r="D560" s="11"/>
      <c r="E560" s="12"/>
      <c r="F560" s="13"/>
      <c r="G560" s="53">
        <v>7</v>
      </c>
      <c r="H560" s="54">
        <v>8</v>
      </c>
      <c r="I560" s="11">
        <v>93</v>
      </c>
      <c r="J560" s="66">
        <v>2</v>
      </c>
      <c r="K560" s="7"/>
      <c r="L560" s="11"/>
      <c r="M560" s="27"/>
      <c r="N560" s="30"/>
      <c r="O560" s="31"/>
      <c r="R560" s="119"/>
      <c r="S560" s="119"/>
      <c r="T560" s="119"/>
      <c r="U560" s="119"/>
      <c r="V560" s="119"/>
      <c r="W560" s="119"/>
      <c r="X560" s="119"/>
      <c r="Y560" s="119"/>
    </row>
    <row r="561" spans="2:25" x14ac:dyDescent="0.2">
      <c r="B561" s="70">
        <v>37228</v>
      </c>
      <c r="C561" s="4">
        <v>3</v>
      </c>
      <c r="D561" s="11"/>
      <c r="E561" s="12"/>
      <c r="F561" s="13"/>
      <c r="G561" s="53">
        <v>5</v>
      </c>
      <c r="H561" s="54">
        <v>1</v>
      </c>
      <c r="I561" s="11">
        <v>92</v>
      </c>
      <c r="J561" s="66">
        <v>0</v>
      </c>
      <c r="K561" s="7"/>
      <c r="L561" s="11"/>
      <c r="M561" s="27"/>
      <c r="N561" s="30"/>
      <c r="O561" s="31"/>
      <c r="R561" s="73"/>
      <c r="S561" s="73"/>
      <c r="T561" s="73"/>
      <c r="U561" s="73"/>
      <c r="V561" s="73"/>
      <c r="W561" s="73"/>
      <c r="X561" s="73"/>
      <c r="Y561" s="73"/>
    </row>
    <row r="562" spans="2:25" x14ac:dyDescent="0.2">
      <c r="B562" s="70">
        <v>37229</v>
      </c>
      <c r="C562" s="4">
        <v>4</v>
      </c>
      <c r="D562" s="11"/>
      <c r="E562" s="12"/>
      <c r="F562" s="13"/>
      <c r="G562" s="53">
        <v>2</v>
      </c>
      <c r="H562" s="54">
        <v>5</v>
      </c>
      <c r="I562" s="11">
        <v>90</v>
      </c>
      <c r="J562" s="66">
        <v>1</v>
      </c>
      <c r="K562" s="7"/>
      <c r="L562" s="11"/>
      <c r="M562" s="27"/>
      <c r="N562" s="30"/>
      <c r="O562" s="31"/>
      <c r="R562" s="73" t="s">
        <v>152</v>
      </c>
      <c r="S562" s="73"/>
      <c r="T562" s="73"/>
      <c r="U562" s="73"/>
      <c r="V562" s="73"/>
      <c r="W562" s="73"/>
      <c r="X562" s="73"/>
      <c r="Y562" s="73"/>
    </row>
    <row r="563" spans="2:25" x14ac:dyDescent="0.2">
      <c r="B563" s="70">
        <v>37230</v>
      </c>
      <c r="C563" s="4">
        <v>5</v>
      </c>
      <c r="D563" s="11"/>
      <c r="E563" s="12"/>
      <c r="F563" s="13"/>
      <c r="G563" s="53">
        <v>5</v>
      </c>
      <c r="H563" s="54">
        <v>7</v>
      </c>
      <c r="I563" s="11">
        <v>88</v>
      </c>
      <c r="J563" s="66">
        <v>0</v>
      </c>
      <c r="K563" s="7"/>
      <c r="L563" s="11"/>
      <c r="M563" s="27"/>
      <c r="N563" s="30"/>
      <c r="O563" s="31"/>
      <c r="R563" s="119"/>
      <c r="S563" s="119"/>
      <c r="T563" s="119"/>
      <c r="U563" s="119"/>
      <c r="V563" s="119"/>
      <c r="W563" s="119"/>
      <c r="X563" s="119"/>
      <c r="Y563" s="119"/>
    </row>
    <row r="564" spans="2:25" x14ac:dyDescent="0.2">
      <c r="B564" s="70">
        <v>37231</v>
      </c>
      <c r="C564" s="4">
        <v>6</v>
      </c>
      <c r="D564" s="11"/>
      <c r="E564" s="12"/>
      <c r="F564" s="13"/>
      <c r="G564" s="53">
        <v>1</v>
      </c>
      <c r="H564" s="54">
        <v>5</v>
      </c>
      <c r="I564" s="11">
        <v>93</v>
      </c>
      <c r="J564" s="66">
        <v>0</v>
      </c>
      <c r="K564" s="7"/>
      <c r="L564" s="11"/>
      <c r="M564" s="27"/>
      <c r="N564" s="30"/>
      <c r="O564" s="31"/>
      <c r="R564" s="119"/>
      <c r="S564" s="119"/>
      <c r="T564" s="119"/>
      <c r="U564" s="119"/>
      <c r="V564" s="119"/>
      <c r="W564" s="119"/>
      <c r="X564" s="119"/>
      <c r="Y564" s="119"/>
    </row>
    <row r="565" spans="2:25" x14ac:dyDescent="0.2">
      <c r="B565" s="70">
        <v>37232</v>
      </c>
      <c r="C565" s="4">
        <v>7</v>
      </c>
      <c r="D565" s="11"/>
      <c r="E565" s="12"/>
      <c r="F565" s="13"/>
      <c r="G565" s="53">
        <v>-1</v>
      </c>
      <c r="H565" s="54">
        <v>3</v>
      </c>
      <c r="I565" s="11">
        <v>90</v>
      </c>
      <c r="J565" s="66">
        <v>0</v>
      </c>
      <c r="K565" s="7"/>
      <c r="L565" s="11"/>
      <c r="M565" s="27"/>
      <c r="N565" s="30"/>
      <c r="O565" s="31"/>
      <c r="R565" s="119"/>
      <c r="S565" s="119"/>
      <c r="T565" s="119"/>
      <c r="U565" s="119"/>
      <c r="V565" s="119"/>
      <c r="W565" s="119"/>
      <c r="X565" s="119"/>
      <c r="Y565" s="119"/>
    </row>
    <row r="566" spans="2:25" x14ac:dyDescent="0.2">
      <c r="B566" s="70">
        <v>37233</v>
      </c>
      <c r="C566" s="4">
        <v>8</v>
      </c>
      <c r="D566" s="11"/>
      <c r="E566" s="12"/>
      <c r="F566" s="13"/>
      <c r="G566" s="53">
        <v>0</v>
      </c>
      <c r="H566" s="54">
        <v>4</v>
      </c>
      <c r="I566" s="11">
        <v>80</v>
      </c>
      <c r="J566" s="66">
        <v>0</v>
      </c>
      <c r="K566" s="7"/>
      <c r="L566" s="11"/>
      <c r="M566" s="27"/>
      <c r="N566" s="30"/>
      <c r="O566" s="31"/>
      <c r="R566" s="73"/>
      <c r="S566" s="73"/>
      <c r="T566" s="73"/>
      <c r="U566" s="73"/>
      <c r="V566" s="73"/>
      <c r="W566" s="73"/>
      <c r="X566" s="73"/>
      <c r="Y566" s="73"/>
    </row>
    <row r="567" spans="2:25" x14ac:dyDescent="0.2">
      <c r="B567" s="70">
        <v>37234</v>
      </c>
      <c r="C567" s="4">
        <v>9</v>
      </c>
      <c r="D567" s="11"/>
      <c r="E567" s="12"/>
      <c r="F567" s="13"/>
      <c r="G567" s="53">
        <v>1</v>
      </c>
      <c r="H567" s="54">
        <v>4</v>
      </c>
      <c r="I567" s="11">
        <v>83</v>
      </c>
      <c r="J567" s="66">
        <v>0</v>
      </c>
      <c r="K567" s="7"/>
      <c r="L567" s="11"/>
      <c r="M567" s="27"/>
      <c r="N567" s="30"/>
      <c r="O567" s="31"/>
      <c r="R567" s="73" t="s">
        <v>154</v>
      </c>
      <c r="S567" s="73"/>
      <c r="T567" s="73"/>
      <c r="U567" s="73"/>
      <c r="V567" s="73"/>
      <c r="W567" s="73"/>
      <c r="X567" s="73"/>
      <c r="Y567" s="73"/>
    </row>
    <row r="568" spans="2:25" ht="13.5" thickBot="1" x14ac:dyDescent="0.25">
      <c r="B568" s="70">
        <v>37235</v>
      </c>
      <c r="C568" s="17">
        <v>10</v>
      </c>
      <c r="D568" s="18"/>
      <c r="E568" s="19"/>
      <c r="F568" s="20"/>
      <c r="G568" s="55">
        <v>0</v>
      </c>
      <c r="H568" s="56">
        <v>0</v>
      </c>
      <c r="I568" s="18">
        <v>85</v>
      </c>
      <c r="J568" s="66">
        <v>0</v>
      </c>
      <c r="K568" s="7"/>
      <c r="L568" s="11"/>
      <c r="M568" s="27"/>
      <c r="N568" s="30"/>
      <c r="O568" s="31"/>
      <c r="R568" s="119"/>
      <c r="S568" s="119"/>
      <c r="T568" s="119"/>
      <c r="U568" s="119"/>
      <c r="V568" s="119"/>
      <c r="W568" s="119"/>
      <c r="X568" s="119"/>
      <c r="Y568" s="119"/>
    </row>
    <row r="569" spans="2:25" ht="13.5" thickBot="1" x14ac:dyDescent="0.25">
      <c r="C569" s="21" t="s">
        <v>20</v>
      </c>
      <c r="D569" s="22"/>
      <c r="E569" s="23"/>
      <c r="F569" s="24"/>
      <c r="G569" s="57"/>
      <c r="H569" s="58"/>
      <c r="I569" s="25"/>
      <c r="J569" s="64"/>
      <c r="K569" s="24"/>
      <c r="L569" s="22"/>
      <c r="M569" s="32"/>
      <c r="N569" s="33"/>
      <c r="O569" s="34"/>
      <c r="R569" s="119"/>
      <c r="S569" s="119"/>
      <c r="T569" s="119"/>
      <c r="U569" s="119"/>
      <c r="V569" s="119"/>
      <c r="W569" s="119"/>
      <c r="X569" s="119"/>
      <c r="Y569" s="119"/>
    </row>
    <row r="570" spans="2:25" x14ac:dyDescent="0.2">
      <c r="B570" s="70">
        <v>37236</v>
      </c>
      <c r="C570" s="26">
        <v>11</v>
      </c>
      <c r="D570" s="5"/>
      <c r="E570" s="6"/>
      <c r="F570" s="7"/>
      <c r="G570" s="51">
        <v>0</v>
      </c>
      <c r="H570" s="52">
        <v>3</v>
      </c>
      <c r="I570" s="5">
        <v>98</v>
      </c>
      <c r="J570" s="62">
        <v>0</v>
      </c>
      <c r="K570" s="7"/>
      <c r="L570" s="5"/>
      <c r="M570" s="35"/>
      <c r="N570" s="30"/>
      <c r="O570" s="31"/>
      <c r="R570" s="119"/>
      <c r="S570" s="119"/>
      <c r="T570" s="119"/>
      <c r="U570" s="119"/>
      <c r="V570" s="119"/>
      <c r="W570" s="119"/>
      <c r="X570" s="119"/>
      <c r="Y570" s="119"/>
    </row>
    <row r="571" spans="2:25" x14ac:dyDescent="0.2">
      <c r="B571" s="70">
        <v>37237</v>
      </c>
      <c r="C571" s="4">
        <v>12</v>
      </c>
      <c r="D571" s="11"/>
      <c r="E571" s="12"/>
      <c r="F571" s="13"/>
      <c r="G571" s="51">
        <v>1</v>
      </c>
      <c r="H571" s="52">
        <v>2</v>
      </c>
      <c r="I571" s="11">
        <v>95</v>
      </c>
      <c r="J571" s="62">
        <v>0</v>
      </c>
      <c r="K571" s="7"/>
      <c r="L571" s="5"/>
      <c r="M571" s="35"/>
      <c r="N571" s="30"/>
      <c r="O571" s="31"/>
      <c r="R571" s="73"/>
      <c r="S571" s="73"/>
      <c r="T571" s="73"/>
      <c r="U571" s="73"/>
      <c r="V571" s="73"/>
      <c r="W571" s="73"/>
      <c r="X571" s="73"/>
      <c r="Y571" s="73"/>
    </row>
    <row r="572" spans="2:25" x14ac:dyDescent="0.2">
      <c r="B572" s="70">
        <v>37238</v>
      </c>
      <c r="C572" s="4">
        <v>13</v>
      </c>
      <c r="D572" s="11"/>
      <c r="E572" s="12"/>
      <c r="F572" s="13"/>
      <c r="G572" s="53">
        <v>-8</v>
      </c>
      <c r="H572" s="54">
        <v>0</v>
      </c>
      <c r="I572" s="11">
        <v>70</v>
      </c>
      <c r="J572" s="62">
        <v>0</v>
      </c>
      <c r="K572" s="7"/>
      <c r="L572" s="5"/>
      <c r="M572" s="35"/>
      <c r="N572" s="30"/>
      <c r="O572" s="31"/>
      <c r="R572" s="73" t="s">
        <v>156</v>
      </c>
      <c r="S572" s="73"/>
      <c r="T572" s="73"/>
      <c r="U572" s="73"/>
      <c r="V572" s="73"/>
      <c r="W572" s="73"/>
      <c r="X572" s="73"/>
      <c r="Y572" s="73"/>
    </row>
    <row r="573" spans="2:25" x14ac:dyDescent="0.2">
      <c r="B573" s="70">
        <v>37239</v>
      </c>
      <c r="C573" s="4">
        <v>14</v>
      </c>
      <c r="D573" s="11"/>
      <c r="E573" s="12"/>
      <c r="F573" s="13"/>
      <c r="G573" s="74">
        <v>-11</v>
      </c>
      <c r="H573" s="54">
        <v>-4</v>
      </c>
      <c r="I573" s="11">
        <v>80</v>
      </c>
      <c r="J573" s="62">
        <v>0</v>
      </c>
      <c r="K573" s="7"/>
      <c r="L573" s="5"/>
      <c r="M573" s="35"/>
      <c r="N573" s="30"/>
      <c r="O573" s="31"/>
      <c r="R573" s="120"/>
      <c r="S573" s="120"/>
      <c r="T573" s="120"/>
      <c r="U573" s="120"/>
      <c r="V573" s="120"/>
      <c r="W573" s="120"/>
      <c r="X573" s="120"/>
      <c r="Y573" s="120"/>
    </row>
    <row r="574" spans="2:25" x14ac:dyDescent="0.2">
      <c r="B574" s="70">
        <v>37240</v>
      </c>
      <c r="C574" s="4">
        <v>15</v>
      </c>
      <c r="D574" s="11"/>
      <c r="E574" s="12"/>
      <c r="F574" s="13"/>
      <c r="G574" s="53">
        <v>-8</v>
      </c>
      <c r="H574" s="54">
        <v>-3</v>
      </c>
      <c r="I574" s="11">
        <v>90</v>
      </c>
      <c r="J574" s="62">
        <v>0</v>
      </c>
      <c r="K574" s="7"/>
      <c r="L574" s="5"/>
      <c r="M574" s="35"/>
      <c r="N574" s="30"/>
      <c r="O574" s="31"/>
      <c r="R574" s="120"/>
      <c r="S574" s="120"/>
      <c r="T574" s="120"/>
      <c r="U574" s="120"/>
      <c r="V574" s="120"/>
      <c r="W574" s="120"/>
      <c r="X574" s="120"/>
      <c r="Y574" s="120"/>
    </row>
    <row r="575" spans="2:25" x14ac:dyDescent="0.2">
      <c r="B575" s="70">
        <v>37241</v>
      </c>
      <c r="C575" s="4">
        <v>16</v>
      </c>
      <c r="D575" s="11"/>
      <c r="E575" s="12"/>
      <c r="F575" s="13"/>
      <c r="G575" s="53">
        <v>-3</v>
      </c>
      <c r="H575" s="54">
        <v>-1</v>
      </c>
      <c r="I575" s="11">
        <v>85</v>
      </c>
      <c r="J575" s="62">
        <v>0</v>
      </c>
      <c r="K575" s="7"/>
      <c r="L575" s="5"/>
      <c r="M575" s="35"/>
      <c r="N575" s="30"/>
      <c r="O575" s="31"/>
      <c r="R575" s="120"/>
      <c r="S575" s="120"/>
      <c r="T575" s="120"/>
      <c r="U575" s="120"/>
      <c r="V575" s="120"/>
      <c r="W575" s="120"/>
      <c r="X575" s="120"/>
      <c r="Y575" s="120"/>
    </row>
    <row r="576" spans="2:25" x14ac:dyDescent="0.2">
      <c r="B576" s="70">
        <v>37242</v>
      </c>
      <c r="C576" s="4">
        <v>17</v>
      </c>
      <c r="D576" s="11"/>
      <c r="E576" s="12"/>
      <c r="F576" s="13"/>
      <c r="G576" s="53">
        <v>-1</v>
      </c>
      <c r="H576" s="54">
        <v>-1</v>
      </c>
      <c r="I576" s="11">
        <v>90</v>
      </c>
      <c r="J576" s="62">
        <v>0</v>
      </c>
      <c r="K576" s="7"/>
      <c r="L576" s="5"/>
      <c r="M576" s="35" t="s">
        <v>26</v>
      </c>
      <c r="N576" s="30"/>
      <c r="O576" s="31"/>
      <c r="R576" s="73"/>
      <c r="S576" s="73"/>
      <c r="T576" s="73"/>
      <c r="U576" s="73"/>
      <c r="V576" s="73"/>
      <c r="W576" s="73"/>
      <c r="X576" s="73"/>
      <c r="Y576" s="73"/>
    </row>
    <row r="577" spans="2:25" x14ac:dyDescent="0.2">
      <c r="B577" s="70">
        <v>37243</v>
      </c>
      <c r="C577" s="4">
        <v>18</v>
      </c>
      <c r="D577" s="11"/>
      <c r="E577" s="12"/>
      <c r="F577" s="13"/>
      <c r="G577" s="53">
        <v>-1</v>
      </c>
      <c r="H577" s="54">
        <v>-1</v>
      </c>
      <c r="I577" s="11">
        <v>95</v>
      </c>
      <c r="J577" s="62">
        <v>0</v>
      </c>
      <c r="K577" s="7"/>
      <c r="L577" s="5"/>
      <c r="M577" s="35" t="s">
        <v>26</v>
      </c>
      <c r="N577" s="30"/>
      <c r="O577" s="31"/>
      <c r="R577" s="73" t="s">
        <v>155</v>
      </c>
      <c r="S577" s="73"/>
      <c r="T577" s="73"/>
      <c r="U577" s="73"/>
      <c r="V577" s="73"/>
      <c r="W577" s="73"/>
      <c r="X577" s="73"/>
      <c r="Y577" s="73"/>
    </row>
    <row r="578" spans="2:25" x14ac:dyDescent="0.2">
      <c r="B578" s="70">
        <v>37244</v>
      </c>
      <c r="C578" s="4">
        <v>19</v>
      </c>
      <c r="D578" s="11"/>
      <c r="E578" s="12"/>
      <c r="F578" s="13"/>
      <c r="G578" s="53">
        <v>1</v>
      </c>
      <c r="H578" s="54">
        <v>3</v>
      </c>
      <c r="I578" s="11">
        <v>98</v>
      </c>
      <c r="J578" s="62">
        <v>0</v>
      </c>
      <c r="K578" s="7"/>
      <c r="L578" s="5"/>
      <c r="M578" s="35"/>
      <c r="N578" s="30"/>
      <c r="O578" s="31"/>
      <c r="R578" s="120"/>
      <c r="S578" s="120"/>
      <c r="T578" s="120"/>
      <c r="U578" s="120"/>
      <c r="V578" s="120"/>
      <c r="W578" s="120"/>
      <c r="X578" s="120"/>
      <c r="Y578" s="120"/>
    </row>
    <row r="579" spans="2:25" ht="13.5" thickBot="1" x14ac:dyDescent="0.25">
      <c r="B579" s="70">
        <v>37245</v>
      </c>
      <c r="C579" s="17">
        <v>20</v>
      </c>
      <c r="D579" s="18"/>
      <c r="E579" s="19"/>
      <c r="F579" s="20"/>
      <c r="G579" s="53">
        <v>0</v>
      </c>
      <c r="H579" s="54">
        <v>-4</v>
      </c>
      <c r="I579" s="18">
        <v>90</v>
      </c>
      <c r="J579" s="62">
        <v>0</v>
      </c>
      <c r="K579" s="7"/>
      <c r="L579" s="5"/>
      <c r="M579" s="35"/>
      <c r="N579" s="30"/>
      <c r="O579" s="31"/>
      <c r="R579" s="120"/>
      <c r="S579" s="120"/>
      <c r="T579" s="120"/>
      <c r="U579" s="120"/>
      <c r="V579" s="120"/>
      <c r="W579" s="120"/>
      <c r="X579" s="120"/>
      <c r="Y579" s="120"/>
    </row>
    <row r="580" spans="2:25" ht="13.5" thickBot="1" x14ac:dyDescent="0.25">
      <c r="C580" s="21" t="s">
        <v>23</v>
      </c>
      <c r="D580" s="22"/>
      <c r="E580" s="23"/>
      <c r="F580" s="24"/>
      <c r="G580" s="57"/>
      <c r="H580" s="58"/>
      <c r="I580" s="25"/>
      <c r="J580" s="64"/>
      <c r="K580" s="24"/>
      <c r="L580" s="22"/>
      <c r="M580" s="32"/>
      <c r="N580" s="33"/>
      <c r="O580" s="34"/>
      <c r="R580" s="120"/>
      <c r="S580" s="120"/>
      <c r="T580" s="120"/>
      <c r="U580" s="120"/>
      <c r="V580" s="120"/>
      <c r="W580" s="120"/>
      <c r="X580" s="120"/>
      <c r="Y580" s="120"/>
    </row>
    <row r="581" spans="2:25" x14ac:dyDescent="0.2">
      <c r="B581" s="70">
        <v>37246</v>
      </c>
      <c r="C581" s="26">
        <v>21</v>
      </c>
      <c r="D581" s="5"/>
      <c r="E581" s="6"/>
      <c r="F581" s="7"/>
      <c r="G581" s="51">
        <v>-1</v>
      </c>
      <c r="H581" s="52">
        <v>-6</v>
      </c>
      <c r="I581" s="5">
        <v>95</v>
      </c>
      <c r="J581" s="61">
        <v>0</v>
      </c>
      <c r="K581" s="7"/>
      <c r="L581" s="5"/>
      <c r="M581" s="35" t="s">
        <v>26</v>
      </c>
      <c r="N581" s="30"/>
      <c r="O581" s="31"/>
      <c r="R581" s="73"/>
      <c r="S581" s="73"/>
      <c r="T581" s="73"/>
      <c r="U581" s="73"/>
      <c r="V581" s="73"/>
      <c r="W581" s="73"/>
      <c r="X581" s="73"/>
      <c r="Y581" s="73"/>
    </row>
    <row r="582" spans="2:25" x14ac:dyDescent="0.2">
      <c r="B582" s="70">
        <v>37247</v>
      </c>
      <c r="C582" s="4">
        <v>22</v>
      </c>
      <c r="D582" s="11"/>
      <c r="E582" s="12"/>
      <c r="F582" s="13"/>
      <c r="G582" s="53">
        <v>-1</v>
      </c>
      <c r="H582" s="54">
        <v>-3</v>
      </c>
      <c r="I582" s="11">
        <v>95</v>
      </c>
      <c r="J582" s="61">
        <v>0</v>
      </c>
      <c r="K582" s="13"/>
      <c r="L582" s="5"/>
      <c r="M582" s="35" t="s">
        <v>26</v>
      </c>
      <c r="N582" s="30"/>
      <c r="O582" s="31"/>
      <c r="R582" s="73" t="s">
        <v>157</v>
      </c>
      <c r="S582" s="73"/>
      <c r="T582" s="73"/>
      <c r="U582" s="73"/>
      <c r="V582" s="73"/>
      <c r="W582" s="73"/>
      <c r="X582" s="73"/>
      <c r="Y582" s="73"/>
    </row>
    <row r="583" spans="2:25" x14ac:dyDescent="0.2">
      <c r="B583" s="70">
        <v>37248</v>
      </c>
      <c r="C583" s="4">
        <v>23</v>
      </c>
      <c r="D583" s="11"/>
      <c r="E583" s="12"/>
      <c r="F583" s="13"/>
      <c r="G583" s="53">
        <v>-3</v>
      </c>
      <c r="H583" s="54">
        <v>-10</v>
      </c>
      <c r="I583" s="11">
        <v>90</v>
      </c>
      <c r="J583" s="61">
        <v>0</v>
      </c>
      <c r="K583" s="7"/>
      <c r="L583" s="5"/>
      <c r="M583" s="35" t="s">
        <v>26</v>
      </c>
      <c r="N583" s="30"/>
      <c r="O583" s="31"/>
      <c r="R583" s="120"/>
      <c r="S583" s="120"/>
      <c r="T583" s="120"/>
      <c r="U583" s="120"/>
      <c r="V583" s="120"/>
      <c r="W583" s="120"/>
      <c r="X583" s="120"/>
      <c r="Y583" s="120"/>
    </row>
    <row r="584" spans="2:25" x14ac:dyDescent="0.2">
      <c r="B584" s="70">
        <v>37249</v>
      </c>
      <c r="C584" s="4">
        <v>24</v>
      </c>
      <c r="D584" s="11"/>
      <c r="E584" s="12"/>
      <c r="F584" s="13"/>
      <c r="G584" s="53">
        <v>-2</v>
      </c>
      <c r="H584" s="54">
        <v>-5</v>
      </c>
      <c r="I584" s="11">
        <v>90</v>
      </c>
      <c r="J584" s="61">
        <v>0</v>
      </c>
      <c r="K584" s="13"/>
      <c r="L584" s="5"/>
      <c r="M584" s="35"/>
      <c r="N584" s="30"/>
      <c r="O584" s="31"/>
      <c r="R584" s="120"/>
      <c r="S584" s="120"/>
      <c r="T584" s="120"/>
      <c r="U584" s="120"/>
      <c r="V584" s="120"/>
      <c r="W584" s="120"/>
      <c r="X584" s="120"/>
      <c r="Y584" s="120"/>
    </row>
    <row r="585" spans="2:25" x14ac:dyDescent="0.2">
      <c r="B585" s="70">
        <v>37250</v>
      </c>
      <c r="C585" s="4">
        <v>25</v>
      </c>
      <c r="D585" s="11"/>
      <c r="E585" s="12"/>
      <c r="F585" s="13"/>
      <c r="G585" s="53">
        <v>1</v>
      </c>
      <c r="H585" s="54">
        <v>1</v>
      </c>
      <c r="I585" s="11">
        <v>95</v>
      </c>
      <c r="J585" s="61">
        <v>0</v>
      </c>
      <c r="K585" s="13"/>
      <c r="L585" s="5"/>
      <c r="M585" s="35"/>
      <c r="N585" s="30"/>
      <c r="O585" s="31"/>
      <c r="R585" s="120"/>
      <c r="S585" s="120"/>
      <c r="T585" s="120"/>
      <c r="U585" s="120"/>
      <c r="V585" s="120"/>
      <c r="W585" s="120"/>
      <c r="X585" s="120"/>
      <c r="Y585" s="120"/>
    </row>
    <row r="586" spans="2:25" x14ac:dyDescent="0.2">
      <c r="B586" s="70">
        <v>37251</v>
      </c>
      <c r="C586" s="4">
        <v>26</v>
      </c>
      <c r="D586" s="11"/>
      <c r="E586" s="12"/>
      <c r="F586" s="13"/>
      <c r="G586" s="53">
        <v>1</v>
      </c>
      <c r="H586" s="54">
        <v>1</v>
      </c>
      <c r="I586" s="11">
        <v>85</v>
      </c>
      <c r="J586" s="61">
        <v>0</v>
      </c>
      <c r="K586" s="13"/>
      <c r="L586" s="11"/>
      <c r="M586" s="35"/>
      <c r="N586" s="30"/>
      <c r="O586" s="31"/>
    </row>
    <row r="587" spans="2:25" x14ac:dyDescent="0.2">
      <c r="B587" s="70">
        <v>37252</v>
      </c>
      <c r="C587" s="4">
        <v>27</v>
      </c>
      <c r="D587" s="11"/>
      <c r="E587" s="12"/>
      <c r="F587" s="13"/>
      <c r="G587" s="53">
        <v>-1</v>
      </c>
      <c r="H587" s="54">
        <v>0</v>
      </c>
      <c r="I587" s="11">
        <v>80</v>
      </c>
      <c r="J587" s="61">
        <v>0</v>
      </c>
      <c r="K587" s="13"/>
      <c r="L587" s="11"/>
      <c r="M587" s="35" t="s">
        <v>26</v>
      </c>
      <c r="N587" s="30"/>
      <c r="O587" s="31"/>
    </row>
    <row r="588" spans="2:25" x14ac:dyDescent="0.2">
      <c r="B588" s="70">
        <v>37253</v>
      </c>
      <c r="C588" s="4">
        <v>28</v>
      </c>
      <c r="D588" s="11"/>
      <c r="E588" s="12"/>
      <c r="F588" s="13"/>
      <c r="G588" s="53">
        <v>3</v>
      </c>
      <c r="H588" s="54">
        <v>0</v>
      </c>
      <c r="I588" s="11">
        <v>95</v>
      </c>
      <c r="J588" s="61">
        <v>0</v>
      </c>
      <c r="K588" s="7"/>
      <c r="L588" s="11"/>
      <c r="M588" s="35"/>
      <c r="N588" s="30"/>
      <c r="O588" s="31"/>
    </row>
    <row r="589" spans="2:25" x14ac:dyDescent="0.2">
      <c r="B589" s="70">
        <v>37254</v>
      </c>
      <c r="C589" s="4">
        <v>29</v>
      </c>
      <c r="D589" s="11"/>
      <c r="E589" s="12"/>
      <c r="F589" s="13"/>
      <c r="G589" s="53">
        <v>2</v>
      </c>
      <c r="H589" s="54">
        <v>1</v>
      </c>
      <c r="I589" s="11">
        <v>85</v>
      </c>
      <c r="J589" s="61">
        <v>0</v>
      </c>
      <c r="K589" s="7"/>
      <c r="L589" s="11"/>
      <c r="M589" s="35"/>
      <c r="N589" s="30"/>
      <c r="O589" s="31"/>
    </row>
    <row r="590" spans="2:25" x14ac:dyDescent="0.2">
      <c r="B590" s="70">
        <v>37255</v>
      </c>
      <c r="C590" s="4">
        <v>30</v>
      </c>
      <c r="D590" s="11"/>
      <c r="E590" s="12"/>
      <c r="F590" s="13"/>
      <c r="G590" s="53">
        <v>-1</v>
      </c>
      <c r="H590" s="54">
        <v>-2</v>
      </c>
      <c r="I590" s="11">
        <v>95</v>
      </c>
      <c r="J590" s="61">
        <v>0</v>
      </c>
      <c r="K590" s="7"/>
      <c r="L590" s="11"/>
      <c r="M590" s="35"/>
      <c r="N590" s="30"/>
      <c r="O590" s="31"/>
    </row>
    <row r="591" spans="2:25" ht="13.5" thickBot="1" x14ac:dyDescent="0.25">
      <c r="B591" s="70">
        <v>37256</v>
      </c>
      <c r="C591" s="4">
        <v>31</v>
      </c>
      <c r="D591" s="11"/>
      <c r="E591" s="12"/>
      <c r="F591" s="13"/>
      <c r="G591" s="53">
        <v>-3</v>
      </c>
      <c r="H591" s="54">
        <v>-5</v>
      </c>
      <c r="I591" s="11">
        <v>95</v>
      </c>
      <c r="J591" s="61">
        <v>0</v>
      </c>
      <c r="K591" s="13"/>
      <c r="L591" s="11"/>
      <c r="M591" s="35"/>
      <c r="N591" s="30"/>
      <c r="O591" s="31"/>
    </row>
    <row r="592" spans="2:25" ht="13.5" thickBot="1" x14ac:dyDescent="0.25">
      <c r="C592" s="21" t="s">
        <v>27</v>
      </c>
      <c r="D592" s="22"/>
      <c r="E592" s="23"/>
      <c r="F592" s="24"/>
      <c r="G592" s="57"/>
      <c r="H592" s="58"/>
      <c r="I592" s="25"/>
      <c r="J592" s="64"/>
      <c r="K592" s="24"/>
      <c r="L592" s="22"/>
      <c r="M592" s="36"/>
      <c r="N592" s="37"/>
      <c r="O592" s="38"/>
    </row>
    <row r="593" spans="2:25" x14ac:dyDescent="0.2">
      <c r="C593" s="164" t="s">
        <v>28</v>
      </c>
      <c r="D593" s="165"/>
      <c r="E593" s="168"/>
      <c r="F593" s="141"/>
      <c r="G593" s="125">
        <f>SUM(G559:G591)</f>
        <v>-9</v>
      </c>
      <c r="H593" s="129">
        <f>SUM(H559:H591)</f>
        <v>10</v>
      </c>
      <c r="I593" s="181">
        <f>SUM(I559:I591)</f>
        <v>2780</v>
      </c>
      <c r="J593" s="125">
        <f>SUM(J559:J591)</f>
        <v>6</v>
      </c>
      <c r="K593" s="127"/>
      <c r="L593" s="39"/>
      <c r="M593" s="40"/>
      <c r="N593" s="40"/>
      <c r="O593" s="41"/>
    </row>
    <row r="594" spans="2:25" ht="13.5" thickBot="1" x14ac:dyDescent="0.25">
      <c r="C594" s="166"/>
      <c r="D594" s="167"/>
      <c r="E594" s="169"/>
      <c r="F594" s="142"/>
      <c r="G594" s="126"/>
      <c r="H594" s="130"/>
      <c r="I594" s="182"/>
      <c r="J594" s="126"/>
      <c r="K594" s="128"/>
      <c r="L594" s="42"/>
      <c r="M594" s="43"/>
      <c r="N594" s="43"/>
      <c r="O594" s="44"/>
    </row>
    <row r="595" spans="2:25" x14ac:dyDescent="0.2">
      <c r="C595" s="143" t="s">
        <v>54</v>
      </c>
      <c r="D595" s="144"/>
      <c r="E595" s="188"/>
      <c r="F595" s="191" t="s">
        <v>55</v>
      </c>
      <c r="G595" s="152" t="s">
        <v>171</v>
      </c>
      <c r="H595" s="153" t="s">
        <v>172</v>
      </c>
      <c r="I595" s="154" t="s">
        <v>56</v>
      </c>
      <c r="J595" s="156" t="s">
        <v>57</v>
      </c>
      <c r="K595" s="158" t="s">
        <v>29</v>
      </c>
      <c r="L595" s="158"/>
      <c r="M595" s="158"/>
      <c r="N595" s="158"/>
      <c r="O595" s="159"/>
    </row>
    <row r="596" spans="2:25" x14ac:dyDescent="0.2">
      <c r="C596" s="145"/>
      <c r="D596" s="146"/>
      <c r="E596" s="189"/>
      <c r="F596" s="192"/>
      <c r="G596" s="121"/>
      <c r="H596" s="137"/>
      <c r="I596" s="155"/>
      <c r="J596" s="157"/>
      <c r="K596" s="160"/>
      <c r="L596" s="160"/>
      <c r="M596" s="160"/>
      <c r="N596" s="160"/>
      <c r="O596" s="161"/>
    </row>
    <row r="597" spans="2:25" x14ac:dyDescent="0.2">
      <c r="C597" s="145"/>
      <c r="D597" s="146"/>
      <c r="E597" s="189"/>
      <c r="F597" s="192"/>
      <c r="G597" s="121">
        <f>G593/31</f>
        <v>-0.29032258064516131</v>
      </c>
      <c r="H597" s="194">
        <f t="shared" ref="H597:I597" si="8">H593/31</f>
        <v>0.32258064516129031</v>
      </c>
      <c r="I597" s="194">
        <f t="shared" si="8"/>
        <v>89.677419354838705</v>
      </c>
      <c r="J597" s="123">
        <f>COUNTIF(J559:J591,"&gt;0")</f>
        <v>3</v>
      </c>
      <c r="K597" s="160"/>
      <c r="L597" s="160"/>
      <c r="M597" s="160"/>
      <c r="N597" s="160"/>
      <c r="O597" s="161"/>
    </row>
    <row r="598" spans="2:25" ht="13.5" thickBot="1" x14ac:dyDescent="0.25">
      <c r="C598" s="147"/>
      <c r="D598" s="148"/>
      <c r="E598" s="190"/>
      <c r="F598" s="193"/>
      <c r="G598" s="122"/>
      <c r="H598" s="195"/>
      <c r="I598" s="195"/>
      <c r="J598" s="124"/>
      <c r="K598" s="162"/>
      <c r="L598" s="162"/>
      <c r="M598" s="162"/>
      <c r="N598" s="162"/>
      <c r="O598" s="163"/>
    </row>
    <row r="601" spans="2:25" x14ac:dyDescent="0.2">
      <c r="C601" s="69" t="s">
        <v>159</v>
      </c>
      <c r="D601" s="69" t="s">
        <v>205</v>
      </c>
      <c r="H601" s="59"/>
    </row>
    <row r="602" spans="2:25" ht="13.5" thickBot="1" x14ac:dyDescent="0.25">
      <c r="D602" s="72"/>
    </row>
    <row r="603" spans="2:25" x14ac:dyDescent="0.2">
      <c r="C603" s="170" t="s">
        <v>0</v>
      </c>
      <c r="D603" s="172" t="s">
        <v>1</v>
      </c>
      <c r="E603" s="173"/>
      <c r="F603" s="174"/>
      <c r="G603" s="175" t="s">
        <v>2</v>
      </c>
      <c r="H603" s="176"/>
      <c r="I603" s="177" t="s">
        <v>3</v>
      </c>
      <c r="J603" s="179" t="s">
        <v>4</v>
      </c>
      <c r="K603" s="131" t="s">
        <v>5</v>
      </c>
      <c r="L603" s="133" t="s">
        <v>6</v>
      </c>
      <c r="M603" s="135" t="s">
        <v>7</v>
      </c>
      <c r="N603" s="135"/>
      <c r="O603" s="131"/>
      <c r="R603" s="73" t="s">
        <v>150</v>
      </c>
      <c r="S603" s="73"/>
      <c r="T603" s="73"/>
      <c r="U603" s="73"/>
      <c r="V603" s="73"/>
      <c r="W603" s="73"/>
      <c r="X603" s="73"/>
      <c r="Y603" s="73"/>
    </row>
    <row r="604" spans="2:25" ht="13.5" thickBot="1" x14ac:dyDescent="0.25">
      <c r="C604" s="171"/>
      <c r="D604" s="1" t="s">
        <v>8</v>
      </c>
      <c r="E604" s="2" t="s">
        <v>9</v>
      </c>
      <c r="F604" s="3" t="s">
        <v>10</v>
      </c>
      <c r="G604" s="49" t="s">
        <v>11</v>
      </c>
      <c r="H604" s="50" t="s">
        <v>12</v>
      </c>
      <c r="I604" s="178"/>
      <c r="J604" s="180"/>
      <c r="K604" s="132"/>
      <c r="L604" s="134"/>
      <c r="M604" s="136"/>
      <c r="N604" s="136"/>
      <c r="O604" s="132"/>
      <c r="R604" s="119"/>
      <c r="S604" s="119"/>
      <c r="T604" s="119"/>
      <c r="U604" s="119"/>
      <c r="V604" s="119"/>
      <c r="W604" s="119"/>
      <c r="X604" s="119"/>
      <c r="Y604" s="119"/>
    </row>
    <row r="605" spans="2:25" x14ac:dyDescent="0.2">
      <c r="B605" s="70">
        <v>37226</v>
      </c>
      <c r="C605" s="4">
        <v>1</v>
      </c>
      <c r="D605" s="5"/>
      <c r="E605" s="6"/>
      <c r="F605" s="7"/>
      <c r="G605" s="51">
        <v>6</v>
      </c>
      <c r="H605" s="52">
        <v>8</v>
      </c>
      <c r="I605" s="5">
        <v>97</v>
      </c>
      <c r="J605" s="65">
        <v>5.5</v>
      </c>
      <c r="K605" s="7"/>
      <c r="L605" s="5" t="s">
        <v>82</v>
      </c>
      <c r="M605" s="27" t="s">
        <v>35</v>
      </c>
      <c r="N605" s="28"/>
      <c r="O605" s="29"/>
      <c r="R605" s="119"/>
      <c r="S605" s="119"/>
      <c r="T605" s="119"/>
      <c r="U605" s="119"/>
      <c r="V605" s="119"/>
      <c r="W605" s="119"/>
      <c r="X605" s="119"/>
      <c r="Y605" s="119"/>
    </row>
    <row r="606" spans="2:25" x14ac:dyDescent="0.2">
      <c r="B606" s="70">
        <v>37227</v>
      </c>
      <c r="C606" s="4">
        <v>2</v>
      </c>
      <c r="D606" s="11"/>
      <c r="E606" s="12"/>
      <c r="F606" s="13"/>
      <c r="G606" s="53">
        <v>6</v>
      </c>
      <c r="H606" s="54">
        <v>7</v>
      </c>
      <c r="I606" s="11">
        <v>93</v>
      </c>
      <c r="J606" s="66">
        <v>2</v>
      </c>
      <c r="K606" s="7"/>
      <c r="L606" s="11" t="s">
        <v>82</v>
      </c>
      <c r="M606" s="27" t="s">
        <v>35</v>
      </c>
      <c r="N606" s="30" t="s">
        <v>33</v>
      </c>
      <c r="O606" s="31"/>
      <c r="R606" s="119"/>
      <c r="S606" s="119"/>
      <c r="T606" s="119"/>
      <c r="U606" s="119"/>
      <c r="V606" s="119"/>
      <c r="W606" s="119"/>
      <c r="X606" s="119"/>
      <c r="Y606" s="119"/>
    </row>
    <row r="607" spans="2:25" x14ac:dyDescent="0.2">
      <c r="B607" s="70">
        <v>37228</v>
      </c>
      <c r="C607" s="4">
        <v>3</v>
      </c>
      <c r="D607" s="11"/>
      <c r="E607" s="12"/>
      <c r="F607" s="13"/>
      <c r="G607" s="53">
        <v>4</v>
      </c>
      <c r="H607" s="54">
        <v>4</v>
      </c>
      <c r="I607" s="11">
        <v>89</v>
      </c>
      <c r="J607" s="66">
        <v>2</v>
      </c>
      <c r="K607" s="7"/>
      <c r="L607" s="11" t="s">
        <v>111</v>
      </c>
      <c r="M607" s="27" t="s">
        <v>35</v>
      </c>
      <c r="N607" s="30"/>
      <c r="O607" s="31"/>
      <c r="R607" s="73"/>
      <c r="S607" s="73"/>
      <c r="T607" s="73"/>
      <c r="U607" s="73"/>
      <c r="V607" s="73"/>
      <c r="W607" s="73"/>
      <c r="X607" s="73"/>
      <c r="Y607" s="73"/>
    </row>
    <row r="608" spans="2:25" x14ac:dyDescent="0.2">
      <c r="B608" s="70">
        <v>37229</v>
      </c>
      <c r="C608" s="4">
        <v>4</v>
      </c>
      <c r="D608" s="11"/>
      <c r="E608" s="12"/>
      <c r="F608" s="13"/>
      <c r="G608" s="53">
        <v>2</v>
      </c>
      <c r="H608" s="54">
        <v>7</v>
      </c>
      <c r="I608" s="11">
        <v>98</v>
      </c>
      <c r="J608" s="66">
        <v>9</v>
      </c>
      <c r="K608" s="7"/>
      <c r="L608" s="11" t="s">
        <v>34</v>
      </c>
      <c r="M608" s="27" t="s">
        <v>35</v>
      </c>
      <c r="N608" s="30"/>
      <c r="O608" s="31"/>
      <c r="R608" s="73" t="s">
        <v>152</v>
      </c>
      <c r="S608" s="73"/>
      <c r="T608" s="73"/>
      <c r="U608" s="73"/>
      <c r="V608" s="73"/>
      <c r="W608" s="73"/>
      <c r="X608" s="73"/>
      <c r="Y608" s="73"/>
    </row>
    <row r="609" spans="2:25" x14ac:dyDescent="0.2">
      <c r="B609" s="70">
        <v>37230</v>
      </c>
      <c r="C609" s="4">
        <v>5</v>
      </c>
      <c r="D609" s="11"/>
      <c r="E609" s="12"/>
      <c r="F609" s="13"/>
      <c r="G609" s="53">
        <v>5</v>
      </c>
      <c r="H609" s="54">
        <v>7</v>
      </c>
      <c r="I609" s="11">
        <v>92</v>
      </c>
      <c r="J609" s="66">
        <v>5</v>
      </c>
      <c r="K609" s="7"/>
      <c r="L609" s="11" t="s">
        <v>69</v>
      </c>
      <c r="M609" s="27" t="s">
        <v>35</v>
      </c>
      <c r="N609" s="30" t="s">
        <v>33</v>
      </c>
      <c r="O609" s="31"/>
      <c r="R609" s="119"/>
      <c r="S609" s="119"/>
      <c r="T609" s="119"/>
      <c r="U609" s="119"/>
      <c r="V609" s="119"/>
      <c r="W609" s="119"/>
      <c r="X609" s="119"/>
      <c r="Y609" s="119"/>
    </row>
    <row r="610" spans="2:25" x14ac:dyDescent="0.2">
      <c r="B610" s="70">
        <v>37231</v>
      </c>
      <c r="C610" s="4">
        <v>6</v>
      </c>
      <c r="D610" s="11"/>
      <c r="E610" s="12"/>
      <c r="F610" s="13"/>
      <c r="G610" s="53">
        <v>5</v>
      </c>
      <c r="H610" s="54">
        <v>6</v>
      </c>
      <c r="I610" s="11">
        <v>78</v>
      </c>
      <c r="J610" s="66">
        <v>13</v>
      </c>
      <c r="K610" s="7"/>
      <c r="L610" s="11" t="s">
        <v>112</v>
      </c>
      <c r="M610" s="27" t="s">
        <v>35</v>
      </c>
      <c r="N610" s="30" t="s">
        <v>33</v>
      </c>
      <c r="O610" s="31"/>
      <c r="R610" s="119"/>
      <c r="S610" s="119"/>
      <c r="T610" s="119"/>
      <c r="U610" s="119"/>
      <c r="V610" s="119"/>
      <c r="W610" s="119"/>
      <c r="X610" s="119"/>
      <c r="Y610" s="119"/>
    </row>
    <row r="611" spans="2:25" x14ac:dyDescent="0.2">
      <c r="B611" s="70">
        <v>37232</v>
      </c>
      <c r="C611" s="4">
        <v>7</v>
      </c>
      <c r="D611" s="11"/>
      <c r="E611" s="12"/>
      <c r="F611" s="13"/>
      <c r="G611" s="53">
        <v>-1</v>
      </c>
      <c r="H611" s="54">
        <v>2</v>
      </c>
      <c r="I611" s="11">
        <v>88</v>
      </c>
      <c r="J611" s="66">
        <v>1</v>
      </c>
      <c r="K611" s="7"/>
      <c r="L611" s="11" t="s">
        <v>112</v>
      </c>
      <c r="M611" s="27" t="s">
        <v>35</v>
      </c>
      <c r="N611" s="30" t="s">
        <v>33</v>
      </c>
      <c r="O611" s="31"/>
      <c r="R611" s="119"/>
      <c r="S611" s="119"/>
      <c r="T611" s="119"/>
      <c r="U611" s="119"/>
      <c r="V611" s="119"/>
      <c r="W611" s="119"/>
      <c r="X611" s="119"/>
      <c r="Y611" s="119"/>
    </row>
    <row r="612" spans="2:25" x14ac:dyDescent="0.2">
      <c r="B612" s="70">
        <v>37233</v>
      </c>
      <c r="C612" s="4">
        <v>8</v>
      </c>
      <c r="D612" s="11"/>
      <c r="E612" s="12"/>
      <c r="F612" s="13"/>
      <c r="G612" s="53">
        <v>0</v>
      </c>
      <c r="H612" s="54">
        <v>3</v>
      </c>
      <c r="I612" s="11">
        <v>86</v>
      </c>
      <c r="J612" s="66">
        <v>0</v>
      </c>
      <c r="K612" s="7"/>
      <c r="L612" s="11" t="s">
        <v>15</v>
      </c>
      <c r="M612" s="27" t="s">
        <v>35</v>
      </c>
      <c r="N612" s="30" t="s">
        <v>33</v>
      </c>
      <c r="O612" s="31"/>
      <c r="R612" s="73"/>
      <c r="S612" s="73"/>
      <c r="T612" s="73"/>
      <c r="U612" s="73"/>
      <c r="V612" s="73"/>
      <c r="W612" s="73"/>
      <c r="X612" s="73"/>
      <c r="Y612" s="73"/>
    </row>
    <row r="613" spans="2:25" x14ac:dyDescent="0.2">
      <c r="B613" s="70">
        <v>37234</v>
      </c>
      <c r="C613" s="4">
        <v>9</v>
      </c>
      <c r="D613" s="11"/>
      <c r="E613" s="12"/>
      <c r="F613" s="13"/>
      <c r="G613" s="53">
        <v>-3</v>
      </c>
      <c r="H613" s="54">
        <v>0</v>
      </c>
      <c r="I613" s="11">
        <v>80</v>
      </c>
      <c r="J613" s="66">
        <v>0</v>
      </c>
      <c r="K613" s="7"/>
      <c r="L613" s="11"/>
      <c r="M613" s="27" t="s">
        <v>35</v>
      </c>
      <c r="N613" s="30" t="s">
        <v>33</v>
      </c>
      <c r="O613" s="31"/>
      <c r="R613" s="73" t="s">
        <v>154</v>
      </c>
      <c r="S613" s="73"/>
      <c r="T613" s="73"/>
      <c r="U613" s="73"/>
      <c r="V613" s="73"/>
      <c r="W613" s="73"/>
      <c r="X613" s="73"/>
      <c r="Y613" s="73"/>
    </row>
    <row r="614" spans="2:25" ht="13.5" thickBot="1" x14ac:dyDescent="0.25">
      <c r="B614" s="70">
        <v>37235</v>
      </c>
      <c r="C614" s="17">
        <v>10</v>
      </c>
      <c r="D614" s="18"/>
      <c r="E614" s="19"/>
      <c r="F614" s="20"/>
      <c r="G614" s="55">
        <v>-1</v>
      </c>
      <c r="H614" s="56">
        <v>4</v>
      </c>
      <c r="I614" s="18">
        <v>91</v>
      </c>
      <c r="J614" s="66">
        <v>0</v>
      </c>
      <c r="K614" s="7"/>
      <c r="L614" s="11"/>
      <c r="M614" s="27" t="s">
        <v>35</v>
      </c>
      <c r="N614" s="30"/>
      <c r="O614" s="31"/>
      <c r="R614" s="119"/>
      <c r="S614" s="119"/>
      <c r="T614" s="119"/>
      <c r="U614" s="119"/>
      <c r="V614" s="119"/>
      <c r="W614" s="119"/>
      <c r="X614" s="119"/>
      <c r="Y614" s="119"/>
    </row>
    <row r="615" spans="2:25" ht="13.5" thickBot="1" x14ac:dyDescent="0.25">
      <c r="C615" s="21" t="s">
        <v>20</v>
      </c>
      <c r="D615" s="22"/>
      <c r="E615" s="23"/>
      <c r="F615" s="24"/>
      <c r="G615" s="57"/>
      <c r="H615" s="58"/>
      <c r="I615" s="25"/>
      <c r="J615" s="64"/>
      <c r="K615" s="24"/>
      <c r="L615" s="22"/>
      <c r="M615" s="32"/>
      <c r="N615" s="33"/>
      <c r="O615" s="34"/>
      <c r="R615" s="119"/>
      <c r="S615" s="119"/>
      <c r="T615" s="119"/>
      <c r="U615" s="119"/>
      <c r="V615" s="119"/>
      <c r="W615" s="119"/>
      <c r="X615" s="119"/>
      <c r="Y615" s="119"/>
    </row>
    <row r="616" spans="2:25" x14ac:dyDescent="0.2">
      <c r="B616" s="70">
        <v>37236</v>
      </c>
      <c r="C616" s="26">
        <v>11</v>
      </c>
      <c r="D616" s="5"/>
      <c r="E616" s="6"/>
      <c r="F616" s="7"/>
      <c r="G616" s="51">
        <v>2</v>
      </c>
      <c r="H616" s="52">
        <v>3</v>
      </c>
      <c r="I616" s="5">
        <v>94</v>
      </c>
      <c r="J616" s="62">
        <v>0</v>
      </c>
      <c r="K616" s="7"/>
      <c r="L616" s="5"/>
      <c r="M616" s="35" t="s">
        <v>113</v>
      </c>
      <c r="N616" s="30" t="s">
        <v>21</v>
      </c>
      <c r="O616" s="31"/>
      <c r="R616" s="119"/>
      <c r="S616" s="119"/>
      <c r="T616" s="119"/>
      <c r="U616" s="119"/>
      <c r="V616" s="119"/>
      <c r="W616" s="119"/>
      <c r="X616" s="119"/>
      <c r="Y616" s="119"/>
    </row>
    <row r="617" spans="2:25" x14ac:dyDescent="0.2">
      <c r="B617" s="70">
        <v>37237</v>
      </c>
      <c r="C617" s="4">
        <v>12</v>
      </c>
      <c r="D617" s="11"/>
      <c r="E617" s="12"/>
      <c r="F617" s="13"/>
      <c r="G617" s="51">
        <v>-1</v>
      </c>
      <c r="H617" s="52">
        <v>3</v>
      </c>
      <c r="I617" s="11">
        <v>96</v>
      </c>
      <c r="J617" s="62">
        <v>0.5</v>
      </c>
      <c r="K617" s="7"/>
      <c r="L617" s="5"/>
      <c r="M617" s="35" t="s">
        <v>113</v>
      </c>
      <c r="N617" s="30" t="s">
        <v>21</v>
      </c>
      <c r="O617" s="31"/>
      <c r="R617" s="73"/>
      <c r="S617" s="73"/>
      <c r="T617" s="73"/>
      <c r="U617" s="73"/>
      <c r="V617" s="73"/>
      <c r="W617" s="73"/>
      <c r="X617" s="73"/>
      <c r="Y617" s="73"/>
    </row>
    <row r="618" spans="2:25" x14ac:dyDescent="0.2">
      <c r="B618" s="70">
        <v>37238</v>
      </c>
      <c r="C618" s="4">
        <v>13</v>
      </c>
      <c r="D618" s="11"/>
      <c r="E618" s="12"/>
      <c r="F618" s="13"/>
      <c r="G618" s="53">
        <v>2</v>
      </c>
      <c r="H618" s="54">
        <v>2</v>
      </c>
      <c r="I618" s="11">
        <v>60</v>
      </c>
      <c r="J618" s="62">
        <v>0</v>
      </c>
      <c r="K618" s="7"/>
      <c r="L618" s="5" t="s">
        <v>74</v>
      </c>
      <c r="M618" s="35" t="s">
        <v>35</v>
      </c>
      <c r="N618" s="30" t="s">
        <v>33</v>
      </c>
      <c r="O618" s="31"/>
      <c r="R618" s="73" t="s">
        <v>156</v>
      </c>
      <c r="S618" s="73"/>
      <c r="T618" s="73"/>
      <c r="U618" s="73"/>
      <c r="V618" s="73"/>
      <c r="W618" s="73"/>
      <c r="X618" s="73"/>
      <c r="Y618" s="73"/>
    </row>
    <row r="619" spans="2:25" x14ac:dyDescent="0.2">
      <c r="B619" s="70">
        <v>37239</v>
      </c>
      <c r="C619" s="4">
        <v>14</v>
      </c>
      <c r="D619" s="11"/>
      <c r="E619" s="12"/>
      <c r="F619" s="13"/>
      <c r="G619" s="74">
        <v>-8</v>
      </c>
      <c r="H619" s="54">
        <v>-3</v>
      </c>
      <c r="I619" s="11">
        <v>56</v>
      </c>
      <c r="J619" s="62">
        <v>0</v>
      </c>
      <c r="K619" s="7"/>
      <c r="L619" s="5" t="s">
        <v>82</v>
      </c>
      <c r="M619" s="35" t="s">
        <v>35</v>
      </c>
      <c r="N619" s="30" t="s">
        <v>33</v>
      </c>
      <c r="O619" s="31"/>
      <c r="R619" s="120"/>
      <c r="S619" s="120"/>
      <c r="T619" s="120"/>
      <c r="U619" s="120"/>
      <c r="V619" s="120"/>
      <c r="W619" s="120"/>
      <c r="X619" s="120"/>
      <c r="Y619" s="120"/>
    </row>
    <row r="620" spans="2:25" x14ac:dyDescent="0.2">
      <c r="B620" s="70">
        <v>37240</v>
      </c>
      <c r="C620" s="4">
        <v>15</v>
      </c>
      <c r="D620" s="11"/>
      <c r="E620" s="12"/>
      <c r="F620" s="13"/>
      <c r="G620" s="53">
        <v>-3</v>
      </c>
      <c r="H620" s="54">
        <v>-1</v>
      </c>
      <c r="I620" s="11">
        <v>86</v>
      </c>
      <c r="J620" s="62">
        <v>1.5</v>
      </c>
      <c r="K620" s="7"/>
      <c r="L620" s="5" t="s">
        <v>82</v>
      </c>
      <c r="M620" s="35" t="s">
        <v>26</v>
      </c>
      <c r="N620" s="30"/>
      <c r="O620" s="31"/>
      <c r="R620" s="120"/>
      <c r="S620" s="120"/>
      <c r="T620" s="120"/>
      <c r="U620" s="120"/>
      <c r="V620" s="120"/>
      <c r="W620" s="120"/>
      <c r="X620" s="120"/>
      <c r="Y620" s="120"/>
    </row>
    <row r="621" spans="2:25" x14ac:dyDescent="0.2">
      <c r="B621" s="70">
        <v>37241</v>
      </c>
      <c r="C621" s="4">
        <v>16</v>
      </c>
      <c r="D621" s="11"/>
      <c r="E621" s="12"/>
      <c r="F621" s="13"/>
      <c r="G621" s="53">
        <v>-3</v>
      </c>
      <c r="H621" s="54">
        <v>-1</v>
      </c>
      <c r="I621" s="11">
        <v>85</v>
      </c>
      <c r="J621" s="62">
        <v>0</v>
      </c>
      <c r="K621" s="7"/>
      <c r="L621" s="5" t="s">
        <v>72</v>
      </c>
      <c r="M621" s="35"/>
      <c r="N621" s="30" t="s">
        <v>33</v>
      </c>
      <c r="O621" s="31"/>
      <c r="R621" s="120"/>
      <c r="S621" s="120"/>
      <c r="T621" s="120"/>
      <c r="U621" s="120"/>
      <c r="V621" s="120"/>
      <c r="W621" s="120"/>
      <c r="X621" s="120"/>
      <c r="Y621" s="120"/>
    </row>
    <row r="622" spans="2:25" x14ac:dyDescent="0.2">
      <c r="B622" s="70">
        <v>37242</v>
      </c>
      <c r="C622" s="4">
        <v>17</v>
      </c>
      <c r="D622" s="11"/>
      <c r="E622" s="12"/>
      <c r="F622" s="13"/>
      <c r="G622" s="53">
        <v>-2</v>
      </c>
      <c r="H622" s="54">
        <v>0</v>
      </c>
      <c r="I622" s="11">
        <v>88</v>
      </c>
      <c r="J622" s="62">
        <v>0</v>
      </c>
      <c r="K622" s="7"/>
      <c r="L622" s="5" t="s">
        <v>72</v>
      </c>
      <c r="M622" s="35" t="s">
        <v>35</v>
      </c>
      <c r="N622" s="30"/>
      <c r="O622" s="31"/>
      <c r="R622" s="73"/>
      <c r="S622" s="73"/>
      <c r="T622" s="73"/>
      <c r="U622" s="73"/>
      <c r="V622" s="73"/>
      <c r="W622" s="73"/>
      <c r="X622" s="73"/>
      <c r="Y622" s="73"/>
    </row>
    <row r="623" spans="2:25" x14ac:dyDescent="0.2">
      <c r="B623" s="70">
        <v>37243</v>
      </c>
      <c r="C623" s="4">
        <v>18</v>
      </c>
      <c r="D623" s="11"/>
      <c r="E623" s="12"/>
      <c r="F623" s="13"/>
      <c r="G623" s="53">
        <v>-1</v>
      </c>
      <c r="H623" s="54">
        <v>3</v>
      </c>
      <c r="I623" s="11">
        <v>96</v>
      </c>
      <c r="J623" s="62">
        <v>0.5</v>
      </c>
      <c r="K623" s="7"/>
      <c r="L623" s="5" t="s">
        <v>72</v>
      </c>
      <c r="M623" s="35" t="s">
        <v>113</v>
      </c>
      <c r="N623" s="30"/>
      <c r="O623" s="31"/>
      <c r="R623" s="73" t="s">
        <v>155</v>
      </c>
      <c r="S623" s="73"/>
      <c r="T623" s="73"/>
      <c r="U623" s="73"/>
      <c r="V623" s="73"/>
      <c r="W623" s="73"/>
      <c r="X623" s="73"/>
      <c r="Y623" s="73"/>
    </row>
    <row r="624" spans="2:25" x14ac:dyDescent="0.2">
      <c r="B624" s="70">
        <v>37244</v>
      </c>
      <c r="C624" s="4">
        <v>19</v>
      </c>
      <c r="D624" s="11"/>
      <c r="E624" s="12"/>
      <c r="F624" s="13"/>
      <c r="G624" s="53">
        <v>1</v>
      </c>
      <c r="H624" s="54">
        <v>4</v>
      </c>
      <c r="I624" s="11">
        <v>89</v>
      </c>
      <c r="J624" s="62">
        <v>11</v>
      </c>
      <c r="K624" s="7"/>
      <c r="L624" s="5" t="s">
        <v>63</v>
      </c>
      <c r="M624" s="35" t="s">
        <v>35</v>
      </c>
      <c r="N624" s="30"/>
      <c r="O624" s="31"/>
      <c r="R624" s="120"/>
      <c r="S624" s="120"/>
      <c r="T624" s="120"/>
      <c r="U624" s="120"/>
      <c r="V624" s="120"/>
      <c r="W624" s="120"/>
      <c r="X624" s="120"/>
      <c r="Y624" s="120"/>
    </row>
    <row r="625" spans="2:25" ht="13.5" thickBot="1" x14ac:dyDescent="0.25">
      <c r="B625" s="70">
        <v>37245</v>
      </c>
      <c r="C625" s="17">
        <v>20</v>
      </c>
      <c r="D625" s="18"/>
      <c r="E625" s="19"/>
      <c r="F625" s="20"/>
      <c r="G625" s="53">
        <v>-4</v>
      </c>
      <c r="H625" s="54">
        <v>-2</v>
      </c>
      <c r="I625" s="18">
        <v>68</v>
      </c>
      <c r="J625" s="63"/>
      <c r="K625" s="7"/>
      <c r="L625" s="5" t="s">
        <v>112</v>
      </c>
      <c r="M625" s="35"/>
      <c r="N625" s="30" t="s">
        <v>33</v>
      </c>
      <c r="O625" s="31"/>
      <c r="R625" s="120"/>
      <c r="S625" s="120"/>
      <c r="T625" s="120"/>
      <c r="U625" s="120"/>
      <c r="V625" s="120"/>
      <c r="W625" s="120"/>
      <c r="X625" s="120"/>
      <c r="Y625" s="120"/>
    </row>
    <row r="626" spans="2:25" ht="13.5" thickBot="1" x14ac:dyDescent="0.25">
      <c r="C626" s="21" t="s">
        <v>23</v>
      </c>
      <c r="D626" s="22"/>
      <c r="E626" s="23"/>
      <c r="F626" s="24"/>
      <c r="G626" s="57"/>
      <c r="H626" s="58"/>
      <c r="I626" s="25"/>
      <c r="J626" s="64"/>
      <c r="K626" s="24"/>
      <c r="L626" s="22"/>
      <c r="M626" s="32"/>
      <c r="N626" s="33"/>
      <c r="O626" s="34"/>
      <c r="R626" s="120"/>
      <c r="S626" s="120"/>
      <c r="T626" s="120"/>
      <c r="U626" s="120"/>
      <c r="V626" s="120"/>
      <c r="W626" s="120"/>
      <c r="X626" s="120"/>
      <c r="Y626" s="120"/>
    </row>
    <row r="627" spans="2:25" x14ac:dyDescent="0.2">
      <c r="B627" s="70">
        <v>37246</v>
      </c>
      <c r="C627" s="26">
        <v>21</v>
      </c>
      <c r="D627" s="5"/>
      <c r="E627" s="6"/>
      <c r="F627" s="7"/>
      <c r="G627" s="51">
        <v>-2</v>
      </c>
      <c r="H627" s="52">
        <v>4</v>
      </c>
      <c r="I627" s="5">
        <v>97</v>
      </c>
      <c r="J627" s="61">
        <v>19.5</v>
      </c>
      <c r="K627" s="7"/>
      <c r="L627" s="5" t="s">
        <v>85</v>
      </c>
      <c r="M627" s="35" t="s">
        <v>31</v>
      </c>
      <c r="N627" s="30" t="s">
        <v>52</v>
      </c>
      <c r="O627" s="31"/>
      <c r="R627" s="73"/>
      <c r="S627" s="73"/>
      <c r="T627" s="73"/>
      <c r="U627" s="73"/>
      <c r="V627" s="73"/>
      <c r="W627" s="73"/>
      <c r="X627" s="73"/>
      <c r="Y627" s="73"/>
    </row>
    <row r="628" spans="2:25" x14ac:dyDescent="0.2">
      <c r="B628" s="70">
        <v>37247</v>
      </c>
      <c r="C628" s="4">
        <v>22</v>
      </c>
      <c r="D628" s="11"/>
      <c r="E628" s="12"/>
      <c r="F628" s="13"/>
      <c r="G628" s="53">
        <v>-2</v>
      </c>
      <c r="H628" s="54">
        <v>-2</v>
      </c>
      <c r="I628" s="11">
        <v>79</v>
      </c>
      <c r="J628" s="62">
        <v>0</v>
      </c>
      <c r="K628" s="13"/>
      <c r="L628" s="5" t="s">
        <v>76</v>
      </c>
      <c r="M628" s="35" t="s">
        <v>26</v>
      </c>
      <c r="N628" s="30"/>
      <c r="O628" s="31"/>
      <c r="R628" s="73" t="s">
        <v>157</v>
      </c>
      <c r="S628" s="73"/>
      <c r="T628" s="73"/>
      <c r="U628" s="73"/>
      <c r="V628" s="73"/>
      <c r="W628" s="73"/>
      <c r="X628" s="73"/>
      <c r="Y628" s="73"/>
    </row>
    <row r="629" spans="2:25" x14ac:dyDescent="0.2">
      <c r="B629" s="70">
        <v>37248</v>
      </c>
      <c r="C629" s="4">
        <v>23</v>
      </c>
      <c r="D629" s="11"/>
      <c r="E629" s="12"/>
      <c r="F629" s="13"/>
      <c r="G629" s="53">
        <v>-8</v>
      </c>
      <c r="H629" s="54">
        <v>-4</v>
      </c>
      <c r="I629" s="11">
        <v>75</v>
      </c>
      <c r="J629" s="62">
        <v>0</v>
      </c>
      <c r="K629" s="7"/>
      <c r="L629" s="5" t="s">
        <v>114</v>
      </c>
      <c r="M629" s="35"/>
      <c r="N629" s="30" t="s">
        <v>33</v>
      </c>
      <c r="O629" s="31"/>
      <c r="R629" s="120"/>
      <c r="S629" s="120"/>
      <c r="T629" s="120"/>
      <c r="U629" s="120"/>
      <c r="V629" s="120"/>
      <c r="W629" s="120"/>
      <c r="X629" s="120"/>
      <c r="Y629" s="120"/>
    </row>
    <row r="630" spans="2:25" x14ac:dyDescent="0.2">
      <c r="B630" s="70">
        <v>37249</v>
      </c>
      <c r="C630" s="4">
        <v>24</v>
      </c>
      <c r="D630" s="11"/>
      <c r="E630" s="12"/>
      <c r="F630" s="13"/>
      <c r="G630" s="53">
        <v>-5</v>
      </c>
      <c r="H630" s="54">
        <v>2</v>
      </c>
      <c r="I630" s="11">
        <v>95</v>
      </c>
      <c r="J630" s="62">
        <v>3.5</v>
      </c>
      <c r="K630" s="13"/>
      <c r="L630" s="5" t="s">
        <v>68</v>
      </c>
      <c r="M630" s="35" t="s">
        <v>35</v>
      </c>
      <c r="N630" s="30"/>
      <c r="O630" s="31"/>
      <c r="R630" s="120"/>
      <c r="S630" s="120"/>
      <c r="T630" s="120"/>
      <c r="U630" s="120"/>
      <c r="V630" s="120"/>
      <c r="W630" s="120"/>
      <c r="X630" s="120"/>
      <c r="Y630" s="120"/>
    </row>
    <row r="631" spans="2:25" x14ac:dyDescent="0.2">
      <c r="B631" s="70">
        <v>37250</v>
      </c>
      <c r="C631" s="4">
        <v>25</v>
      </c>
      <c r="D631" s="11"/>
      <c r="E631" s="12"/>
      <c r="F631" s="13"/>
      <c r="G631" s="53">
        <v>2</v>
      </c>
      <c r="H631" s="54">
        <v>3</v>
      </c>
      <c r="I631" s="11">
        <v>94</v>
      </c>
      <c r="J631" s="62">
        <v>11</v>
      </c>
      <c r="K631" s="13"/>
      <c r="L631" s="5" t="s">
        <v>70</v>
      </c>
      <c r="M631" s="35" t="s">
        <v>35</v>
      </c>
      <c r="N631" s="30" t="s">
        <v>33</v>
      </c>
      <c r="O631" s="31"/>
      <c r="R631" s="120"/>
      <c r="S631" s="120"/>
      <c r="T631" s="120"/>
      <c r="U631" s="120"/>
      <c r="V631" s="120"/>
      <c r="W631" s="120"/>
      <c r="X631" s="120"/>
      <c r="Y631" s="120"/>
    </row>
    <row r="632" spans="2:25" x14ac:dyDescent="0.2">
      <c r="B632" s="70">
        <v>37251</v>
      </c>
      <c r="C632" s="4">
        <v>26</v>
      </c>
      <c r="D632" s="11"/>
      <c r="E632" s="12"/>
      <c r="F632" s="13"/>
      <c r="G632" s="53">
        <v>0</v>
      </c>
      <c r="H632" s="54">
        <v>0</v>
      </c>
      <c r="I632" s="11">
        <v>94</v>
      </c>
      <c r="J632" s="62">
        <v>8.5</v>
      </c>
      <c r="K632" s="13"/>
      <c r="L632" s="11" t="s">
        <v>13</v>
      </c>
      <c r="M632" s="35" t="s">
        <v>26</v>
      </c>
      <c r="N632" s="30"/>
      <c r="O632" s="31"/>
    </row>
    <row r="633" spans="2:25" x14ac:dyDescent="0.2">
      <c r="B633" s="70">
        <v>37252</v>
      </c>
      <c r="C633" s="4">
        <v>27</v>
      </c>
      <c r="D633" s="11"/>
      <c r="E633" s="12"/>
      <c r="F633" s="13"/>
      <c r="G633" s="53">
        <v>-1</v>
      </c>
      <c r="H633" s="54">
        <v>1</v>
      </c>
      <c r="I633" s="11">
        <v>96</v>
      </c>
      <c r="J633" s="62">
        <v>12</v>
      </c>
      <c r="K633" s="13"/>
      <c r="L633" s="11" t="s">
        <v>13</v>
      </c>
      <c r="M633" s="35" t="s">
        <v>26</v>
      </c>
      <c r="N633" s="30"/>
      <c r="O633" s="31"/>
    </row>
    <row r="634" spans="2:25" x14ac:dyDescent="0.2">
      <c r="B634" s="70">
        <v>37253</v>
      </c>
      <c r="C634" s="4">
        <v>28</v>
      </c>
      <c r="D634" s="11"/>
      <c r="E634" s="12"/>
      <c r="F634" s="13"/>
      <c r="G634" s="53">
        <v>0</v>
      </c>
      <c r="H634" s="54">
        <v>4</v>
      </c>
      <c r="I634" s="11">
        <v>86</v>
      </c>
      <c r="J634" s="62">
        <v>5</v>
      </c>
      <c r="K634" s="7"/>
      <c r="L634" s="11" t="s">
        <v>77</v>
      </c>
      <c r="M634" s="35" t="s">
        <v>52</v>
      </c>
      <c r="N634" s="30" t="s">
        <v>31</v>
      </c>
      <c r="O634" s="31"/>
    </row>
    <row r="635" spans="2:25" x14ac:dyDescent="0.2">
      <c r="B635" s="70">
        <v>37254</v>
      </c>
      <c r="C635" s="4">
        <v>29</v>
      </c>
      <c r="D635" s="11"/>
      <c r="E635" s="12"/>
      <c r="F635" s="13"/>
      <c r="G635" s="53">
        <v>-1</v>
      </c>
      <c r="H635" s="54">
        <v>1</v>
      </c>
      <c r="I635" s="11">
        <v>86</v>
      </c>
      <c r="J635" s="62">
        <v>4</v>
      </c>
      <c r="K635" s="7"/>
      <c r="L635" s="11" t="s">
        <v>112</v>
      </c>
      <c r="M635" s="35" t="s">
        <v>35</v>
      </c>
      <c r="N635" s="30" t="s">
        <v>33</v>
      </c>
      <c r="O635" s="31"/>
    </row>
    <row r="636" spans="2:25" x14ac:dyDescent="0.2">
      <c r="B636" s="70">
        <v>37255</v>
      </c>
      <c r="C636" s="4">
        <v>30</v>
      </c>
      <c r="D636" s="11"/>
      <c r="E636" s="12"/>
      <c r="F636" s="13"/>
      <c r="G636" s="53">
        <v>-2</v>
      </c>
      <c r="H636" s="54">
        <v>-1</v>
      </c>
      <c r="I636" s="11">
        <v>86</v>
      </c>
      <c r="J636" s="62">
        <v>8</v>
      </c>
      <c r="K636" s="7"/>
      <c r="L636" s="11" t="s">
        <v>71</v>
      </c>
      <c r="M636" s="35" t="s">
        <v>26</v>
      </c>
      <c r="N636" s="30"/>
      <c r="O636" s="31"/>
    </row>
    <row r="637" spans="2:25" ht="13.5" thickBot="1" x14ac:dyDescent="0.25">
      <c r="B637" s="70">
        <v>37256</v>
      </c>
      <c r="C637" s="4">
        <v>31</v>
      </c>
      <c r="D637" s="11"/>
      <c r="E637" s="12"/>
      <c r="F637" s="13"/>
      <c r="G637" s="53">
        <v>-9</v>
      </c>
      <c r="H637" s="54">
        <v>-4</v>
      </c>
      <c r="I637" s="11">
        <v>85</v>
      </c>
      <c r="J637" s="62">
        <v>3</v>
      </c>
      <c r="K637" s="13"/>
      <c r="L637" s="11"/>
      <c r="M637" s="35"/>
      <c r="N637" s="30" t="s">
        <v>33</v>
      </c>
      <c r="O637" s="31"/>
    </row>
    <row r="638" spans="2:25" ht="13.5" thickBot="1" x14ac:dyDescent="0.25">
      <c r="C638" s="21" t="s">
        <v>27</v>
      </c>
      <c r="D638" s="22"/>
      <c r="E638" s="23"/>
      <c r="F638" s="24"/>
      <c r="G638" s="57"/>
      <c r="H638" s="58"/>
      <c r="I638" s="25"/>
      <c r="J638" s="64"/>
      <c r="K638" s="24"/>
      <c r="L638" s="22"/>
      <c r="M638" s="36"/>
      <c r="N638" s="37"/>
      <c r="O638" s="38"/>
    </row>
    <row r="639" spans="2:25" x14ac:dyDescent="0.2">
      <c r="C639" s="164" t="s">
        <v>28</v>
      </c>
      <c r="D639" s="165"/>
      <c r="E639" s="168"/>
      <c r="F639" s="141"/>
      <c r="G639" s="129">
        <f>SUM(G605:G637)</f>
        <v>-22</v>
      </c>
      <c r="H639" s="129">
        <f>SUM(H605:H637)</f>
        <v>60</v>
      </c>
      <c r="I639" s="127">
        <f>SUM(I605:I637)</f>
        <v>2683</v>
      </c>
      <c r="J639" s="129">
        <f>SUM(J605:J637)</f>
        <v>125.5</v>
      </c>
      <c r="K639" s="127"/>
      <c r="L639" s="39"/>
      <c r="M639" s="40"/>
      <c r="N639" s="40"/>
      <c r="O639" s="41"/>
    </row>
    <row r="640" spans="2:25" ht="13.5" thickBot="1" x14ac:dyDescent="0.25">
      <c r="C640" s="166"/>
      <c r="D640" s="167"/>
      <c r="E640" s="169"/>
      <c r="F640" s="142"/>
      <c r="G640" s="130"/>
      <c r="H640" s="130"/>
      <c r="I640" s="128"/>
      <c r="J640" s="130"/>
      <c r="K640" s="128"/>
      <c r="L640" s="42"/>
      <c r="M640" s="43"/>
      <c r="N640" s="43"/>
      <c r="O640" s="44"/>
    </row>
    <row r="641" spans="2:25" x14ac:dyDescent="0.2">
      <c r="C641" s="143" t="s">
        <v>54</v>
      </c>
      <c r="D641" s="144"/>
      <c r="E641" s="188"/>
      <c r="F641" s="191" t="s">
        <v>55</v>
      </c>
      <c r="G641" s="152" t="s">
        <v>171</v>
      </c>
      <c r="H641" s="153" t="s">
        <v>172</v>
      </c>
      <c r="I641" s="154" t="s">
        <v>56</v>
      </c>
      <c r="J641" s="156" t="s">
        <v>57</v>
      </c>
      <c r="K641" s="158" t="s">
        <v>29</v>
      </c>
      <c r="L641" s="158"/>
      <c r="M641" s="158"/>
      <c r="N641" s="158"/>
      <c r="O641" s="159"/>
    </row>
    <row r="642" spans="2:25" x14ac:dyDescent="0.2">
      <c r="C642" s="145"/>
      <c r="D642" s="146"/>
      <c r="E642" s="189"/>
      <c r="F642" s="192"/>
      <c r="G642" s="121"/>
      <c r="H642" s="137"/>
      <c r="I642" s="155"/>
      <c r="J642" s="157"/>
      <c r="K642" s="160"/>
      <c r="L642" s="160"/>
      <c r="M642" s="160"/>
      <c r="N642" s="160"/>
      <c r="O642" s="161"/>
    </row>
    <row r="643" spans="2:25" x14ac:dyDescent="0.2">
      <c r="C643" s="145"/>
      <c r="D643" s="146"/>
      <c r="E643" s="189"/>
      <c r="F643" s="192"/>
      <c r="G643" s="194">
        <f>G639/31</f>
        <v>-0.70967741935483875</v>
      </c>
      <c r="H643" s="121">
        <f t="shared" ref="H643:I643" si="9">H639/31</f>
        <v>1.935483870967742</v>
      </c>
      <c r="I643" s="194">
        <f t="shared" si="9"/>
        <v>86.548387096774192</v>
      </c>
      <c r="J643" s="123">
        <f>COUNTIF(J605:J637,"&gt;0")</f>
        <v>20</v>
      </c>
      <c r="K643" s="160"/>
      <c r="L643" s="160"/>
      <c r="M643" s="160"/>
      <c r="N643" s="160"/>
      <c r="O643" s="161"/>
    </row>
    <row r="644" spans="2:25" ht="13.5" thickBot="1" x14ac:dyDescent="0.25">
      <c r="C644" s="147"/>
      <c r="D644" s="148"/>
      <c r="E644" s="190"/>
      <c r="F644" s="193"/>
      <c r="G644" s="195"/>
      <c r="H644" s="122"/>
      <c r="I644" s="195"/>
      <c r="J644" s="124"/>
      <c r="K644" s="162"/>
      <c r="L644" s="162"/>
      <c r="M644" s="162"/>
      <c r="N644" s="162"/>
      <c r="O644" s="163"/>
    </row>
    <row r="647" spans="2:25" x14ac:dyDescent="0.2">
      <c r="C647" s="69" t="s">
        <v>159</v>
      </c>
      <c r="D647" s="69" t="s">
        <v>206</v>
      </c>
      <c r="H647" s="59"/>
    </row>
    <row r="648" spans="2:25" ht="13.5" thickBot="1" x14ac:dyDescent="0.25">
      <c r="D648" s="72"/>
    </row>
    <row r="649" spans="2:25" x14ac:dyDescent="0.2">
      <c r="C649" s="170" t="s">
        <v>0</v>
      </c>
      <c r="D649" s="172" t="s">
        <v>1</v>
      </c>
      <c r="E649" s="173"/>
      <c r="F649" s="174"/>
      <c r="G649" s="175" t="s">
        <v>2</v>
      </c>
      <c r="H649" s="176"/>
      <c r="I649" s="177" t="s">
        <v>3</v>
      </c>
      <c r="J649" s="179" t="s">
        <v>4</v>
      </c>
      <c r="K649" s="131" t="s">
        <v>5</v>
      </c>
      <c r="L649" s="133" t="s">
        <v>6</v>
      </c>
      <c r="M649" s="135" t="s">
        <v>7</v>
      </c>
      <c r="N649" s="135"/>
      <c r="O649" s="131"/>
      <c r="R649" s="73" t="s">
        <v>150</v>
      </c>
      <c r="S649" s="73"/>
      <c r="T649" s="73"/>
      <c r="U649" s="73"/>
      <c r="V649" s="73"/>
      <c r="W649" s="73"/>
      <c r="X649" s="73"/>
      <c r="Y649" s="73"/>
    </row>
    <row r="650" spans="2:25" ht="13.5" thickBot="1" x14ac:dyDescent="0.25">
      <c r="C650" s="171"/>
      <c r="D650" s="1" t="s">
        <v>8</v>
      </c>
      <c r="E650" s="2" t="s">
        <v>9</v>
      </c>
      <c r="F650" s="3" t="s">
        <v>10</v>
      </c>
      <c r="G650" s="49" t="s">
        <v>11</v>
      </c>
      <c r="H650" s="50" t="s">
        <v>12</v>
      </c>
      <c r="I650" s="178"/>
      <c r="J650" s="180"/>
      <c r="K650" s="132"/>
      <c r="L650" s="134"/>
      <c r="M650" s="136"/>
      <c r="N650" s="136"/>
      <c r="O650" s="132"/>
      <c r="R650" s="119"/>
      <c r="S650" s="119"/>
      <c r="T650" s="119"/>
      <c r="U650" s="119"/>
      <c r="V650" s="119"/>
      <c r="W650" s="119"/>
      <c r="X650" s="119"/>
      <c r="Y650" s="119"/>
    </row>
    <row r="651" spans="2:25" x14ac:dyDescent="0.2">
      <c r="B651" s="70">
        <v>37226</v>
      </c>
      <c r="C651" s="4">
        <v>1</v>
      </c>
      <c r="D651" s="5">
        <v>28500</v>
      </c>
      <c r="E651" s="6"/>
      <c r="F651" s="7"/>
      <c r="G651" s="51">
        <v>7</v>
      </c>
      <c r="H651" s="52">
        <v>10</v>
      </c>
      <c r="I651" s="5">
        <v>98</v>
      </c>
      <c r="J651" s="65">
        <v>6</v>
      </c>
      <c r="K651" s="7"/>
      <c r="L651" s="5" t="s">
        <v>64</v>
      </c>
      <c r="M651" s="27">
        <v>0</v>
      </c>
      <c r="N651" s="28"/>
      <c r="O651" s="29"/>
      <c r="R651" s="119"/>
      <c r="S651" s="119"/>
      <c r="T651" s="119"/>
      <c r="U651" s="119"/>
      <c r="V651" s="119"/>
      <c r="W651" s="119"/>
      <c r="X651" s="119"/>
      <c r="Y651" s="119"/>
    </row>
    <row r="652" spans="2:25" x14ac:dyDescent="0.2">
      <c r="B652" s="70">
        <v>37227</v>
      </c>
      <c r="C652" s="4">
        <v>2</v>
      </c>
      <c r="D652" s="11"/>
      <c r="E652" s="12"/>
      <c r="F652" s="13"/>
      <c r="G652" s="53">
        <v>8</v>
      </c>
      <c r="H652" s="54">
        <v>8</v>
      </c>
      <c r="I652" s="11">
        <v>98</v>
      </c>
      <c r="J652" s="66">
        <v>11</v>
      </c>
      <c r="K652" s="7"/>
      <c r="L652" s="11" t="s">
        <v>16</v>
      </c>
      <c r="M652" s="27">
        <v>0</v>
      </c>
      <c r="N652" s="30"/>
      <c r="O652" s="31"/>
      <c r="R652" s="119"/>
      <c r="S652" s="119"/>
      <c r="T652" s="119"/>
      <c r="U652" s="119"/>
      <c r="V652" s="119"/>
      <c r="W652" s="119"/>
      <c r="X652" s="119"/>
      <c r="Y652" s="119"/>
    </row>
    <row r="653" spans="2:25" x14ac:dyDescent="0.2">
      <c r="B653" s="70">
        <v>37228</v>
      </c>
      <c r="C653" s="4">
        <v>3</v>
      </c>
      <c r="D653" s="11"/>
      <c r="E653" s="12"/>
      <c r="F653" s="13"/>
      <c r="G653" s="53">
        <v>6</v>
      </c>
      <c r="H653" s="54">
        <v>8</v>
      </c>
      <c r="I653" s="11">
        <v>98</v>
      </c>
      <c r="J653" s="66">
        <v>2</v>
      </c>
      <c r="K653" s="7"/>
      <c r="L653" s="11" t="s">
        <v>45</v>
      </c>
      <c r="M653" s="27">
        <v>0</v>
      </c>
      <c r="N653" s="30"/>
      <c r="O653" s="31"/>
      <c r="R653" s="73"/>
      <c r="S653" s="73"/>
      <c r="T653" s="73"/>
      <c r="U653" s="73"/>
      <c r="V653" s="73"/>
      <c r="W653" s="73"/>
      <c r="X653" s="73"/>
      <c r="Y653" s="73"/>
    </row>
    <row r="654" spans="2:25" x14ac:dyDescent="0.2">
      <c r="B654" s="70">
        <v>37229</v>
      </c>
      <c r="C654" s="4">
        <v>4</v>
      </c>
      <c r="D654" s="11"/>
      <c r="E654" s="12"/>
      <c r="F654" s="13"/>
      <c r="G654" s="53">
        <v>3</v>
      </c>
      <c r="H654" s="54">
        <v>7</v>
      </c>
      <c r="I654" s="11">
        <v>99</v>
      </c>
      <c r="J654" s="66">
        <v>3</v>
      </c>
      <c r="K654" s="7"/>
      <c r="L654" s="11" t="s">
        <v>64</v>
      </c>
      <c r="M654" s="27">
        <v>0</v>
      </c>
      <c r="N654" s="30"/>
      <c r="O654" s="31"/>
      <c r="R654" s="73" t="s">
        <v>152</v>
      </c>
      <c r="S654" s="73"/>
      <c r="T654" s="73"/>
      <c r="U654" s="73"/>
      <c r="V654" s="73"/>
      <c r="W654" s="73"/>
      <c r="X654" s="73"/>
      <c r="Y654" s="73"/>
    </row>
    <row r="655" spans="2:25" x14ac:dyDescent="0.2">
      <c r="B655" s="70">
        <v>37230</v>
      </c>
      <c r="C655" s="4">
        <v>5</v>
      </c>
      <c r="D655" s="11"/>
      <c r="E655" s="12"/>
      <c r="F655" s="13"/>
      <c r="G655" s="53">
        <v>6</v>
      </c>
      <c r="H655" s="54">
        <v>8</v>
      </c>
      <c r="I655" s="11">
        <v>83</v>
      </c>
      <c r="J655" s="66">
        <v>0</v>
      </c>
      <c r="K655" s="7"/>
      <c r="L655" s="11" t="s">
        <v>64</v>
      </c>
      <c r="M655" s="27">
        <v>0.25</v>
      </c>
      <c r="N655" s="30"/>
      <c r="O655" s="31"/>
      <c r="R655" s="119"/>
      <c r="S655" s="119"/>
      <c r="T655" s="119"/>
      <c r="U655" s="119"/>
      <c r="V655" s="119"/>
      <c r="W655" s="119"/>
      <c r="X655" s="119"/>
      <c r="Y655" s="119"/>
    </row>
    <row r="656" spans="2:25" x14ac:dyDescent="0.2">
      <c r="B656" s="70">
        <v>37231</v>
      </c>
      <c r="C656" s="4">
        <v>6</v>
      </c>
      <c r="D656" s="11"/>
      <c r="E656" s="12"/>
      <c r="F656" s="13"/>
      <c r="G656" s="53">
        <v>4</v>
      </c>
      <c r="H656" s="54">
        <v>5</v>
      </c>
      <c r="I656" s="11">
        <v>90</v>
      </c>
      <c r="J656" s="66">
        <v>13</v>
      </c>
      <c r="K656" s="7"/>
      <c r="L656" s="11" t="s">
        <v>34</v>
      </c>
      <c r="M656" s="27">
        <v>0</v>
      </c>
      <c r="N656" s="30"/>
      <c r="O656" s="31"/>
      <c r="R656" s="119"/>
      <c r="S656" s="119"/>
      <c r="T656" s="119"/>
      <c r="U656" s="119"/>
      <c r="V656" s="119"/>
      <c r="W656" s="119"/>
      <c r="X656" s="119"/>
      <c r="Y656" s="119"/>
    </row>
    <row r="657" spans="2:25" x14ac:dyDescent="0.2">
      <c r="B657" s="70">
        <v>37232</v>
      </c>
      <c r="C657" s="4">
        <v>7</v>
      </c>
      <c r="D657" s="11"/>
      <c r="E657" s="12"/>
      <c r="F657" s="13"/>
      <c r="G657" s="53">
        <v>0</v>
      </c>
      <c r="H657" s="54">
        <v>3</v>
      </c>
      <c r="I657" s="11">
        <v>78</v>
      </c>
      <c r="J657" s="66">
        <v>0</v>
      </c>
      <c r="K657" s="7"/>
      <c r="L657" s="11" t="s">
        <v>34</v>
      </c>
      <c r="M657" s="27">
        <v>0.25</v>
      </c>
      <c r="N657" s="30"/>
      <c r="O657" s="31"/>
      <c r="R657" s="119"/>
      <c r="S657" s="119"/>
      <c r="T657" s="119"/>
      <c r="U657" s="119"/>
      <c r="V657" s="119"/>
      <c r="W657" s="119"/>
      <c r="X657" s="119"/>
      <c r="Y657" s="119"/>
    </row>
    <row r="658" spans="2:25" x14ac:dyDescent="0.2">
      <c r="B658" s="70">
        <v>37233</v>
      </c>
      <c r="C658" s="4">
        <v>8</v>
      </c>
      <c r="D658" s="11"/>
      <c r="E658" s="12"/>
      <c r="F658" s="13"/>
      <c r="G658" s="53">
        <v>0</v>
      </c>
      <c r="H658" s="54">
        <v>4</v>
      </c>
      <c r="I658" s="11">
        <v>85</v>
      </c>
      <c r="J658" s="66">
        <v>0</v>
      </c>
      <c r="K658" s="7"/>
      <c r="L658" s="11" t="s">
        <v>17</v>
      </c>
      <c r="M658" s="27">
        <v>0.25</v>
      </c>
      <c r="N658" s="30"/>
      <c r="O658" s="31"/>
      <c r="R658" s="73"/>
      <c r="S658" s="73"/>
      <c r="T658" s="73"/>
      <c r="U658" s="73"/>
      <c r="V658" s="73"/>
      <c r="W658" s="73"/>
      <c r="X658" s="73"/>
      <c r="Y658" s="73"/>
    </row>
    <row r="659" spans="2:25" x14ac:dyDescent="0.2">
      <c r="B659" s="70">
        <v>37234</v>
      </c>
      <c r="C659" s="4">
        <v>9</v>
      </c>
      <c r="D659" s="11"/>
      <c r="E659" s="12"/>
      <c r="F659" s="13"/>
      <c r="G659" s="53">
        <v>-3</v>
      </c>
      <c r="H659" s="54">
        <v>0</v>
      </c>
      <c r="I659" s="11">
        <v>82</v>
      </c>
      <c r="J659" s="66">
        <v>0</v>
      </c>
      <c r="K659" s="7"/>
      <c r="L659" s="11" t="s">
        <v>16</v>
      </c>
      <c r="M659" s="27">
        <v>1</v>
      </c>
      <c r="N659" s="30"/>
      <c r="O659" s="31"/>
      <c r="R659" s="73" t="s">
        <v>154</v>
      </c>
      <c r="S659" s="73"/>
      <c r="T659" s="73"/>
      <c r="U659" s="73"/>
      <c r="V659" s="73"/>
      <c r="W659" s="73"/>
      <c r="X659" s="73"/>
      <c r="Y659" s="73"/>
    </row>
    <row r="660" spans="2:25" ht="13.5" thickBot="1" x14ac:dyDescent="0.25">
      <c r="B660" s="70">
        <v>37235</v>
      </c>
      <c r="C660" s="17">
        <v>10</v>
      </c>
      <c r="D660" s="18"/>
      <c r="E660" s="19"/>
      <c r="F660" s="20"/>
      <c r="G660" s="55">
        <v>-1</v>
      </c>
      <c r="H660" s="56">
        <v>2</v>
      </c>
      <c r="I660" s="18">
        <v>90</v>
      </c>
      <c r="J660" s="66">
        <v>0</v>
      </c>
      <c r="K660" s="7"/>
      <c r="L660" s="11" t="s">
        <v>16</v>
      </c>
      <c r="M660" s="27">
        <v>0.5</v>
      </c>
      <c r="N660" s="30"/>
      <c r="O660" s="31"/>
      <c r="R660" s="119"/>
      <c r="S660" s="119"/>
      <c r="T660" s="119"/>
      <c r="U660" s="119"/>
      <c r="V660" s="119"/>
      <c r="W660" s="119"/>
      <c r="X660" s="119"/>
      <c r="Y660" s="119"/>
    </row>
    <row r="661" spans="2:25" ht="13.5" thickBot="1" x14ac:dyDescent="0.25">
      <c r="C661" s="21" t="s">
        <v>20</v>
      </c>
      <c r="D661" s="22">
        <v>28100</v>
      </c>
      <c r="E661" s="23">
        <v>0</v>
      </c>
      <c r="F661" s="24">
        <v>-400</v>
      </c>
      <c r="G661" s="57"/>
      <c r="H661" s="58"/>
      <c r="I661" s="25"/>
      <c r="J661" s="64"/>
      <c r="K661" s="24"/>
      <c r="L661" s="22"/>
      <c r="M661" s="32"/>
      <c r="N661" s="33"/>
      <c r="O661" s="34"/>
      <c r="R661" s="119"/>
      <c r="S661" s="119"/>
      <c r="T661" s="119"/>
      <c r="U661" s="119"/>
      <c r="V661" s="119"/>
      <c r="W661" s="119"/>
      <c r="X661" s="119"/>
      <c r="Y661" s="119"/>
    </row>
    <row r="662" spans="2:25" x14ac:dyDescent="0.2">
      <c r="B662" s="70">
        <v>37236</v>
      </c>
      <c r="C662" s="26">
        <v>11</v>
      </c>
      <c r="D662" s="5"/>
      <c r="E662" s="6"/>
      <c r="F662" s="7"/>
      <c r="G662" s="51">
        <v>0</v>
      </c>
      <c r="H662" s="52">
        <v>4</v>
      </c>
      <c r="I662" s="5">
        <v>99</v>
      </c>
      <c r="J662" s="62">
        <v>0</v>
      </c>
      <c r="K662" s="7"/>
      <c r="L662" s="5" t="s">
        <v>16</v>
      </c>
      <c r="M662" s="35">
        <v>0</v>
      </c>
      <c r="N662" s="30" t="s">
        <v>115</v>
      </c>
      <c r="O662" s="31"/>
      <c r="R662" s="119"/>
      <c r="S662" s="119"/>
      <c r="T662" s="119"/>
      <c r="U662" s="119"/>
      <c r="V662" s="119"/>
      <c r="W662" s="119"/>
      <c r="X662" s="119"/>
      <c r="Y662" s="119"/>
    </row>
    <row r="663" spans="2:25" x14ac:dyDescent="0.2">
      <c r="B663" s="70">
        <v>37237</v>
      </c>
      <c r="C663" s="4">
        <v>12</v>
      </c>
      <c r="D663" s="11"/>
      <c r="E663" s="12"/>
      <c r="F663" s="13"/>
      <c r="G663" s="51">
        <v>0</v>
      </c>
      <c r="H663" s="52">
        <v>1</v>
      </c>
      <c r="I663" s="11">
        <v>99</v>
      </c>
      <c r="J663" s="62">
        <v>1</v>
      </c>
      <c r="K663" s="7"/>
      <c r="L663" s="5" t="s">
        <v>16</v>
      </c>
      <c r="M663" s="35">
        <v>0</v>
      </c>
      <c r="N663" s="30" t="s">
        <v>115</v>
      </c>
      <c r="O663" s="31"/>
      <c r="R663" s="73"/>
      <c r="S663" s="73"/>
      <c r="T663" s="73"/>
      <c r="U663" s="73"/>
      <c r="V663" s="73"/>
      <c r="W663" s="73"/>
      <c r="X663" s="73"/>
      <c r="Y663" s="73"/>
    </row>
    <row r="664" spans="2:25" x14ac:dyDescent="0.2">
      <c r="B664" s="70">
        <v>37238</v>
      </c>
      <c r="C664" s="4">
        <v>13</v>
      </c>
      <c r="D664" s="11"/>
      <c r="E664" s="12"/>
      <c r="F664" s="13"/>
      <c r="G664" s="53">
        <v>-3</v>
      </c>
      <c r="H664" s="54">
        <v>1</v>
      </c>
      <c r="I664" s="11">
        <v>70</v>
      </c>
      <c r="J664" s="62">
        <v>0</v>
      </c>
      <c r="K664" s="7"/>
      <c r="L664" s="5" t="s">
        <v>17</v>
      </c>
      <c r="M664" s="35">
        <v>0.75</v>
      </c>
      <c r="N664" s="30"/>
      <c r="O664" s="31"/>
      <c r="R664" s="73" t="s">
        <v>156</v>
      </c>
      <c r="S664" s="73"/>
      <c r="T664" s="73"/>
      <c r="U664" s="73"/>
      <c r="V664" s="73"/>
      <c r="W664" s="73"/>
      <c r="X664" s="73"/>
      <c r="Y664" s="73"/>
    </row>
    <row r="665" spans="2:25" x14ac:dyDescent="0.2">
      <c r="B665" s="70">
        <v>37239</v>
      </c>
      <c r="C665" s="4">
        <v>14</v>
      </c>
      <c r="D665" s="11"/>
      <c r="E665" s="12"/>
      <c r="F665" s="13"/>
      <c r="G665" s="74">
        <v>-9</v>
      </c>
      <c r="H665" s="54">
        <v>-5</v>
      </c>
      <c r="I665" s="11">
        <v>85</v>
      </c>
      <c r="J665" s="62">
        <v>0</v>
      </c>
      <c r="K665" s="7"/>
      <c r="L665" s="5" t="s">
        <v>16</v>
      </c>
      <c r="M665" s="35">
        <v>1</v>
      </c>
      <c r="N665" s="30"/>
      <c r="O665" s="31"/>
      <c r="R665" s="120"/>
      <c r="S665" s="120"/>
      <c r="T665" s="120"/>
      <c r="U665" s="120"/>
      <c r="V665" s="120"/>
      <c r="W665" s="120"/>
      <c r="X665" s="120"/>
      <c r="Y665" s="120"/>
    </row>
    <row r="666" spans="2:25" x14ac:dyDescent="0.2">
      <c r="B666" s="70">
        <v>37240</v>
      </c>
      <c r="C666" s="4">
        <v>15</v>
      </c>
      <c r="D666" s="11"/>
      <c r="E666" s="12"/>
      <c r="F666" s="13"/>
      <c r="G666" s="53">
        <v>-6</v>
      </c>
      <c r="H666" s="54">
        <v>-2</v>
      </c>
      <c r="I666" s="11">
        <v>99</v>
      </c>
      <c r="J666" s="62">
        <v>0</v>
      </c>
      <c r="K666" s="7"/>
      <c r="L666" s="5" t="s">
        <v>16</v>
      </c>
      <c r="M666" s="35">
        <v>0</v>
      </c>
      <c r="N666" s="30"/>
      <c r="O666" s="31"/>
      <c r="R666" s="120"/>
      <c r="S666" s="120"/>
      <c r="T666" s="120"/>
      <c r="U666" s="120"/>
      <c r="V666" s="120"/>
      <c r="W666" s="120"/>
      <c r="X666" s="120"/>
      <c r="Y666" s="120"/>
    </row>
    <row r="667" spans="2:25" x14ac:dyDescent="0.2">
      <c r="B667" s="70">
        <v>37241</v>
      </c>
      <c r="C667" s="4">
        <v>16</v>
      </c>
      <c r="D667" s="11"/>
      <c r="E667" s="12"/>
      <c r="F667" s="13"/>
      <c r="G667" s="53">
        <v>-2</v>
      </c>
      <c r="H667" s="54">
        <v>0</v>
      </c>
      <c r="I667" s="11">
        <v>95</v>
      </c>
      <c r="J667" s="62">
        <v>0</v>
      </c>
      <c r="K667" s="7"/>
      <c r="L667" s="5" t="s">
        <v>34</v>
      </c>
      <c r="M667" s="35">
        <v>0.25</v>
      </c>
      <c r="N667" s="30"/>
      <c r="O667" s="31"/>
      <c r="R667" s="120"/>
      <c r="S667" s="120"/>
      <c r="T667" s="120"/>
      <c r="U667" s="120"/>
      <c r="V667" s="120"/>
      <c r="W667" s="120"/>
      <c r="X667" s="120"/>
      <c r="Y667" s="120"/>
    </row>
    <row r="668" spans="2:25" x14ac:dyDescent="0.2">
      <c r="B668" s="70">
        <v>37242</v>
      </c>
      <c r="C668" s="4">
        <v>17</v>
      </c>
      <c r="D668" s="11"/>
      <c r="E668" s="12"/>
      <c r="F668" s="13"/>
      <c r="G668" s="53">
        <v>-3</v>
      </c>
      <c r="H668" s="54">
        <v>1</v>
      </c>
      <c r="I668" s="11">
        <v>97</v>
      </c>
      <c r="J668" s="62">
        <v>2</v>
      </c>
      <c r="K668" s="7"/>
      <c r="L668" s="5" t="s">
        <v>15</v>
      </c>
      <c r="M668" s="35">
        <v>0</v>
      </c>
      <c r="N668" s="30" t="s">
        <v>115</v>
      </c>
      <c r="O668" s="31"/>
      <c r="R668" s="73"/>
      <c r="S668" s="73"/>
      <c r="T668" s="73"/>
      <c r="U668" s="73"/>
      <c r="V668" s="73"/>
      <c r="W668" s="73"/>
      <c r="X668" s="73"/>
      <c r="Y668" s="73"/>
    </row>
    <row r="669" spans="2:25" x14ac:dyDescent="0.2">
      <c r="B669" s="70">
        <v>37243</v>
      </c>
      <c r="C669" s="4">
        <v>18</v>
      </c>
      <c r="D669" s="11"/>
      <c r="E669" s="12"/>
      <c r="F669" s="13"/>
      <c r="G669" s="53">
        <v>-1</v>
      </c>
      <c r="H669" s="54">
        <v>3</v>
      </c>
      <c r="I669" s="11">
        <v>99</v>
      </c>
      <c r="J669" s="62">
        <v>0</v>
      </c>
      <c r="K669" s="7"/>
      <c r="L669" s="5" t="s">
        <v>25</v>
      </c>
      <c r="M669" s="35">
        <v>0</v>
      </c>
      <c r="N669" s="30" t="s">
        <v>115</v>
      </c>
      <c r="O669" s="31"/>
      <c r="R669" s="73" t="s">
        <v>155</v>
      </c>
      <c r="S669" s="73"/>
      <c r="T669" s="73"/>
      <c r="U669" s="73"/>
      <c r="V669" s="73"/>
      <c r="W669" s="73"/>
      <c r="X669" s="73"/>
      <c r="Y669" s="73"/>
    </row>
    <row r="670" spans="2:25" x14ac:dyDescent="0.2">
      <c r="B670" s="70">
        <v>37244</v>
      </c>
      <c r="C670" s="4">
        <v>19</v>
      </c>
      <c r="D670" s="11"/>
      <c r="E670" s="12"/>
      <c r="F670" s="13"/>
      <c r="G670" s="53">
        <v>2</v>
      </c>
      <c r="H670" s="54">
        <v>4</v>
      </c>
      <c r="I670" s="11">
        <v>99</v>
      </c>
      <c r="J670" s="62">
        <v>5</v>
      </c>
      <c r="K670" s="7"/>
      <c r="L670" s="5" t="s">
        <v>13</v>
      </c>
      <c r="M670" s="35">
        <v>0</v>
      </c>
      <c r="N670" s="30" t="s">
        <v>116</v>
      </c>
      <c r="O670" s="31"/>
      <c r="R670" s="120"/>
      <c r="S670" s="120"/>
      <c r="T670" s="120"/>
      <c r="U670" s="120"/>
      <c r="V670" s="120"/>
      <c r="W670" s="120"/>
      <c r="X670" s="120"/>
      <c r="Y670" s="120"/>
    </row>
    <row r="671" spans="2:25" ht="13.5" thickBot="1" x14ac:dyDescent="0.25">
      <c r="B671" s="70">
        <v>37245</v>
      </c>
      <c r="C671" s="17">
        <v>20</v>
      </c>
      <c r="D671" s="18"/>
      <c r="E671" s="19"/>
      <c r="F671" s="20"/>
      <c r="G671" s="53">
        <v>-4</v>
      </c>
      <c r="H671" s="54">
        <v>-3</v>
      </c>
      <c r="I671" s="18">
        <v>65</v>
      </c>
      <c r="J671" s="63">
        <v>5</v>
      </c>
      <c r="K671" s="7"/>
      <c r="L671" s="5" t="s">
        <v>15</v>
      </c>
      <c r="M671" s="35">
        <v>1</v>
      </c>
      <c r="N671" s="30"/>
      <c r="O671" s="31"/>
      <c r="R671" s="120"/>
      <c r="S671" s="120"/>
      <c r="T671" s="120"/>
      <c r="U671" s="120"/>
      <c r="V671" s="120"/>
      <c r="W671" s="120"/>
      <c r="X671" s="120"/>
      <c r="Y671" s="120"/>
    </row>
    <row r="672" spans="2:25" ht="13.5" thickBot="1" x14ac:dyDescent="0.25">
      <c r="C672" s="21" t="s">
        <v>23</v>
      </c>
      <c r="D672" s="22">
        <v>28700</v>
      </c>
      <c r="E672" s="23">
        <v>0</v>
      </c>
      <c r="F672" s="24">
        <v>-400</v>
      </c>
      <c r="G672" s="57"/>
      <c r="H672" s="58"/>
      <c r="I672" s="25"/>
      <c r="J672" s="64"/>
      <c r="K672" s="24"/>
      <c r="L672" s="22"/>
      <c r="M672" s="32"/>
      <c r="N672" s="33"/>
      <c r="O672" s="34"/>
      <c r="R672" s="120"/>
      <c r="S672" s="120"/>
      <c r="T672" s="120"/>
      <c r="U672" s="120"/>
      <c r="V672" s="120"/>
      <c r="W672" s="120"/>
      <c r="X672" s="120"/>
      <c r="Y672" s="120"/>
    </row>
    <row r="673" spans="2:25" x14ac:dyDescent="0.2">
      <c r="B673" s="70">
        <v>37246</v>
      </c>
      <c r="C673" s="26">
        <v>21</v>
      </c>
      <c r="D673" s="5"/>
      <c r="E673" s="6"/>
      <c r="F673" s="7"/>
      <c r="G673" s="51">
        <v>-3</v>
      </c>
      <c r="H673" s="52">
        <v>2</v>
      </c>
      <c r="I673" s="5">
        <v>100</v>
      </c>
      <c r="J673" s="61">
        <v>6</v>
      </c>
      <c r="K673" s="7"/>
      <c r="L673" s="5" t="s">
        <v>25</v>
      </c>
      <c r="M673" s="35">
        <v>0</v>
      </c>
      <c r="N673" s="30" t="s">
        <v>117</v>
      </c>
      <c r="O673" s="31"/>
      <c r="R673" s="73"/>
      <c r="S673" s="73"/>
      <c r="T673" s="73"/>
      <c r="U673" s="73"/>
      <c r="V673" s="73"/>
      <c r="W673" s="73"/>
      <c r="X673" s="73"/>
      <c r="Y673" s="73"/>
    </row>
    <row r="674" spans="2:25" x14ac:dyDescent="0.2">
      <c r="B674" s="70">
        <v>37247</v>
      </c>
      <c r="C674" s="4">
        <v>22</v>
      </c>
      <c r="D674" s="11"/>
      <c r="E674" s="12"/>
      <c r="F674" s="13"/>
      <c r="G674" s="53">
        <v>0</v>
      </c>
      <c r="H674" s="54">
        <v>1</v>
      </c>
      <c r="I674" s="11">
        <v>97</v>
      </c>
      <c r="J674" s="62">
        <v>10</v>
      </c>
      <c r="K674" s="13"/>
      <c r="L674" s="5" t="s">
        <v>13</v>
      </c>
      <c r="M674" s="35">
        <v>0</v>
      </c>
      <c r="N674" s="30" t="s">
        <v>118</v>
      </c>
      <c r="O674" s="31"/>
      <c r="R674" s="73" t="s">
        <v>157</v>
      </c>
      <c r="S674" s="73"/>
      <c r="T674" s="73"/>
      <c r="U674" s="73"/>
      <c r="V674" s="73"/>
      <c r="W674" s="73"/>
      <c r="X674" s="73"/>
      <c r="Y674" s="73"/>
    </row>
    <row r="675" spans="2:25" x14ac:dyDescent="0.2">
      <c r="B675" s="70">
        <v>37248</v>
      </c>
      <c r="C675" s="4">
        <v>23</v>
      </c>
      <c r="D675" s="11"/>
      <c r="E675" s="12"/>
      <c r="F675" s="13"/>
      <c r="G675" s="53">
        <v>-8</v>
      </c>
      <c r="H675" s="54">
        <v>-6</v>
      </c>
      <c r="I675" s="11">
        <v>92</v>
      </c>
      <c r="J675" s="62">
        <v>0</v>
      </c>
      <c r="K675" s="7"/>
      <c r="L675" s="5" t="s">
        <v>25</v>
      </c>
      <c r="M675" s="35">
        <v>1</v>
      </c>
      <c r="N675" s="79" t="s">
        <v>119</v>
      </c>
      <c r="O675" s="31"/>
      <c r="R675" s="120"/>
      <c r="S675" s="120"/>
      <c r="T675" s="120"/>
      <c r="U675" s="120"/>
      <c r="V675" s="120"/>
      <c r="W675" s="120"/>
      <c r="X675" s="120"/>
      <c r="Y675" s="120"/>
    </row>
    <row r="676" spans="2:25" x14ac:dyDescent="0.2">
      <c r="B676" s="70">
        <v>37249</v>
      </c>
      <c r="C676" s="4">
        <v>24</v>
      </c>
      <c r="D676" s="11"/>
      <c r="E676" s="12"/>
      <c r="F676" s="13"/>
      <c r="G676" s="53">
        <v>-7</v>
      </c>
      <c r="H676" s="54">
        <v>1</v>
      </c>
      <c r="I676" s="11">
        <v>98</v>
      </c>
      <c r="J676" s="62">
        <v>3</v>
      </c>
      <c r="K676" s="13"/>
      <c r="L676" s="5" t="s">
        <v>25</v>
      </c>
      <c r="M676" s="35">
        <v>0</v>
      </c>
      <c r="N676" s="30" t="s">
        <v>91</v>
      </c>
      <c r="O676" s="31"/>
      <c r="R676" s="120"/>
      <c r="S676" s="120"/>
      <c r="T676" s="120"/>
      <c r="U676" s="120"/>
      <c r="V676" s="120"/>
      <c r="W676" s="120"/>
      <c r="X676" s="120"/>
      <c r="Y676" s="120"/>
    </row>
    <row r="677" spans="2:25" x14ac:dyDescent="0.2">
      <c r="B677" s="70">
        <v>37250</v>
      </c>
      <c r="C677" s="4">
        <v>25</v>
      </c>
      <c r="D677" s="11"/>
      <c r="E677" s="12"/>
      <c r="F677" s="13"/>
      <c r="G677" s="53">
        <v>1</v>
      </c>
      <c r="H677" s="54">
        <v>4</v>
      </c>
      <c r="I677" s="11">
        <v>99</v>
      </c>
      <c r="J677" s="62">
        <v>25</v>
      </c>
      <c r="K677" s="13"/>
      <c r="L677" s="5" t="s">
        <v>25</v>
      </c>
      <c r="M677" s="35">
        <v>0.25</v>
      </c>
      <c r="N677" s="30"/>
      <c r="O677" s="31"/>
      <c r="R677" s="120"/>
      <c r="S677" s="120"/>
      <c r="T677" s="120"/>
      <c r="U677" s="120"/>
      <c r="V677" s="120"/>
      <c r="W677" s="120"/>
      <c r="X677" s="120"/>
      <c r="Y677" s="120"/>
    </row>
    <row r="678" spans="2:25" x14ac:dyDescent="0.2">
      <c r="B678" s="70">
        <v>37251</v>
      </c>
      <c r="C678" s="4">
        <v>26</v>
      </c>
      <c r="D678" s="11"/>
      <c r="E678" s="12"/>
      <c r="F678" s="13"/>
      <c r="G678" s="53">
        <v>1</v>
      </c>
      <c r="H678" s="54">
        <v>3</v>
      </c>
      <c r="I678" s="11">
        <v>98</v>
      </c>
      <c r="J678" s="62">
        <v>0</v>
      </c>
      <c r="K678" s="13"/>
      <c r="L678" s="11" t="s">
        <v>25</v>
      </c>
      <c r="M678" s="35">
        <v>0</v>
      </c>
      <c r="N678" s="30"/>
      <c r="O678" s="31"/>
    </row>
    <row r="679" spans="2:25" x14ac:dyDescent="0.2">
      <c r="B679" s="70">
        <v>37252</v>
      </c>
      <c r="C679" s="4">
        <v>27</v>
      </c>
      <c r="D679" s="11"/>
      <c r="E679" s="12"/>
      <c r="F679" s="13"/>
      <c r="G679" s="53">
        <v>-1</v>
      </c>
      <c r="H679" s="54">
        <v>1</v>
      </c>
      <c r="I679" s="11">
        <v>99</v>
      </c>
      <c r="J679" s="62">
        <v>0</v>
      </c>
      <c r="K679" s="13"/>
      <c r="L679" s="11" t="s">
        <v>64</v>
      </c>
      <c r="M679" s="35">
        <v>0</v>
      </c>
      <c r="N679" s="30"/>
      <c r="O679" s="31"/>
    </row>
    <row r="680" spans="2:25" x14ac:dyDescent="0.2">
      <c r="B680" s="70">
        <v>37253</v>
      </c>
      <c r="C680" s="4">
        <v>28</v>
      </c>
      <c r="D680" s="11"/>
      <c r="E680" s="12"/>
      <c r="F680" s="13"/>
      <c r="G680" s="53">
        <v>0</v>
      </c>
      <c r="H680" s="54">
        <v>5</v>
      </c>
      <c r="I680" s="11">
        <v>75</v>
      </c>
      <c r="J680" s="62">
        <v>21</v>
      </c>
      <c r="K680" s="7"/>
      <c r="L680" s="11" t="s">
        <v>13</v>
      </c>
      <c r="M680" s="35">
        <v>0</v>
      </c>
      <c r="N680" s="30" t="s">
        <v>120</v>
      </c>
      <c r="O680" s="31" t="s">
        <v>52</v>
      </c>
    </row>
    <row r="681" spans="2:25" x14ac:dyDescent="0.2">
      <c r="B681" s="70">
        <v>37254</v>
      </c>
      <c r="C681" s="4">
        <v>29</v>
      </c>
      <c r="D681" s="11"/>
      <c r="E681" s="12"/>
      <c r="F681" s="13"/>
      <c r="G681" s="53">
        <v>1</v>
      </c>
      <c r="H681" s="54">
        <v>2</v>
      </c>
      <c r="I681" s="11">
        <v>95</v>
      </c>
      <c r="J681" s="62">
        <v>3</v>
      </c>
      <c r="K681" s="7"/>
      <c r="L681" s="11" t="s">
        <v>13</v>
      </c>
      <c r="M681" s="35">
        <v>0.25</v>
      </c>
      <c r="N681" s="30"/>
      <c r="O681" s="31"/>
    </row>
    <row r="682" spans="2:25" x14ac:dyDescent="0.2">
      <c r="B682" s="70">
        <v>37255</v>
      </c>
      <c r="C682" s="4">
        <v>30</v>
      </c>
      <c r="D682" s="11"/>
      <c r="E682" s="12"/>
      <c r="F682" s="13"/>
      <c r="G682" s="53">
        <v>-1</v>
      </c>
      <c r="H682" s="54">
        <v>0</v>
      </c>
      <c r="I682" s="11">
        <v>98</v>
      </c>
      <c r="J682" s="62">
        <v>0</v>
      </c>
      <c r="K682" s="7"/>
      <c r="L682" s="11" t="s">
        <v>13</v>
      </c>
      <c r="M682" s="35">
        <v>0</v>
      </c>
      <c r="N682" s="79" t="s">
        <v>119</v>
      </c>
      <c r="O682" s="31"/>
    </row>
    <row r="683" spans="2:25" ht="13.5" thickBot="1" x14ac:dyDescent="0.25">
      <c r="B683" s="70">
        <v>37256</v>
      </c>
      <c r="C683" s="4">
        <v>31</v>
      </c>
      <c r="D683" s="11"/>
      <c r="E683" s="12"/>
      <c r="F683" s="13"/>
      <c r="G683" s="53">
        <v>-9</v>
      </c>
      <c r="H683" s="54">
        <v>-1</v>
      </c>
      <c r="I683" s="11">
        <v>90</v>
      </c>
      <c r="J683" s="62">
        <v>0</v>
      </c>
      <c r="K683" s="13"/>
      <c r="L683" s="11" t="s">
        <v>15</v>
      </c>
      <c r="M683" s="35">
        <v>0.25</v>
      </c>
      <c r="N683" s="79" t="s">
        <v>119</v>
      </c>
      <c r="O683" s="31"/>
    </row>
    <row r="684" spans="2:25" ht="13.5" thickBot="1" x14ac:dyDescent="0.25">
      <c r="C684" s="21" t="s">
        <v>27</v>
      </c>
      <c r="D684" s="22">
        <v>27300</v>
      </c>
      <c r="E684" s="23">
        <v>0</v>
      </c>
      <c r="F684" s="24">
        <v>-400</v>
      </c>
      <c r="G684" s="57"/>
      <c r="H684" s="58"/>
      <c r="I684" s="25"/>
      <c r="J684" s="64"/>
      <c r="K684" s="24"/>
      <c r="L684" s="22"/>
      <c r="M684" s="36"/>
      <c r="N684" s="37"/>
      <c r="O684" s="38"/>
    </row>
    <row r="685" spans="2:25" x14ac:dyDescent="0.2">
      <c r="C685" s="164" t="s">
        <v>28</v>
      </c>
      <c r="D685" s="165"/>
      <c r="E685" s="168">
        <v>0</v>
      </c>
      <c r="F685" s="141">
        <v>-1200</v>
      </c>
      <c r="G685" s="125">
        <f>SUM(G651:G683)</f>
        <v>-22</v>
      </c>
      <c r="H685" s="125">
        <f>SUM(H651:H683)</f>
        <v>71</v>
      </c>
      <c r="I685" s="127">
        <f>SUM(I651:I683)</f>
        <v>2849</v>
      </c>
      <c r="J685" s="125">
        <f>SUM(J651:J683)</f>
        <v>116</v>
      </c>
      <c r="K685" s="127"/>
      <c r="L685" s="39"/>
      <c r="M685" s="40"/>
      <c r="N685" s="40"/>
      <c r="O685" s="41"/>
    </row>
    <row r="686" spans="2:25" ht="13.5" thickBot="1" x14ac:dyDescent="0.25">
      <c r="C686" s="166"/>
      <c r="D686" s="167"/>
      <c r="E686" s="169"/>
      <c r="F686" s="142"/>
      <c r="G686" s="126"/>
      <c r="H686" s="126"/>
      <c r="I686" s="128"/>
      <c r="J686" s="126"/>
      <c r="K686" s="128"/>
      <c r="L686" s="42"/>
      <c r="M686" s="43"/>
      <c r="N686" s="43"/>
      <c r="O686" s="44"/>
    </row>
    <row r="687" spans="2:25" x14ac:dyDescent="0.2">
      <c r="C687" s="143" t="s">
        <v>54</v>
      </c>
      <c r="D687" s="144"/>
      <c r="E687" s="188">
        <v>-1.2</v>
      </c>
      <c r="F687" s="191" t="s">
        <v>55</v>
      </c>
      <c r="G687" s="152" t="s">
        <v>171</v>
      </c>
      <c r="H687" s="153" t="s">
        <v>172</v>
      </c>
      <c r="I687" s="154" t="s">
        <v>56</v>
      </c>
      <c r="J687" s="156" t="s">
        <v>57</v>
      </c>
      <c r="K687" s="158" t="s">
        <v>29</v>
      </c>
      <c r="L687" s="158"/>
      <c r="M687" s="158"/>
      <c r="N687" s="158"/>
      <c r="O687" s="159"/>
    </row>
    <row r="688" spans="2:25" x14ac:dyDescent="0.2">
      <c r="C688" s="145"/>
      <c r="D688" s="146"/>
      <c r="E688" s="189"/>
      <c r="F688" s="192"/>
      <c r="G688" s="121"/>
      <c r="H688" s="137"/>
      <c r="I688" s="155"/>
      <c r="J688" s="157"/>
      <c r="K688" s="160"/>
      <c r="L688" s="160"/>
      <c r="M688" s="160"/>
      <c r="N688" s="160"/>
      <c r="O688" s="161"/>
    </row>
    <row r="689" spans="2:25" x14ac:dyDescent="0.2">
      <c r="C689" s="145"/>
      <c r="D689" s="146"/>
      <c r="E689" s="189"/>
      <c r="F689" s="192"/>
      <c r="G689" s="121">
        <f>G685/31</f>
        <v>-0.70967741935483875</v>
      </c>
      <c r="H689" s="137">
        <f>H685/31</f>
        <v>2.2903225806451615</v>
      </c>
      <c r="I689" s="139">
        <f>I685/31</f>
        <v>91.903225806451616</v>
      </c>
      <c r="J689" s="123">
        <f>COUNTIF(J651:J683,"&gt;0")</f>
        <v>15</v>
      </c>
      <c r="K689" s="160"/>
      <c r="L689" s="160"/>
      <c r="M689" s="160"/>
      <c r="N689" s="160"/>
      <c r="O689" s="161"/>
    </row>
    <row r="690" spans="2:25" ht="13.5" thickBot="1" x14ac:dyDescent="0.25">
      <c r="C690" s="147"/>
      <c r="D690" s="148"/>
      <c r="E690" s="190"/>
      <c r="F690" s="193"/>
      <c r="G690" s="122"/>
      <c r="H690" s="138"/>
      <c r="I690" s="140"/>
      <c r="J690" s="124"/>
      <c r="K690" s="162"/>
      <c r="L690" s="162"/>
      <c r="M690" s="162"/>
      <c r="N690" s="162"/>
      <c r="O690" s="163"/>
    </row>
    <row r="693" spans="2:25" x14ac:dyDescent="0.2">
      <c r="C693" s="69" t="s">
        <v>159</v>
      </c>
      <c r="D693" s="69" t="s">
        <v>207</v>
      </c>
      <c r="H693" s="59"/>
    </row>
    <row r="694" spans="2:25" ht="13.5" thickBot="1" x14ac:dyDescent="0.25">
      <c r="D694" s="72"/>
    </row>
    <row r="695" spans="2:25" x14ac:dyDescent="0.2">
      <c r="C695" s="170" t="s">
        <v>0</v>
      </c>
      <c r="D695" s="172" t="s">
        <v>1</v>
      </c>
      <c r="E695" s="173"/>
      <c r="F695" s="174"/>
      <c r="G695" s="175" t="s">
        <v>2</v>
      </c>
      <c r="H695" s="176"/>
      <c r="I695" s="177" t="s">
        <v>3</v>
      </c>
      <c r="J695" s="179" t="s">
        <v>4</v>
      </c>
      <c r="K695" s="131" t="s">
        <v>5</v>
      </c>
      <c r="L695" s="133" t="s">
        <v>6</v>
      </c>
      <c r="M695" s="135" t="s">
        <v>7</v>
      </c>
      <c r="N695" s="135"/>
      <c r="O695" s="131"/>
      <c r="R695" s="73" t="s">
        <v>150</v>
      </c>
      <c r="S695" s="73"/>
      <c r="T695" s="73"/>
      <c r="U695" s="73"/>
      <c r="V695" s="73"/>
      <c r="W695" s="73"/>
      <c r="X695" s="73"/>
      <c r="Y695" s="73"/>
    </row>
    <row r="696" spans="2:25" ht="13.5" thickBot="1" x14ac:dyDescent="0.25">
      <c r="C696" s="171"/>
      <c r="D696" s="1" t="s">
        <v>8</v>
      </c>
      <c r="E696" s="2" t="s">
        <v>9</v>
      </c>
      <c r="F696" s="3" t="s">
        <v>10</v>
      </c>
      <c r="G696" s="49" t="s">
        <v>11</v>
      </c>
      <c r="H696" s="50" t="s">
        <v>12</v>
      </c>
      <c r="I696" s="178"/>
      <c r="J696" s="180"/>
      <c r="K696" s="132"/>
      <c r="L696" s="134"/>
      <c r="M696" s="136"/>
      <c r="N696" s="136"/>
      <c r="O696" s="132"/>
      <c r="R696" s="119"/>
      <c r="S696" s="119"/>
      <c r="T696" s="119"/>
      <c r="U696" s="119"/>
      <c r="V696" s="119"/>
      <c r="W696" s="119"/>
      <c r="X696" s="119"/>
      <c r="Y696" s="119"/>
    </row>
    <row r="697" spans="2:25" x14ac:dyDescent="0.2">
      <c r="B697" s="70">
        <v>37226</v>
      </c>
      <c r="C697" s="4">
        <v>1</v>
      </c>
      <c r="D697" s="5">
        <v>34500</v>
      </c>
      <c r="E697" s="6"/>
      <c r="F697" s="7"/>
      <c r="G697" s="51">
        <v>3</v>
      </c>
      <c r="H697" s="52">
        <v>6</v>
      </c>
      <c r="I697" s="5">
        <v>96</v>
      </c>
      <c r="J697" s="65">
        <v>6</v>
      </c>
      <c r="K697" s="7">
        <v>0</v>
      </c>
      <c r="L697" s="5" t="s">
        <v>45</v>
      </c>
      <c r="M697" s="27"/>
      <c r="N697" s="28"/>
      <c r="O697" s="29"/>
      <c r="R697" s="119"/>
      <c r="S697" s="119"/>
      <c r="T697" s="119"/>
      <c r="U697" s="119"/>
      <c r="V697" s="119"/>
      <c r="W697" s="119"/>
      <c r="X697" s="119"/>
      <c r="Y697" s="119"/>
    </row>
    <row r="698" spans="2:25" x14ac:dyDescent="0.2">
      <c r="B698" s="70">
        <v>37227</v>
      </c>
      <c r="C698" s="4">
        <v>2</v>
      </c>
      <c r="D698" s="11"/>
      <c r="E698" s="12"/>
      <c r="F698" s="13"/>
      <c r="G698" s="53">
        <v>4</v>
      </c>
      <c r="H698" s="54">
        <v>6</v>
      </c>
      <c r="I698" s="11">
        <v>98</v>
      </c>
      <c r="J698" s="66">
        <v>0</v>
      </c>
      <c r="K698" s="7">
        <v>0</v>
      </c>
      <c r="L698" s="11" t="s">
        <v>45</v>
      </c>
      <c r="M698" s="27"/>
      <c r="N698" s="30"/>
      <c r="O698" s="31"/>
      <c r="R698" s="119"/>
      <c r="S698" s="119"/>
      <c r="T698" s="119"/>
      <c r="U698" s="119"/>
      <c r="V698" s="119"/>
      <c r="W698" s="119"/>
      <c r="X698" s="119"/>
      <c r="Y698" s="119"/>
    </row>
    <row r="699" spans="2:25" x14ac:dyDescent="0.2">
      <c r="B699" s="70">
        <v>37228</v>
      </c>
      <c r="C699" s="4">
        <v>3</v>
      </c>
      <c r="D699" s="11"/>
      <c r="E699" s="12"/>
      <c r="F699" s="13"/>
      <c r="G699" s="53">
        <v>1</v>
      </c>
      <c r="H699" s="54">
        <v>2</v>
      </c>
      <c r="I699" s="11">
        <v>94</v>
      </c>
      <c r="J699" s="66">
        <v>0</v>
      </c>
      <c r="K699" s="7">
        <v>0</v>
      </c>
      <c r="L699" s="11" t="s">
        <v>45</v>
      </c>
      <c r="M699" s="27"/>
      <c r="N699" s="30"/>
      <c r="O699" s="31"/>
      <c r="R699" s="73"/>
      <c r="S699" s="73"/>
      <c r="T699" s="73"/>
      <c r="U699" s="73"/>
      <c r="V699" s="73"/>
      <c r="W699" s="73"/>
      <c r="X699" s="73"/>
      <c r="Y699" s="73"/>
    </row>
    <row r="700" spans="2:25" x14ac:dyDescent="0.2">
      <c r="B700" s="70">
        <v>37229</v>
      </c>
      <c r="C700" s="4">
        <v>4</v>
      </c>
      <c r="D700" s="11"/>
      <c r="E700" s="12"/>
      <c r="F700" s="13"/>
      <c r="G700" s="53">
        <v>-1</v>
      </c>
      <c r="H700" s="54">
        <v>6</v>
      </c>
      <c r="I700" s="11">
        <v>97</v>
      </c>
      <c r="J700" s="66">
        <v>6</v>
      </c>
      <c r="K700" s="7">
        <v>0</v>
      </c>
      <c r="L700" s="11" t="s">
        <v>25</v>
      </c>
      <c r="M700" s="27"/>
      <c r="N700" s="30"/>
      <c r="O700" s="31"/>
      <c r="R700" s="73" t="s">
        <v>152</v>
      </c>
      <c r="S700" s="73"/>
      <c r="T700" s="73"/>
      <c r="U700" s="73"/>
      <c r="V700" s="73"/>
      <c r="W700" s="73"/>
      <c r="X700" s="73"/>
      <c r="Y700" s="73"/>
    </row>
    <row r="701" spans="2:25" x14ac:dyDescent="0.2">
      <c r="B701" s="70">
        <v>37230</v>
      </c>
      <c r="C701" s="4">
        <v>5</v>
      </c>
      <c r="D701" s="11"/>
      <c r="E701" s="12"/>
      <c r="F701" s="13"/>
      <c r="G701" s="53">
        <v>0</v>
      </c>
      <c r="H701" s="54">
        <v>7</v>
      </c>
      <c r="I701" s="11">
        <v>100</v>
      </c>
      <c r="J701" s="66">
        <v>15</v>
      </c>
      <c r="K701" s="7">
        <v>0</v>
      </c>
      <c r="L701" s="11" t="s">
        <v>25</v>
      </c>
      <c r="M701" s="27"/>
      <c r="N701" s="30"/>
      <c r="O701" s="31"/>
      <c r="R701" s="119"/>
      <c r="S701" s="119"/>
      <c r="T701" s="119"/>
      <c r="U701" s="119"/>
      <c r="V701" s="119"/>
      <c r="W701" s="119"/>
      <c r="X701" s="119"/>
      <c r="Y701" s="119"/>
    </row>
    <row r="702" spans="2:25" x14ac:dyDescent="0.2">
      <c r="B702" s="70">
        <v>37231</v>
      </c>
      <c r="C702" s="4">
        <v>6</v>
      </c>
      <c r="D702" s="11"/>
      <c r="E702" s="12"/>
      <c r="F702" s="13"/>
      <c r="G702" s="53">
        <v>5</v>
      </c>
      <c r="H702" s="54">
        <v>4</v>
      </c>
      <c r="I702" s="11">
        <v>96</v>
      </c>
      <c r="J702" s="66">
        <v>0</v>
      </c>
      <c r="K702" s="7">
        <v>0</v>
      </c>
      <c r="L702" s="11" t="s">
        <v>13</v>
      </c>
      <c r="M702" s="27"/>
      <c r="N702" s="30"/>
      <c r="O702" s="31"/>
      <c r="R702" s="119"/>
      <c r="S702" s="119"/>
      <c r="T702" s="119"/>
      <c r="U702" s="119"/>
      <c r="V702" s="119"/>
      <c r="W702" s="119"/>
      <c r="X702" s="119"/>
      <c r="Y702" s="119"/>
    </row>
    <row r="703" spans="2:25" x14ac:dyDescent="0.2">
      <c r="B703" s="70">
        <v>37232</v>
      </c>
      <c r="C703" s="4">
        <v>7</v>
      </c>
      <c r="D703" s="11"/>
      <c r="E703" s="12"/>
      <c r="F703" s="13"/>
      <c r="G703" s="53">
        <v>-6</v>
      </c>
      <c r="H703" s="54">
        <v>2</v>
      </c>
      <c r="I703" s="11">
        <v>93</v>
      </c>
      <c r="J703" s="66">
        <v>0</v>
      </c>
      <c r="K703" s="7">
        <v>0</v>
      </c>
      <c r="L703" s="11" t="s">
        <v>34</v>
      </c>
      <c r="M703" s="27"/>
      <c r="N703" s="30"/>
      <c r="O703" s="31"/>
      <c r="R703" s="119"/>
      <c r="S703" s="119"/>
      <c r="T703" s="119"/>
      <c r="U703" s="119"/>
      <c r="V703" s="119"/>
      <c r="W703" s="119"/>
      <c r="X703" s="119"/>
      <c r="Y703" s="119"/>
    </row>
    <row r="704" spans="2:25" x14ac:dyDescent="0.2">
      <c r="B704" s="70">
        <v>37233</v>
      </c>
      <c r="C704" s="4">
        <v>8</v>
      </c>
      <c r="D704" s="11"/>
      <c r="E704" s="12"/>
      <c r="F704" s="13"/>
      <c r="G704" s="53">
        <v>-1</v>
      </c>
      <c r="H704" s="54">
        <v>4</v>
      </c>
      <c r="I704" s="11">
        <v>90</v>
      </c>
      <c r="J704" s="66">
        <v>0</v>
      </c>
      <c r="K704" s="7">
        <v>0</v>
      </c>
      <c r="L704" s="11" t="s">
        <v>17</v>
      </c>
      <c r="M704" s="27"/>
      <c r="N704" s="30"/>
      <c r="O704" s="31"/>
      <c r="R704" s="73"/>
      <c r="S704" s="73"/>
      <c r="T704" s="73"/>
      <c r="U704" s="73"/>
      <c r="V704" s="73"/>
      <c r="W704" s="73"/>
      <c r="X704" s="73"/>
      <c r="Y704" s="73"/>
    </row>
    <row r="705" spans="2:25" x14ac:dyDescent="0.2">
      <c r="B705" s="70">
        <v>37234</v>
      </c>
      <c r="C705" s="4">
        <v>9</v>
      </c>
      <c r="D705" s="11"/>
      <c r="E705" s="12"/>
      <c r="F705" s="13"/>
      <c r="G705" s="53">
        <v>-4</v>
      </c>
      <c r="H705" s="54">
        <v>0</v>
      </c>
      <c r="I705" s="11">
        <v>92</v>
      </c>
      <c r="J705" s="66">
        <v>0</v>
      </c>
      <c r="K705" s="7">
        <v>0</v>
      </c>
      <c r="L705" s="11" t="s">
        <v>17</v>
      </c>
      <c r="M705" s="27"/>
      <c r="N705" s="30"/>
      <c r="O705" s="31"/>
      <c r="R705" s="73" t="s">
        <v>154</v>
      </c>
      <c r="S705" s="73"/>
      <c r="T705" s="73"/>
      <c r="U705" s="73"/>
      <c r="V705" s="73"/>
      <c r="W705" s="73"/>
      <c r="X705" s="73"/>
      <c r="Y705" s="73"/>
    </row>
    <row r="706" spans="2:25" ht="13.5" thickBot="1" x14ac:dyDescent="0.25">
      <c r="B706" s="70">
        <v>37235</v>
      </c>
      <c r="C706" s="17">
        <v>10</v>
      </c>
      <c r="D706" s="18"/>
      <c r="E706" s="19"/>
      <c r="F706" s="20"/>
      <c r="G706" s="55">
        <v>-2</v>
      </c>
      <c r="H706" s="56">
        <v>2</v>
      </c>
      <c r="I706" s="18">
        <v>91</v>
      </c>
      <c r="J706" s="66">
        <v>0</v>
      </c>
      <c r="K706" s="7">
        <v>0</v>
      </c>
      <c r="L706" s="11" t="s">
        <v>13</v>
      </c>
      <c r="M706" s="27"/>
      <c r="N706" s="30"/>
      <c r="O706" s="31"/>
      <c r="R706" s="119"/>
      <c r="S706" s="119"/>
      <c r="T706" s="119"/>
      <c r="U706" s="119"/>
      <c r="V706" s="119"/>
      <c r="W706" s="119"/>
      <c r="X706" s="119"/>
      <c r="Y706" s="119"/>
    </row>
    <row r="707" spans="2:25" ht="13.5" thickBot="1" x14ac:dyDescent="0.25">
      <c r="C707" s="21" t="s">
        <v>20</v>
      </c>
      <c r="D707" s="76">
        <v>34300</v>
      </c>
      <c r="E707" s="23">
        <v>0</v>
      </c>
      <c r="F707" s="24">
        <v>-200</v>
      </c>
      <c r="G707" s="57"/>
      <c r="H707" s="58"/>
      <c r="I707" s="25"/>
      <c r="J707" s="64"/>
      <c r="K707" s="24"/>
      <c r="L707" s="22"/>
      <c r="M707" s="32"/>
      <c r="N707" s="33"/>
      <c r="O707" s="34"/>
      <c r="R707" s="119"/>
      <c r="S707" s="119"/>
      <c r="T707" s="119"/>
      <c r="U707" s="119"/>
      <c r="V707" s="119"/>
      <c r="W707" s="119"/>
      <c r="X707" s="119"/>
      <c r="Y707" s="119"/>
    </row>
    <row r="708" spans="2:25" x14ac:dyDescent="0.2">
      <c r="B708" s="70">
        <v>37236</v>
      </c>
      <c r="C708" s="26">
        <v>11</v>
      </c>
      <c r="D708" s="5"/>
      <c r="E708" s="6"/>
      <c r="F708" s="7"/>
      <c r="G708" s="51">
        <v>1</v>
      </c>
      <c r="H708" s="52">
        <v>3</v>
      </c>
      <c r="I708" s="5">
        <v>94</v>
      </c>
      <c r="J708" s="62">
        <v>0</v>
      </c>
      <c r="K708" s="7">
        <v>0</v>
      </c>
      <c r="L708" s="5" t="s">
        <v>13</v>
      </c>
      <c r="M708" s="35"/>
      <c r="N708" s="30"/>
      <c r="O708" s="31"/>
      <c r="R708" s="119"/>
      <c r="S708" s="119"/>
      <c r="T708" s="119"/>
      <c r="U708" s="119"/>
      <c r="V708" s="119"/>
      <c r="W708" s="119"/>
      <c r="X708" s="119"/>
      <c r="Y708" s="119"/>
    </row>
    <row r="709" spans="2:25" x14ac:dyDescent="0.2">
      <c r="B709" s="70">
        <v>37237</v>
      </c>
      <c r="C709" s="4">
        <v>12</v>
      </c>
      <c r="D709" s="11"/>
      <c r="E709" s="12"/>
      <c r="F709" s="13"/>
      <c r="G709" s="51">
        <v>1</v>
      </c>
      <c r="H709" s="52">
        <v>4</v>
      </c>
      <c r="I709" s="11">
        <v>98</v>
      </c>
      <c r="J709" s="62">
        <v>0</v>
      </c>
      <c r="K709" s="7">
        <v>0</v>
      </c>
      <c r="L709" s="5" t="s">
        <v>13</v>
      </c>
      <c r="M709" s="35"/>
      <c r="N709" s="30"/>
      <c r="O709" s="31"/>
      <c r="R709" s="73"/>
      <c r="S709" s="73"/>
      <c r="T709" s="73"/>
      <c r="U709" s="73"/>
      <c r="V709" s="73"/>
      <c r="W709" s="73"/>
      <c r="X709" s="73"/>
      <c r="Y709" s="73"/>
    </row>
    <row r="710" spans="2:25" x14ac:dyDescent="0.2">
      <c r="B710" s="70">
        <v>37238</v>
      </c>
      <c r="C710" s="4">
        <v>13</v>
      </c>
      <c r="D710" s="11"/>
      <c r="E710" s="12"/>
      <c r="F710" s="13"/>
      <c r="G710" s="53">
        <v>0</v>
      </c>
      <c r="H710" s="54">
        <v>0</v>
      </c>
      <c r="I710" s="11">
        <v>80</v>
      </c>
      <c r="J710" s="62">
        <v>0</v>
      </c>
      <c r="K710" s="7">
        <v>0</v>
      </c>
      <c r="L710" s="5" t="s">
        <v>17</v>
      </c>
      <c r="M710" s="35"/>
      <c r="N710" s="30"/>
      <c r="O710" s="31"/>
      <c r="R710" s="73" t="s">
        <v>156</v>
      </c>
      <c r="S710" s="73"/>
      <c r="T710" s="73"/>
      <c r="U710" s="73"/>
      <c r="V710" s="73"/>
      <c r="W710" s="73"/>
      <c r="X710" s="73"/>
      <c r="Y710" s="73"/>
    </row>
    <row r="711" spans="2:25" x14ac:dyDescent="0.2">
      <c r="B711" s="70">
        <v>37239</v>
      </c>
      <c r="C711" s="4">
        <v>14</v>
      </c>
      <c r="D711" s="11"/>
      <c r="E711" s="12"/>
      <c r="F711" s="13"/>
      <c r="G711" s="74">
        <v>-10</v>
      </c>
      <c r="H711" s="54">
        <v>-1</v>
      </c>
      <c r="I711" s="11">
        <v>79</v>
      </c>
      <c r="J711" s="62">
        <v>0</v>
      </c>
      <c r="K711" s="7">
        <v>0</v>
      </c>
      <c r="L711" s="5" t="s">
        <v>17</v>
      </c>
      <c r="M711" s="35"/>
      <c r="N711" s="30"/>
      <c r="O711" s="31"/>
      <c r="R711" s="120"/>
      <c r="S711" s="120"/>
      <c r="T711" s="120"/>
      <c r="U711" s="120"/>
      <c r="V711" s="120"/>
      <c r="W711" s="120"/>
      <c r="X711" s="120"/>
      <c r="Y711" s="120"/>
    </row>
    <row r="712" spans="2:25" x14ac:dyDescent="0.2">
      <c r="B712" s="70">
        <v>37240</v>
      </c>
      <c r="C712" s="4">
        <v>15</v>
      </c>
      <c r="D712" s="11"/>
      <c r="E712" s="12"/>
      <c r="F712" s="13"/>
      <c r="G712" s="53">
        <v>-5</v>
      </c>
      <c r="H712" s="54">
        <v>2</v>
      </c>
      <c r="I712" s="11">
        <v>82</v>
      </c>
      <c r="J712" s="62">
        <v>0</v>
      </c>
      <c r="K712" s="7">
        <v>0</v>
      </c>
      <c r="L712" s="5" t="s">
        <v>17</v>
      </c>
      <c r="M712" s="35"/>
      <c r="N712" s="30"/>
      <c r="O712" s="31"/>
      <c r="R712" s="120"/>
      <c r="S712" s="120"/>
      <c r="T712" s="120"/>
      <c r="U712" s="120"/>
      <c r="V712" s="120"/>
      <c r="W712" s="120"/>
      <c r="X712" s="120"/>
      <c r="Y712" s="120"/>
    </row>
    <row r="713" spans="2:25" x14ac:dyDescent="0.2">
      <c r="B713" s="70">
        <v>37241</v>
      </c>
      <c r="C713" s="4">
        <v>16</v>
      </c>
      <c r="D713" s="11"/>
      <c r="E713" s="12"/>
      <c r="F713" s="13"/>
      <c r="G713" s="53">
        <v>-2</v>
      </c>
      <c r="H713" s="54">
        <v>0</v>
      </c>
      <c r="I713" s="11">
        <v>88</v>
      </c>
      <c r="J713" s="62">
        <v>0</v>
      </c>
      <c r="K713" s="7">
        <v>0</v>
      </c>
      <c r="L713" s="5" t="s">
        <v>15</v>
      </c>
      <c r="M713" s="35"/>
      <c r="N713" s="30"/>
      <c r="O713" s="31"/>
      <c r="R713" s="120"/>
      <c r="S713" s="120"/>
      <c r="T713" s="120"/>
      <c r="U713" s="120"/>
      <c r="V713" s="120"/>
      <c r="W713" s="120"/>
      <c r="X713" s="120"/>
      <c r="Y713" s="120"/>
    </row>
    <row r="714" spans="2:25" x14ac:dyDescent="0.2">
      <c r="B714" s="70">
        <v>37242</v>
      </c>
      <c r="C714" s="4">
        <v>17</v>
      </c>
      <c r="D714" s="11"/>
      <c r="E714" s="12"/>
      <c r="F714" s="13"/>
      <c r="G714" s="53">
        <v>1</v>
      </c>
      <c r="H714" s="54">
        <v>2</v>
      </c>
      <c r="I714" s="11">
        <v>97</v>
      </c>
      <c r="J714" s="62">
        <v>0</v>
      </c>
      <c r="K714" s="7">
        <v>0</v>
      </c>
      <c r="L714" s="5" t="s">
        <v>15</v>
      </c>
      <c r="M714" s="35"/>
      <c r="N714" s="30"/>
      <c r="O714" s="31"/>
      <c r="R714" s="73"/>
      <c r="S714" s="73"/>
      <c r="T714" s="73"/>
      <c r="U714" s="73"/>
      <c r="V714" s="73"/>
      <c r="W714" s="73"/>
      <c r="X714" s="73"/>
      <c r="Y714" s="73"/>
    </row>
    <row r="715" spans="2:25" x14ac:dyDescent="0.2">
      <c r="B715" s="70">
        <v>37243</v>
      </c>
      <c r="C715" s="4">
        <v>18</v>
      </c>
      <c r="D715" s="11"/>
      <c r="E715" s="12"/>
      <c r="F715" s="13"/>
      <c r="G715" s="53">
        <v>0</v>
      </c>
      <c r="H715" s="54">
        <v>4</v>
      </c>
      <c r="I715" s="11">
        <v>96</v>
      </c>
      <c r="J715" s="62">
        <v>1</v>
      </c>
      <c r="K715" s="7">
        <v>0</v>
      </c>
      <c r="L715" s="5" t="s">
        <v>15</v>
      </c>
      <c r="M715" s="35"/>
      <c r="N715" s="30"/>
      <c r="O715" s="31"/>
      <c r="R715" s="73" t="s">
        <v>155</v>
      </c>
      <c r="S715" s="73"/>
      <c r="T715" s="73"/>
      <c r="U715" s="73"/>
      <c r="V715" s="73"/>
      <c r="W715" s="73"/>
      <c r="X715" s="73"/>
      <c r="Y715" s="73"/>
    </row>
    <row r="716" spans="2:25" x14ac:dyDescent="0.2">
      <c r="B716" s="70">
        <v>37244</v>
      </c>
      <c r="C716" s="4">
        <v>19</v>
      </c>
      <c r="D716" s="11"/>
      <c r="E716" s="12"/>
      <c r="F716" s="13"/>
      <c r="G716" s="53">
        <v>0</v>
      </c>
      <c r="H716" s="54">
        <v>5</v>
      </c>
      <c r="I716" s="11">
        <v>94</v>
      </c>
      <c r="J716" s="86">
        <v>4</v>
      </c>
      <c r="K716" s="7">
        <v>0</v>
      </c>
      <c r="L716" s="5" t="s">
        <v>15</v>
      </c>
      <c r="M716" s="35"/>
      <c r="N716" s="30"/>
      <c r="O716" s="31"/>
      <c r="R716" s="120"/>
      <c r="S716" s="120"/>
      <c r="T716" s="120"/>
      <c r="U716" s="120"/>
      <c r="V716" s="120"/>
      <c r="W716" s="120"/>
      <c r="X716" s="120"/>
      <c r="Y716" s="120"/>
    </row>
    <row r="717" spans="2:25" ht="13.5" thickBot="1" x14ac:dyDescent="0.25">
      <c r="B717" s="70">
        <v>37245</v>
      </c>
      <c r="C717" s="17">
        <v>20</v>
      </c>
      <c r="D717" s="18"/>
      <c r="E717" s="19"/>
      <c r="F717" s="20"/>
      <c r="G717" s="53">
        <v>-4</v>
      </c>
      <c r="H717" s="54">
        <v>-1</v>
      </c>
      <c r="I717" s="18">
        <v>81</v>
      </c>
      <c r="J717" s="87">
        <v>0</v>
      </c>
      <c r="K717" s="7">
        <v>0</v>
      </c>
      <c r="L717" s="5" t="s">
        <v>15</v>
      </c>
      <c r="M717" s="78" t="s">
        <v>105</v>
      </c>
      <c r="N717" s="30"/>
      <c r="O717" s="31"/>
      <c r="R717" s="120"/>
      <c r="S717" s="120"/>
      <c r="T717" s="120"/>
      <c r="U717" s="120"/>
      <c r="V717" s="120"/>
      <c r="W717" s="120"/>
      <c r="X717" s="120"/>
      <c r="Y717" s="120"/>
    </row>
    <row r="718" spans="2:25" ht="13.5" thickBot="1" x14ac:dyDescent="0.25">
      <c r="C718" s="21" t="s">
        <v>23</v>
      </c>
      <c r="D718" s="76">
        <v>34050</v>
      </c>
      <c r="E718" s="23">
        <v>0</v>
      </c>
      <c r="F718" s="24">
        <v>-250</v>
      </c>
      <c r="G718" s="57"/>
      <c r="H718" s="58"/>
      <c r="I718" s="25"/>
      <c r="J718" s="88"/>
      <c r="K718" s="24"/>
      <c r="L718" s="22"/>
      <c r="M718" s="32"/>
      <c r="N718" s="33"/>
      <c r="O718" s="34"/>
      <c r="R718" s="120"/>
      <c r="S718" s="120"/>
      <c r="T718" s="120"/>
      <c r="U718" s="120"/>
      <c r="V718" s="120"/>
      <c r="W718" s="120"/>
      <c r="X718" s="120"/>
      <c r="Y718" s="120"/>
    </row>
    <row r="719" spans="2:25" x14ac:dyDescent="0.2">
      <c r="B719" s="70">
        <v>37246</v>
      </c>
      <c r="C719" s="26">
        <v>21</v>
      </c>
      <c r="D719" s="5"/>
      <c r="E719" s="6"/>
      <c r="F719" s="7"/>
      <c r="G719" s="51">
        <v>-6</v>
      </c>
      <c r="H719" s="52">
        <v>2</v>
      </c>
      <c r="I719" s="5">
        <v>100</v>
      </c>
      <c r="J719" s="89">
        <v>10</v>
      </c>
      <c r="K719" s="7">
        <v>0</v>
      </c>
      <c r="L719" s="5" t="s">
        <v>34</v>
      </c>
      <c r="M719" s="35"/>
      <c r="N719" s="30"/>
      <c r="O719" s="31"/>
      <c r="R719" s="73"/>
      <c r="S719" s="73"/>
      <c r="T719" s="73"/>
      <c r="U719" s="73"/>
      <c r="V719" s="73"/>
      <c r="W719" s="73"/>
      <c r="X719" s="73"/>
      <c r="Y719" s="73"/>
    </row>
    <row r="720" spans="2:25" x14ac:dyDescent="0.2">
      <c r="B720" s="70">
        <v>37247</v>
      </c>
      <c r="C720" s="4">
        <v>22</v>
      </c>
      <c r="D720" s="11"/>
      <c r="E720" s="12"/>
      <c r="F720" s="13"/>
      <c r="G720" s="53">
        <v>-3</v>
      </c>
      <c r="H720" s="54">
        <v>0</v>
      </c>
      <c r="I720" s="11">
        <v>96</v>
      </c>
      <c r="J720" s="86">
        <v>0</v>
      </c>
      <c r="K720" s="7">
        <v>0</v>
      </c>
      <c r="L720" s="5" t="s">
        <v>34</v>
      </c>
      <c r="M720" s="78" t="s">
        <v>106</v>
      </c>
      <c r="N720" s="30"/>
      <c r="O720" s="31"/>
      <c r="R720" s="73" t="s">
        <v>157</v>
      </c>
      <c r="S720" s="73"/>
      <c r="T720" s="73"/>
      <c r="U720" s="73"/>
      <c r="V720" s="73"/>
      <c r="W720" s="73"/>
      <c r="X720" s="73"/>
      <c r="Y720" s="73"/>
    </row>
    <row r="721" spans="2:25" x14ac:dyDescent="0.2">
      <c r="B721" s="70">
        <v>37248</v>
      </c>
      <c r="C721" s="4">
        <v>23</v>
      </c>
      <c r="D721" s="11"/>
      <c r="E721" s="12"/>
      <c r="F721" s="13"/>
      <c r="G721" s="53">
        <v>-11</v>
      </c>
      <c r="H721" s="54">
        <v>-4</v>
      </c>
      <c r="I721" s="11">
        <v>91</v>
      </c>
      <c r="J721" s="86">
        <v>0</v>
      </c>
      <c r="K721" s="7">
        <v>0</v>
      </c>
      <c r="L721" s="5" t="s">
        <v>34</v>
      </c>
      <c r="M721" s="35"/>
      <c r="N721" s="30"/>
      <c r="O721" s="31"/>
      <c r="R721" s="120"/>
      <c r="S721" s="120"/>
      <c r="T721" s="120"/>
      <c r="U721" s="120"/>
      <c r="V721" s="120"/>
      <c r="W721" s="120"/>
      <c r="X721" s="120"/>
      <c r="Y721" s="120"/>
    </row>
    <row r="722" spans="2:25" x14ac:dyDescent="0.2">
      <c r="B722" s="70">
        <v>37249</v>
      </c>
      <c r="C722" s="4">
        <v>24</v>
      </c>
      <c r="D722" s="11"/>
      <c r="E722" s="12"/>
      <c r="F722" s="13"/>
      <c r="G722" s="53">
        <v>-9</v>
      </c>
      <c r="H722" s="54">
        <v>-3</v>
      </c>
      <c r="I722" s="11">
        <v>100</v>
      </c>
      <c r="J722" s="86">
        <v>8</v>
      </c>
      <c r="K722" s="7">
        <v>0</v>
      </c>
      <c r="L722" s="5" t="s">
        <v>25</v>
      </c>
      <c r="M722" s="35"/>
      <c r="N722" s="30"/>
      <c r="O722" s="31"/>
      <c r="R722" s="120"/>
      <c r="S722" s="120"/>
      <c r="T722" s="120"/>
      <c r="U722" s="120"/>
      <c r="V722" s="120"/>
      <c r="W722" s="120"/>
      <c r="X722" s="120"/>
      <c r="Y722" s="120"/>
    </row>
    <row r="723" spans="2:25" x14ac:dyDescent="0.2">
      <c r="B723" s="70">
        <v>37250</v>
      </c>
      <c r="C723" s="4">
        <v>25</v>
      </c>
      <c r="D723" s="11"/>
      <c r="E723" s="12"/>
      <c r="F723" s="13"/>
      <c r="G723" s="53">
        <v>-4</v>
      </c>
      <c r="H723" s="54">
        <v>4</v>
      </c>
      <c r="I723" s="11">
        <v>96</v>
      </c>
      <c r="J723" s="86">
        <v>2</v>
      </c>
      <c r="K723" s="7">
        <v>0</v>
      </c>
      <c r="L723" s="5" t="s">
        <v>25</v>
      </c>
      <c r="M723" s="35"/>
      <c r="N723" s="30"/>
      <c r="O723" s="31"/>
      <c r="R723" s="120"/>
      <c r="S723" s="120"/>
      <c r="T723" s="120"/>
      <c r="U723" s="120"/>
      <c r="V723" s="120"/>
      <c r="W723" s="120"/>
      <c r="X723" s="120"/>
      <c r="Y723" s="120"/>
    </row>
    <row r="724" spans="2:25" x14ac:dyDescent="0.2">
      <c r="B724" s="70">
        <v>37251</v>
      </c>
      <c r="C724" s="4">
        <v>26</v>
      </c>
      <c r="D724" s="11"/>
      <c r="E724" s="12"/>
      <c r="F724" s="13"/>
      <c r="G724" s="53">
        <v>0</v>
      </c>
      <c r="H724" s="54">
        <v>3</v>
      </c>
      <c r="I724" s="11">
        <v>92</v>
      </c>
      <c r="J724" s="86">
        <v>1</v>
      </c>
      <c r="K724" s="7">
        <v>0</v>
      </c>
      <c r="L724" s="5" t="s">
        <v>25</v>
      </c>
      <c r="M724" s="35"/>
      <c r="N724" s="30"/>
      <c r="O724" s="31"/>
    </row>
    <row r="725" spans="2:25" x14ac:dyDescent="0.2">
      <c r="B725" s="70">
        <v>37252</v>
      </c>
      <c r="C725" s="4">
        <v>27</v>
      </c>
      <c r="D725" s="11"/>
      <c r="E725" s="12"/>
      <c r="F725" s="13"/>
      <c r="G725" s="53">
        <v>1</v>
      </c>
      <c r="H725" s="54">
        <v>4</v>
      </c>
      <c r="I725" s="11">
        <v>84</v>
      </c>
      <c r="J725" s="86">
        <v>0</v>
      </c>
      <c r="K725" s="7">
        <v>0</v>
      </c>
      <c r="L725" s="5" t="s">
        <v>25</v>
      </c>
      <c r="M725" s="78" t="s">
        <v>121</v>
      </c>
      <c r="N725" s="30"/>
      <c r="O725" s="31"/>
    </row>
    <row r="726" spans="2:25" x14ac:dyDescent="0.2">
      <c r="B726" s="70">
        <v>37253</v>
      </c>
      <c r="C726" s="4">
        <v>28</v>
      </c>
      <c r="D726" s="11"/>
      <c r="E726" s="12"/>
      <c r="F726" s="13"/>
      <c r="G726" s="53">
        <v>0</v>
      </c>
      <c r="H726" s="54">
        <v>5</v>
      </c>
      <c r="I726" s="11">
        <v>96</v>
      </c>
      <c r="J726" s="86">
        <v>20</v>
      </c>
      <c r="K726" s="7">
        <v>0</v>
      </c>
      <c r="L726" s="5" t="s">
        <v>25</v>
      </c>
      <c r="M726" s="35" t="s">
        <v>120</v>
      </c>
      <c r="N726" s="30"/>
      <c r="O726" s="31"/>
    </row>
    <row r="727" spans="2:25" x14ac:dyDescent="0.2">
      <c r="B727" s="70">
        <v>37254</v>
      </c>
      <c r="C727" s="4">
        <v>29</v>
      </c>
      <c r="D727" s="11"/>
      <c r="E727" s="12"/>
      <c r="F727" s="13"/>
      <c r="G727" s="53">
        <v>-1</v>
      </c>
      <c r="H727" s="54">
        <v>-3</v>
      </c>
      <c r="I727" s="11">
        <v>88</v>
      </c>
      <c r="J727" s="86">
        <v>0</v>
      </c>
      <c r="K727" s="7">
        <v>0</v>
      </c>
      <c r="L727" s="5" t="s">
        <v>25</v>
      </c>
      <c r="M727" s="35"/>
      <c r="N727" s="30"/>
      <c r="O727" s="31"/>
    </row>
    <row r="728" spans="2:25" x14ac:dyDescent="0.2">
      <c r="B728" s="70">
        <v>37255</v>
      </c>
      <c r="C728" s="4">
        <v>30</v>
      </c>
      <c r="D728" s="11"/>
      <c r="E728" s="12"/>
      <c r="F728" s="13"/>
      <c r="G728" s="53">
        <v>0</v>
      </c>
      <c r="H728" s="54">
        <v>-4</v>
      </c>
      <c r="I728" s="11">
        <v>90</v>
      </c>
      <c r="J728" s="62">
        <v>0</v>
      </c>
      <c r="K728" s="7">
        <v>0</v>
      </c>
      <c r="L728" s="11" t="s">
        <v>13</v>
      </c>
      <c r="M728" s="35"/>
      <c r="N728" s="30"/>
      <c r="O728" s="31"/>
    </row>
    <row r="729" spans="2:25" ht="13.5" thickBot="1" x14ac:dyDescent="0.25">
      <c r="B729" s="70">
        <v>37256</v>
      </c>
      <c r="C729" s="4">
        <v>31</v>
      </c>
      <c r="D729" s="11">
        <v>33870</v>
      </c>
      <c r="E729" s="12"/>
      <c r="F729" s="13"/>
      <c r="G729" s="53">
        <v>-7</v>
      </c>
      <c r="H729" s="54">
        <v>0</v>
      </c>
      <c r="I729" s="11">
        <v>94</v>
      </c>
      <c r="J729" s="62">
        <v>0</v>
      </c>
      <c r="K729" s="7">
        <v>0</v>
      </c>
      <c r="L729" s="11" t="s">
        <v>13</v>
      </c>
      <c r="M729" s="35"/>
      <c r="N729" s="30"/>
      <c r="O729" s="31"/>
    </row>
    <row r="730" spans="2:25" ht="13.5" thickBot="1" x14ac:dyDescent="0.25">
      <c r="C730" s="21" t="s">
        <v>27</v>
      </c>
      <c r="D730" s="22"/>
      <c r="E730" s="23">
        <v>0</v>
      </c>
      <c r="F730" s="24">
        <v>-180</v>
      </c>
      <c r="G730" s="57"/>
      <c r="H730" s="58"/>
      <c r="I730" s="25"/>
      <c r="J730" s="64"/>
      <c r="K730" s="24"/>
      <c r="L730" s="22"/>
      <c r="M730" s="36"/>
      <c r="N730" s="37"/>
      <c r="O730" s="38"/>
    </row>
    <row r="731" spans="2:25" x14ac:dyDescent="0.2">
      <c r="C731" s="164" t="s">
        <v>28</v>
      </c>
      <c r="D731" s="165"/>
      <c r="E731" s="168">
        <v>0</v>
      </c>
      <c r="F731" s="141">
        <v>-630</v>
      </c>
      <c r="G731" s="125">
        <f>SUM(G697:G729)</f>
        <v>-59</v>
      </c>
      <c r="H731" s="125">
        <f>SUM(H697:H729)</f>
        <v>61</v>
      </c>
      <c r="I731" s="127">
        <f>SUM(I697:I729)</f>
        <v>2863</v>
      </c>
      <c r="J731" s="125">
        <f>SUM(J697:J729)</f>
        <v>73</v>
      </c>
      <c r="K731" s="141">
        <f>COUNTIF(K697:K729,"&gt;0")</f>
        <v>0</v>
      </c>
      <c r="L731" s="39"/>
      <c r="M731" s="40"/>
      <c r="N731" s="40"/>
      <c r="O731" s="41"/>
    </row>
    <row r="732" spans="2:25" ht="13.5" thickBot="1" x14ac:dyDescent="0.25">
      <c r="C732" s="166"/>
      <c r="D732" s="167"/>
      <c r="E732" s="169"/>
      <c r="F732" s="142"/>
      <c r="G732" s="126"/>
      <c r="H732" s="126"/>
      <c r="I732" s="128"/>
      <c r="J732" s="126"/>
      <c r="K732" s="142"/>
      <c r="L732" s="42"/>
      <c r="M732" s="43"/>
      <c r="N732" s="43"/>
      <c r="O732" s="44"/>
    </row>
    <row r="733" spans="2:25" x14ac:dyDescent="0.2">
      <c r="C733" s="143" t="s">
        <v>54</v>
      </c>
      <c r="D733" s="144"/>
      <c r="E733" s="188">
        <v>-0.63</v>
      </c>
      <c r="F733" s="191" t="s">
        <v>55</v>
      </c>
      <c r="G733" s="152" t="s">
        <v>171</v>
      </c>
      <c r="H733" s="153" t="s">
        <v>172</v>
      </c>
      <c r="I733" s="154" t="s">
        <v>56</v>
      </c>
      <c r="J733" s="156" t="s">
        <v>57</v>
      </c>
      <c r="K733" s="158" t="s">
        <v>208</v>
      </c>
      <c r="L733" s="158"/>
      <c r="M733" s="158"/>
      <c r="N733" s="158"/>
      <c r="O733" s="159"/>
    </row>
    <row r="734" spans="2:25" x14ac:dyDescent="0.2">
      <c r="C734" s="145"/>
      <c r="D734" s="146"/>
      <c r="E734" s="189"/>
      <c r="F734" s="192"/>
      <c r="G734" s="121"/>
      <c r="H734" s="137"/>
      <c r="I734" s="155"/>
      <c r="J734" s="157"/>
      <c r="K734" s="160"/>
      <c r="L734" s="160"/>
      <c r="M734" s="160"/>
      <c r="N734" s="160"/>
      <c r="O734" s="161"/>
    </row>
    <row r="735" spans="2:25" x14ac:dyDescent="0.2">
      <c r="C735" s="145"/>
      <c r="D735" s="146"/>
      <c r="E735" s="189"/>
      <c r="F735" s="192"/>
      <c r="G735" s="121">
        <f>G731/31</f>
        <v>-1.903225806451613</v>
      </c>
      <c r="H735" s="121">
        <f t="shared" ref="H735:I735" si="10">H731/31</f>
        <v>1.967741935483871</v>
      </c>
      <c r="I735" s="121">
        <f t="shared" si="10"/>
        <v>92.354838709677423</v>
      </c>
      <c r="J735" s="123">
        <f>COUNTIF(J697:J729,"&gt;0")</f>
        <v>10</v>
      </c>
      <c r="K735" s="160"/>
      <c r="L735" s="160"/>
      <c r="M735" s="160"/>
      <c r="N735" s="160"/>
      <c r="O735" s="161"/>
    </row>
    <row r="736" spans="2:25" ht="13.5" thickBot="1" x14ac:dyDescent="0.25">
      <c r="C736" s="147"/>
      <c r="D736" s="148"/>
      <c r="E736" s="190"/>
      <c r="F736" s="193"/>
      <c r="G736" s="122"/>
      <c r="H736" s="122"/>
      <c r="I736" s="122"/>
      <c r="J736" s="124"/>
      <c r="K736" s="162"/>
      <c r="L736" s="162"/>
      <c r="M736" s="162"/>
      <c r="N736" s="162"/>
      <c r="O736" s="163"/>
    </row>
    <row r="739" spans="2:25" x14ac:dyDescent="0.2">
      <c r="C739" s="69" t="s">
        <v>159</v>
      </c>
      <c r="D739" s="69" t="s">
        <v>209</v>
      </c>
      <c r="H739" s="59"/>
    </row>
    <row r="740" spans="2:25" ht="13.5" thickBot="1" x14ac:dyDescent="0.25">
      <c r="D740" s="72"/>
    </row>
    <row r="741" spans="2:25" x14ac:dyDescent="0.2">
      <c r="C741" s="170" t="s">
        <v>0</v>
      </c>
      <c r="D741" s="172" t="s">
        <v>1</v>
      </c>
      <c r="E741" s="173"/>
      <c r="F741" s="174"/>
      <c r="G741" s="175" t="s">
        <v>2</v>
      </c>
      <c r="H741" s="176"/>
      <c r="I741" s="177" t="s">
        <v>3</v>
      </c>
      <c r="J741" s="179" t="s">
        <v>4</v>
      </c>
      <c r="K741" s="131" t="s">
        <v>5</v>
      </c>
      <c r="L741" s="133" t="s">
        <v>6</v>
      </c>
      <c r="M741" s="135" t="s">
        <v>7</v>
      </c>
      <c r="N741" s="135"/>
      <c r="O741" s="131"/>
      <c r="R741" s="73" t="s">
        <v>150</v>
      </c>
      <c r="S741" s="73"/>
      <c r="T741" s="73"/>
      <c r="U741" s="73"/>
      <c r="V741" s="73"/>
      <c r="W741" s="73"/>
      <c r="X741" s="73"/>
      <c r="Y741" s="73"/>
    </row>
    <row r="742" spans="2:25" ht="13.5" thickBot="1" x14ac:dyDescent="0.25">
      <c r="C742" s="171"/>
      <c r="D742" s="1" t="s">
        <v>8</v>
      </c>
      <c r="E742" s="2" t="s">
        <v>9</v>
      </c>
      <c r="F742" s="3" t="s">
        <v>10</v>
      </c>
      <c r="G742" s="49" t="s">
        <v>11</v>
      </c>
      <c r="H742" s="50" t="s">
        <v>12</v>
      </c>
      <c r="I742" s="178"/>
      <c r="J742" s="180"/>
      <c r="K742" s="132"/>
      <c r="L742" s="134"/>
      <c r="M742" s="136"/>
      <c r="N742" s="136"/>
      <c r="O742" s="132"/>
      <c r="R742" s="119" t="s">
        <v>210</v>
      </c>
      <c r="S742" s="119"/>
      <c r="T742" s="119"/>
      <c r="U742" s="119"/>
      <c r="V742" s="119"/>
      <c r="W742" s="119"/>
      <c r="X742" s="119"/>
      <c r="Y742" s="119"/>
    </row>
    <row r="743" spans="2:25" x14ac:dyDescent="0.2">
      <c r="B743" s="70">
        <v>37226</v>
      </c>
      <c r="C743" s="4">
        <v>1</v>
      </c>
      <c r="D743" s="5"/>
      <c r="E743" s="6"/>
      <c r="F743" s="7"/>
      <c r="G743" s="51">
        <v>0</v>
      </c>
      <c r="H743" s="52">
        <v>3</v>
      </c>
      <c r="I743" s="5">
        <v>79</v>
      </c>
      <c r="J743" s="65">
        <v>6</v>
      </c>
      <c r="K743" s="7">
        <v>0</v>
      </c>
      <c r="L743" s="5" t="s">
        <v>45</v>
      </c>
      <c r="M743" s="27"/>
      <c r="N743" s="28"/>
      <c r="O743" s="29"/>
      <c r="R743" s="119"/>
      <c r="S743" s="119"/>
      <c r="T743" s="119"/>
      <c r="U743" s="119"/>
      <c r="V743" s="119"/>
      <c r="W743" s="119"/>
      <c r="X743" s="119"/>
      <c r="Y743" s="119"/>
    </row>
    <row r="744" spans="2:25" x14ac:dyDescent="0.2">
      <c r="B744" s="70">
        <v>37227</v>
      </c>
      <c r="C744" s="4">
        <v>2</v>
      </c>
      <c r="D744" s="11"/>
      <c r="E744" s="12"/>
      <c r="F744" s="13"/>
      <c r="G744" s="53">
        <v>1</v>
      </c>
      <c r="H744" s="54">
        <v>2</v>
      </c>
      <c r="I744" s="11">
        <v>96</v>
      </c>
      <c r="J744" s="66">
        <v>0</v>
      </c>
      <c r="K744" s="7">
        <v>0</v>
      </c>
      <c r="L744" s="11" t="s">
        <v>45</v>
      </c>
      <c r="M744" s="27"/>
      <c r="N744" s="30"/>
      <c r="O744" s="31"/>
      <c r="R744" s="119"/>
      <c r="S744" s="119"/>
      <c r="T744" s="119"/>
      <c r="U744" s="119"/>
      <c r="V744" s="119"/>
      <c r="W744" s="119"/>
      <c r="X744" s="119"/>
      <c r="Y744" s="119"/>
    </row>
    <row r="745" spans="2:25" x14ac:dyDescent="0.2">
      <c r="B745" s="70">
        <v>37228</v>
      </c>
      <c r="C745" s="4">
        <v>3</v>
      </c>
      <c r="D745" s="11"/>
      <c r="E745" s="12"/>
      <c r="F745" s="13"/>
      <c r="G745" s="53">
        <v>-1</v>
      </c>
      <c r="H745" s="54">
        <v>1</v>
      </c>
      <c r="I745" s="11">
        <v>94</v>
      </c>
      <c r="J745" s="66">
        <v>0</v>
      </c>
      <c r="K745" s="7">
        <v>0</v>
      </c>
      <c r="L745" s="11" t="s">
        <v>45</v>
      </c>
      <c r="M745" s="27"/>
      <c r="N745" s="30"/>
      <c r="O745" s="31"/>
      <c r="R745" s="73"/>
      <c r="S745" s="73"/>
      <c r="T745" s="73"/>
      <c r="U745" s="73"/>
      <c r="V745" s="73"/>
      <c r="W745" s="73"/>
      <c r="X745" s="73"/>
      <c r="Y745" s="73"/>
    </row>
    <row r="746" spans="2:25" x14ac:dyDescent="0.2">
      <c r="B746" s="70">
        <v>37229</v>
      </c>
      <c r="C746" s="4">
        <v>4</v>
      </c>
      <c r="D746" s="11"/>
      <c r="E746" s="12"/>
      <c r="F746" s="13"/>
      <c r="G746" s="53">
        <v>-1</v>
      </c>
      <c r="H746" s="54">
        <v>4</v>
      </c>
      <c r="I746" s="11">
        <v>99</v>
      </c>
      <c r="J746" s="66">
        <v>7</v>
      </c>
      <c r="K746" s="7">
        <v>0</v>
      </c>
      <c r="L746" s="11" t="s">
        <v>45</v>
      </c>
      <c r="M746" s="27"/>
      <c r="N746" s="30"/>
      <c r="O746" s="31"/>
      <c r="R746" s="73" t="s">
        <v>152</v>
      </c>
      <c r="S746" s="73"/>
      <c r="T746" s="73"/>
      <c r="U746" s="73"/>
      <c r="V746" s="73"/>
      <c r="W746" s="73"/>
      <c r="X746" s="73"/>
      <c r="Y746" s="73"/>
    </row>
    <row r="747" spans="2:25" x14ac:dyDescent="0.2">
      <c r="B747" s="70">
        <v>37230</v>
      </c>
      <c r="C747" s="4">
        <v>5</v>
      </c>
      <c r="D747" s="11"/>
      <c r="E747" s="12"/>
      <c r="F747" s="13"/>
      <c r="G747" s="53">
        <v>4</v>
      </c>
      <c r="H747" s="54">
        <v>8</v>
      </c>
      <c r="I747" s="11">
        <v>100</v>
      </c>
      <c r="J747" s="66">
        <v>6</v>
      </c>
      <c r="K747" s="7">
        <v>0</v>
      </c>
      <c r="L747" s="11" t="s">
        <v>25</v>
      </c>
      <c r="M747" s="27"/>
      <c r="N747" s="30"/>
      <c r="O747" s="31"/>
      <c r="R747" s="119" t="s">
        <v>211</v>
      </c>
      <c r="S747" s="119"/>
      <c r="T747" s="119"/>
      <c r="U747" s="119"/>
      <c r="V747" s="119"/>
      <c r="W747" s="119"/>
      <c r="X747" s="119"/>
      <c r="Y747" s="119"/>
    </row>
    <row r="748" spans="2:25" x14ac:dyDescent="0.2">
      <c r="B748" s="70">
        <v>37231</v>
      </c>
      <c r="C748" s="4">
        <v>6</v>
      </c>
      <c r="D748" s="11"/>
      <c r="E748" s="12"/>
      <c r="F748" s="13"/>
      <c r="G748" s="53">
        <v>3</v>
      </c>
      <c r="H748" s="54">
        <v>5</v>
      </c>
      <c r="I748" s="11">
        <v>96</v>
      </c>
      <c r="J748" s="66">
        <v>1</v>
      </c>
      <c r="K748" s="7">
        <v>0</v>
      </c>
      <c r="L748" s="11" t="s">
        <v>34</v>
      </c>
      <c r="M748" s="27"/>
      <c r="N748" s="30"/>
      <c r="O748" s="31"/>
      <c r="R748" s="119"/>
      <c r="S748" s="119"/>
      <c r="T748" s="119"/>
      <c r="U748" s="119"/>
      <c r="V748" s="119"/>
      <c r="W748" s="119"/>
      <c r="X748" s="119"/>
      <c r="Y748" s="119"/>
    </row>
    <row r="749" spans="2:25" x14ac:dyDescent="0.2">
      <c r="B749" s="70">
        <v>37232</v>
      </c>
      <c r="C749" s="4">
        <v>7</v>
      </c>
      <c r="D749" s="11"/>
      <c r="E749" s="12"/>
      <c r="F749" s="13"/>
      <c r="G749" s="53">
        <v>1</v>
      </c>
      <c r="H749" s="54">
        <v>3</v>
      </c>
      <c r="I749" s="11">
        <v>98</v>
      </c>
      <c r="J749" s="66">
        <v>0</v>
      </c>
      <c r="K749" s="7">
        <v>0</v>
      </c>
      <c r="L749" s="11" t="s">
        <v>15</v>
      </c>
      <c r="M749" s="27"/>
      <c r="N749" s="30"/>
      <c r="O749" s="31"/>
      <c r="R749" s="119"/>
      <c r="S749" s="119"/>
      <c r="T749" s="119"/>
      <c r="U749" s="119"/>
      <c r="V749" s="119"/>
      <c r="W749" s="119"/>
      <c r="X749" s="119"/>
      <c r="Y749" s="119"/>
    </row>
    <row r="750" spans="2:25" x14ac:dyDescent="0.2">
      <c r="B750" s="70">
        <v>37233</v>
      </c>
      <c r="C750" s="4">
        <v>8</v>
      </c>
      <c r="D750" s="11"/>
      <c r="E750" s="12"/>
      <c r="F750" s="13"/>
      <c r="G750" s="53">
        <v>-1</v>
      </c>
      <c r="H750" s="54">
        <v>4</v>
      </c>
      <c r="I750" s="11">
        <v>78</v>
      </c>
      <c r="J750" s="66">
        <v>0</v>
      </c>
      <c r="K750" s="7">
        <v>0</v>
      </c>
      <c r="L750" s="11" t="s">
        <v>45</v>
      </c>
      <c r="M750" s="27"/>
      <c r="N750" s="30"/>
      <c r="O750" s="31"/>
      <c r="R750" s="73"/>
      <c r="S750" s="73"/>
      <c r="T750" s="73"/>
      <c r="U750" s="73"/>
      <c r="V750" s="73"/>
      <c r="W750" s="73"/>
      <c r="X750" s="73"/>
      <c r="Y750" s="73"/>
    </row>
    <row r="751" spans="2:25" x14ac:dyDescent="0.2">
      <c r="B751" s="70">
        <v>37234</v>
      </c>
      <c r="C751" s="4">
        <v>9</v>
      </c>
      <c r="D751" s="11"/>
      <c r="E751" s="12"/>
      <c r="F751" s="13"/>
      <c r="G751" s="53">
        <v>-5</v>
      </c>
      <c r="H751" s="54">
        <v>-1</v>
      </c>
      <c r="I751" s="11">
        <v>89</v>
      </c>
      <c r="J751" s="62">
        <v>0</v>
      </c>
      <c r="K751" s="7">
        <v>0</v>
      </c>
      <c r="L751" s="11" t="s">
        <v>17</v>
      </c>
      <c r="M751" s="27"/>
      <c r="N751" s="30"/>
      <c r="O751" s="31"/>
      <c r="R751" s="73" t="s">
        <v>154</v>
      </c>
      <c r="S751" s="73"/>
      <c r="T751" s="73"/>
      <c r="U751" s="73"/>
      <c r="V751" s="73"/>
      <c r="W751" s="73"/>
      <c r="X751" s="73"/>
      <c r="Y751" s="73"/>
    </row>
    <row r="752" spans="2:25" ht="13.5" thickBot="1" x14ac:dyDescent="0.25">
      <c r="B752" s="70">
        <v>37235</v>
      </c>
      <c r="C752" s="17">
        <v>10</v>
      </c>
      <c r="D752" s="18"/>
      <c r="E752" s="19"/>
      <c r="F752" s="20"/>
      <c r="G752" s="55">
        <v>-3</v>
      </c>
      <c r="H752" s="56">
        <v>3</v>
      </c>
      <c r="I752" s="18">
        <v>89</v>
      </c>
      <c r="J752" s="67">
        <v>1</v>
      </c>
      <c r="K752" s="7">
        <v>0</v>
      </c>
      <c r="L752" s="11" t="s">
        <v>25</v>
      </c>
      <c r="M752" s="27"/>
      <c r="N752" s="30"/>
      <c r="O752" s="31"/>
      <c r="R752" s="119"/>
      <c r="S752" s="119"/>
      <c r="T752" s="119"/>
      <c r="U752" s="119"/>
      <c r="V752" s="119"/>
      <c r="W752" s="119"/>
      <c r="X752" s="119"/>
      <c r="Y752" s="119"/>
    </row>
    <row r="753" spans="2:25" ht="13.5" thickBot="1" x14ac:dyDescent="0.25">
      <c r="C753" s="21" t="s">
        <v>20</v>
      </c>
      <c r="D753" s="22"/>
      <c r="E753" s="23"/>
      <c r="F753" s="24">
        <v>-100</v>
      </c>
      <c r="G753" s="57"/>
      <c r="H753" s="58"/>
      <c r="I753" s="25"/>
      <c r="J753" s="64"/>
      <c r="K753" s="24"/>
      <c r="L753" s="22"/>
      <c r="M753" s="32"/>
      <c r="N753" s="33"/>
      <c r="O753" s="34"/>
      <c r="R753" s="119"/>
      <c r="S753" s="119"/>
      <c r="T753" s="119"/>
      <c r="U753" s="119"/>
      <c r="V753" s="119"/>
      <c r="W753" s="119"/>
      <c r="X753" s="119"/>
      <c r="Y753" s="119"/>
    </row>
    <row r="754" spans="2:25" x14ac:dyDescent="0.2">
      <c r="B754" s="70">
        <v>37236</v>
      </c>
      <c r="C754" s="26">
        <v>11</v>
      </c>
      <c r="D754" s="5"/>
      <c r="E754" s="6"/>
      <c r="F754" s="7"/>
      <c r="G754" s="51">
        <v>2</v>
      </c>
      <c r="H754" s="52">
        <v>4</v>
      </c>
      <c r="I754" s="5">
        <v>100</v>
      </c>
      <c r="J754" s="62">
        <v>0.5</v>
      </c>
      <c r="K754" s="7">
        <v>0</v>
      </c>
      <c r="L754" s="5" t="s">
        <v>15</v>
      </c>
      <c r="M754" s="35"/>
      <c r="N754" s="30"/>
      <c r="O754" s="31"/>
      <c r="R754" s="119"/>
      <c r="S754" s="119"/>
      <c r="T754" s="119"/>
      <c r="U754" s="119"/>
      <c r="V754" s="119"/>
      <c r="W754" s="119"/>
      <c r="X754" s="119"/>
      <c r="Y754" s="119"/>
    </row>
    <row r="755" spans="2:25" x14ac:dyDescent="0.2">
      <c r="B755" s="70">
        <v>37237</v>
      </c>
      <c r="C755" s="4">
        <v>12</v>
      </c>
      <c r="D755" s="11"/>
      <c r="E755" s="12"/>
      <c r="F755" s="13"/>
      <c r="G755" s="51">
        <v>2</v>
      </c>
      <c r="H755" s="52">
        <v>5</v>
      </c>
      <c r="I755" s="11">
        <v>91</v>
      </c>
      <c r="J755" s="62">
        <v>0</v>
      </c>
      <c r="K755" s="7">
        <v>0</v>
      </c>
      <c r="L755" s="5" t="s">
        <v>34</v>
      </c>
      <c r="M755" s="35"/>
      <c r="N755" s="30"/>
      <c r="O755" s="31"/>
      <c r="R755" s="73"/>
      <c r="S755" s="73"/>
      <c r="T755" s="73"/>
      <c r="U755" s="73"/>
      <c r="V755" s="73"/>
      <c r="W755" s="73"/>
      <c r="X755" s="73"/>
      <c r="Y755" s="73"/>
    </row>
    <row r="756" spans="2:25" x14ac:dyDescent="0.2">
      <c r="B756" s="70">
        <v>37238</v>
      </c>
      <c r="C756" s="4">
        <v>13</v>
      </c>
      <c r="D756" s="11"/>
      <c r="E756" s="12"/>
      <c r="F756" s="13"/>
      <c r="G756" s="53">
        <v>-2</v>
      </c>
      <c r="H756" s="54">
        <v>-1</v>
      </c>
      <c r="I756" s="11">
        <v>69</v>
      </c>
      <c r="J756" s="62">
        <v>0</v>
      </c>
      <c r="K756" s="7">
        <v>0</v>
      </c>
      <c r="L756" s="5" t="s">
        <v>17</v>
      </c>
      <c r="M756" s="35"/>
      <c r="N756" s="30"/>
      <c r="O756" s="31"/>
      <c r="R756" s="73" t="s">
        <v>156</v>
      </c>
      <c r="S756" s="73"/>
      <c r="T756" s="73"/>
      <c r="U756" s="73"/>
      <c r="V756" s="73"/>
      <c r="W756" s="73"/>
      <c r="X756" s="73"/>
      <c r="Y756" s="73"/>
    </row>
    <row r="757" spans="2:25" x14ac:dyDescent="0.2">
      <c r="B757" s="70">
        <v>37239</v>
      </c>
      <c r="C757" s="4">
        <v>14</v>
      </c>
      <c r="D757" s="11"/>
      <c r="E757" s="12"/>
      <c r="F757" s="13"/>
      <c r="G757" s="74">
        <v>-11</v>
      </c>
      <c r="H757" s="54">
        <v>-1</v>
      </c>
      <c r="I757" s="11">
        <v>69</v>
      </c>
      <c r="J757" s="62">
        <v>0</v>
      </c>
      <c r="K757" s="7">
        <v>0</v>
      </c>
      <c r="L757" s="5" t="s">
        <v>25</v>
      </c>
      <c r="M757" s="35"/>
      <c r="N757" s="30"/>
      <c r="O757" s="31"/>
      <c r="R757" s="120"/>
      <c r="S757" s="120"/>
      <c r="T757" s="120"/>
      <c r="U757" s="120"/>
      <c r="V757" s="120"/>
      <c r="W757" s="120"/>
      <c r="X757" s="120"/>
      <c r="Y757" s="120"/>
    </row>
    <row r="758" spans="2:25" x14ac:dyDescent="0.2">
      <c r="B758" s="70">
        <v>37240</v>
      </c>
      <c r="C758" s="4">
        <v>15</v>
      </c>
      <c r="D758" s="11"/>
      <c r="E758" s="12"/>
      <c r="F758" s="13"/>
      <c r="G758" s="53">
        <v>-6</v>
      </c>
      <c r="H758" s="54">
        <v>1</v>
      </c>
      <c r="I758" s="11">
        <v>79</v>
      </c>
      <c r="J758" s="62">
        <v>0</v>
      </c>
      <c r="K758" s="7">
        <v>0</v>
      </c>
      <c r="L758" s="5" t="s">
        <v>34</v>
      </c>
      <c r="M758" s="35"/>
      <c r="N758" s="30"/>
      <c r="O758" s="31"/>
      <c r="R758" s="120"/>
      <c r="S758" s="120"/>
      <c r="T758" s="120"/>
      <c r="U758" s="120"/>
      <c r="V758" s="120"/>
      <c r="W758" s="120"/>
      <c r="X758" s="120"/>
      <c r="Y758" s="120"/>
    </row>
    <row r="759" spans="2:25" x14ac:dyDescent="0.2">
      <c r="B759" s="70">
        <v>37241</v>
      </c>
      <c r="C759" s="4">
        <v>16</v>
      </c>
      <c r="D759" s="11"/>
      <c r="E759" s="12"/>
      <c r="F759" s="13"/>
      <c r="G759" s="53">
        <v>-3</v>
      </c>
      <c r="H759" s="54">
        <v>2</v>
      </c>
      <c r="I759" s="11">
        <v>77</v>
      </c>
      <c r="J759" s="62">
        <v>1</v>
      </c>
      <c r="K759" s="7">
        <v>0</v>
      </c>
      <c r="L759" s="5" t="s">
        <v>15</v>
      </c>
      <c r="M759" s="35"/>
      <c r="N759" s="30"/>
      <c r="O759" s="31"/>
      <c r="R759" s="120"/>
      <c r="S759" s="120"/>
      <c r="T759" s="120"/>
      <c r="U759" s="120"/>
      <c r="V759" s="120"/>
      <c r="W759" s="120"/>
      <c r="X759" s="120"/>
      <c r="Y759" s="120"/>
    </row>
    <row r="760" spans="2:25" x14ac:dyDescent="0.2">
      <c r="B760" s="70">
        <v>37242</v>
      </c>
      <c r="C760" s="4">
        <v>17</v>
      </c>
      <c r="D760" s="11"/>
      <c r="E760" s="12"/>
      <c r="F760" s="13"/>
      <c r="G760" s="53">
        <v>0</v>
      </c>
      <c r="H760" s="54">
        <v>3</v>
      </c>
      <c r="I760" s="11">
        <v>100</v>
      </c>
      <c r="J760" s="62">
        <v>1</v>
      </c>
      <c r="K760" s="7">
        <v>0</v>
      </c>
      <c r="L760" s="5" t="s">
        <v>34</v>
      </c>
      <c r="M760" s="35"/>
      <c r="N760" s="30"/>
      <c r="O760" s="31"/>
      <c r="R760" s="73"/>
      <c r="S760" s="73"/>
      <c r="T760" s="73"/>
      <c r="U760" s="73"/>
      <c r="V760" s="73"/>
      <c r="W760" s="73"/>
      <c r="X760" s="73"/>
      <c r="Y760" s="73"/>
    </row>
    <row r="761" spans="2:25" x14ac:dyDescent="0.2">
      <c r="B761" s="70">
        <v>37243</v>
      </c>
      <c r="C761" s="4">
        <v>18</v>
      </c>
      <c r="D761" s="11"/>
      <c r="E761" s="12"/>
      <c r="F761" s="13"/>
      <c r="G761" s="53">
        <v>0</v>
      </c>
      <c r="H761" s="54">
        <v>3</v>
      </c>
      <c r="I761" s="11">
        <v>100</v>
      </c>
      <c r="J761" s="62">
        <v>0</v>
      </c>
      <c r="K761" s="7">
        <v>0</v>
      </c>
      <c r="L761" s="5" t="s">
        <v>25</v>
      </c>
      <c r="M761" s="35"/>
      <c r="N761" s="30"/>
      <c r="O761" s="31"/>
      <c r="R761" s="73" t="s">
        <v>155</v>
      </c>
      <c r="S761" s="73"/>
      <c r="T761" s="73"/>
      <c r="U761" s="73"/>
      <c r="V761" s="73"/>
      <c r="W761" s="73"/>
      <c r="X761" s="73"/>
      <c r="Y761" s="73"/>
    </row>
    <row r="762" spans="2:25" x14ac:dyDescent="0.2">
      <c r="B762" s="70">
        <v>37244</v>
      </c>
      <c r="C762" s="4">
        <v>19</v>
      </c>
      <c r="D762" s="11"/>
      <c r="E762" s="12"/>
      <c r="F762" s="13"/>
      <c r="G762" s="53">
        <v>0</v>
      </c>
      <c r="H762" s="54">
        <v>5</v>
      </c>
      <c r="I762" s="11">
        <v>96</v>
      </c>
      <c r="J762" s="62">
        <v>4</v>
      </c>
      <c r="K762" s="7">
        <v>0</v>
      </c>
      <c r="L762" s="5" t="s">
        <v>25</v>
      </c>
      <c r="M762" s="35"/>
      <c r="N762" s="30"/>
      <c r="O762" s="31"/>
      <c r="R762" s="120"/>
      <c r="S762" s="120"/>
      <c r="T762" s="120"/>
      <c r="U762" s="120"/>
      <c r="V762" s="120"/>
      <c r="W762" s="120"/>
      <c r="X762" s="120"/>
      <c r="Y762" s="120"/>
    </row>
    <row r="763" spans="2:25" ht="13.5" thickBot="1" x14ac:dyDescent="0.25">
      <c r="B763" s="70">
        <v>37245</v>
      </c>
      <c r="C763" s="17">
        <v>20</v>
      </c>
      <c r="D763" s="18"/>
      <c r="E763" s="19"/>
      <c r="F763" s="20"/>
      <c r="G763" s="53">
        <v>-3</v>
      </c>
      <c r="H763" s="54">
        <v>1</v>
      </c>
      <c r="I763" s="18">
        <v>60</v>
      </c>
      <c r="J763" s="63">
        <v>0</v>
      </c>
      <c r="K763" s="7">
        <v>0</v>
      </c>
      <c r="L763" s="5" t="s">
        <v>13</v>
      </c>
      <c r="M763" s="35"/>
      <c r="N763" s="30"/>
      <c r="O763" s="31"/>
      <c r="R763" s="120"/>
      <c r="S763" s="120"/>
      <c r="T763" s="120"/>
      <c r="U763" s="120"/>
      <c r="V763" s="120"/>
      <c r="W763" s="120"/>
      <c r="X763" s="120"/>
      <c r="Y763" s="120"/>
    </row>
    <row r="764" spans="2:25" ht="13.5" thickBot="1" x14ac:dyDescent="0.25">
      <c r="C764" s="21" t="s">
        <v>23</v>
      </c>
      <c r="D764" s="22"/>
      <c r="E764" s="23"/>
      <c r="F764" s="24">
        <v>-100</v>
      </c>
      <c r="G764" s="57"/>
      <c r="H764" s="58"/>
      <c r="I764" s="25"/>
      <c r="J764" s="64"/>
      <c r="K764" s="24"/>
      <c r="L764" s="22"/>
      <c r="M764" s="32"/>
      <c r="N764" s="33"/>
      <c r="O764" s="34"/>
      <c r="R764" s="120"/>
      <c r="S764" s="120"/>
      <c r="T764" s="120"/>
      <c r="U764" s="120"/>
      <c r="V764" s="120"/>
      <c r="W764" s="120"/>
      <c r="X764" s="120"/>
      <c r="Y764" s="120"/>
    </row>
    <row r="765" spans="2:25" x14ac:dyDescent="0.2">
      <c r="B765" s="70">
        <v>37246</v>
      </c>
      <c r="C765" s="26">
        <v>21</v>
      </c>
      <c r="D765" s="5"/>
      <c r="E765" s="6"/>
      <c r="F765" s="7"/>
      <c r="G765" s="51">
        <v>-3</v>
      </c>
      <c r="H765" s="52">
        <v>1</v>
      </c>
      <c r="I765" s="5">
        <v>97</v>
      </c>
      <c r="J765" s="61">
        <v>10</v>
      </c>
      <c r="K765" s="7">
        <v>0</v>
      </c>
      <c r="L765" s="5" t="s">
        <v>13</v>
      </c>
      <c r="M765" s="35"/>
      <c r="N765" s="30"/>
      <c r="O765" s="31"/>
      <c r="R765" s="73"/>
      <c r="S765" s="73"/>
      <c r="T765" s="73"/>
      <c r="U765" s="73"/>
      <c r="V765" s="73"/>
      <c r="W765" s="73"/>
      <c r="X765" s="73"/>
      <c r="Y765" s="73"/>
    </row>
    <row r="766" spans="2:25" x14ac:dyDescent="0.2">
      <c r="B766" s="70">
        <v>37247</v>
      </c>
      <c r="C766" s="4">
        <v>22</v>
      </c>
      <c r="D766" s="11"/>
      <c r="E766" s="12"/>
      <c r="F766" s="13"/>
      <c r="G766" s="53">
        <v>-4</v>
      </c>
      <c r="H766" s="54">
        <v>-2</v>
      </c>
      <c r="I766" s="11">
        <v>69</v>
      </c>
      <c r="J766" s="62">
        <v>0</v>
      </c>
      <c r="K766" s="7">
        <v>0</v>
      </c>
      <c r="L766" s="5" t="s">
        <v>13</v>
      </c>
      <c r="M766" s="35"/>
      <c r="N766" s="30"/>
      <c r="O766" s="31"/>
      <c r="R766" s="73" t="s">
        <v>157</v>
      </c>
      <c r="S766" s="73"/>
      <c r="T766" s="73"/>
      <c r="U766" s="73"/>
      <c r="V766" s="73"/>
      <c r="W766" s="73"/>
      <c r="X766" s="73"/>
      <c r="Y766" s="73"/>
    </row>
    <row r="767" spans="2:25" x14ac:dyDescent="0.2">
      <c r="B767" s="70">
        <v>37248</v>
      </c>
      <c r="C767" s="4">
        <v>23</v>
      </c>
      <c r="D767" s="11"/>
      <c r="E767" s="12"/>
      <c r="F767" s="13"/>
      <c r="G767" s="53">
        <v>-10</v>
      </c>
      <c r="H767" s="54">
        <v>-2</v>
      </c>
      <c r="I767" s="11">
        <v>82</v>
      </c>
      <c r="J767" s="62">
        <v>0</v>
      </c>
      <c r="K767" s="7">
        <v>0</v>
      </c>
      <c r="L767" s="5" t="s">
        <v>15</v>
      </c>
      <c r="M767" s="35"/>
      <c r="N767" s="30"/>
      <c r="O767" s="31"/>
      <c r="R767" s="120"/>
      <c r="S767" s="120"/>
      <c r="T767" s="120"/>
      <c r="U767" s="120"/>
      <c r="V767" s="120"/>
      <c r="W767" s="120"/>
      <c r="X767" s="120"/>
      <c r="Y767" s="120"/>
    </row>
    <row r="768" spans="2:25" x14ac:dyDescent="0.2">
      <c r="B768" s="70">
        <v>37249</v>
      </c>
      <c r="C768" s="4">
        <v>24</v>
      </c>
      <c r="D768" s="11"/>
      <c r="E768" s="12"/>
      <c r="F768" s="13"/>
      <c r="G768" s="53">
        <v>-10</v>
      </c>
      <c r="H768" s="54">
        <v>-2</v>
      </c>
      <c r="I768" s="11">
        <v>93</v>
      </c>
      <c r="J768" s="62">
        <v>6</v>
      </c>
      <c r="K768" s="7">
        <v>0</v>
      </c>
      <c r="L768" s="5" t="s">
        <v>13</v>
      </c>
      <c r="M768" s="35" t="s">
        <v>26</v>
      </c>
      <c r="N768" s="30"/>
      <c r="O768" s="31"/>
      <c r="R768" s="120"/>
      <c r="S768" s="120"/>
      <c r="T768" s="120"/>
      <c r="U768" s="120"/>
      <c r="V768" s="120"/>
      <c r="W768" s="120"/>
      <c r="X768" s="120"/>
      <c r="Y768" s="120"/>
    </row>
    <row r="769" spans="2:25" x14ac:dyDescent="0.2">
      <c r="B769" s="70">
        <v>37250</v>
      </c>
      <c r="C769" s="4">
        <v>25</v>
      </c>
      <c r="D769" s="11"/>
      <c r="E769" s="12"/>
      <c r="F769" s="13"/>
      <c r="G769" s="53">
        <v>-2</v>
      </c>
      <c r="H769" s="54">
        <v>0</v>
      </c>
      <c r="I769" s="11">
        <v>92</v>
      </c>
      <c r="J769" s="62">
        <v>1</v>
      </c>
      <c r="K769" s="7">
        <v>0</v>
      </c>
      <c r="L769" s="5" t="s">
        <v>45</v>
      </c>
      <c r="M769" s="35" t="s">
        <v>31</v>
      </c>
      <c r="N769" s="30"/>
      <c r="O769" s="31"/>
      <c r="R769" s="120"/>
      <c r="S769" s="120"/>
      <c r="T769" s="120"/>
      <c r="U769" s="120"/>
      <c r="V769" s="120"/>
      <c r="W769" s="120"/>
      <c r="X769" s="120"/>
      <c r="Y769" s="120"/>
    </row>
    <row r="770" spans="2:25" x14ac:dyDescent="0.2">
      <c r="B770" s="70">
        <v>37251</v>
      </c>
      <c r="C770" s="4">
        <v>26</v>
      </c>
      <c r="D770" s="11"/>
      <c r="E770" s="12"/>
      <c r="F770" s="13"/>
      <c r="G770" s="53">
        <v>-4</v>
      </c>
      <c r="H770" s="54">
        <v>4</v>
      </c>
      <c r="I770" s="11">
        <v>73</v>
      </c>
      <c r="J770" s="62">
        <v>3</v>
      </c>
      <c r="K770" s="7">
        <v>0</v>
      </c>
      <c r="L770" s="11" t="s">
        <v>45</v>
      </c>
      <c r="M770" s="35" t="s">
        <v>31</v>
      </c>
      <c r="N770" s="30"/>
      <c r="O770" s="31"/>
    </row>
    <row r="771" spans="2:25" x14ac:dyDescent="0.2">
      <c r="B771" s="70">
        <v>37252</v>
      </c>
      <c r="C771" s="4">
        <v>27</v>
      </c>
      <c r="D771" s="11"/>
      <c r="E771" s="12"/>
      <c r="F771" s="13"/>
      <c r="G771" s="53">
        <v>0</v>
      </c>
      <c r="H771" s="54">
        <v>2</v>
      </c>
      <c r="I771" s="11">
        <v>79</v>
      </c>
      <c r="J771" s="62">
        <v>5</v>
      </c>
      <c r="K771" s="7">
        <v>0</v>
      </c>
      <c r="L771" s="11" t="s">
        <v>25</v>
      </c>
      <c r="M771" s="35" t="s">
        <v>91</v>
      </c>
      <c r="N771" s="30"/>
      <c r="O771" s="31"/>
    </row>
    <row r="772" spans="2:25" x14ac:dyDescent="0.2">
      <c r="B772" s="70">
        <v>37253</v>
      </c>
      <c r="C772" s="4">
        <v>28</v>
      </c>
      <c r="D772" s="11"/>
      <c r="E772" s="12"/>
      <c r="F772" s="13"/>
      <c r="G772" s="53">
        <v>0</v>
      </c>
      <c r="H772" s="54">
        <v>4</v>
      </c>
      <c r="I772" s="11">
        <v>84</v>
      </c>
      <c r="J772" s="62">
        <v>9.5</v>
      </c>
      <c r="K772" s="7">
        <v>0</v>
      </c>
      <c r="L772" s="11" t="s">
        <v>64</v>
      </c>
      <c r="M772" s="35" t="s">
        <v>91</v>
      </c>
      <c r="N772" s="30"/>
      <c r="O772" s="31"/>
    </row>
    <row r="773" spans="2:25" x14ac:dyDescent="0.2">
      <c r="B773" s="70">
        <v>37254</v>
      </c>
      <c r="C773" s="4">
        <v>29</v>
      </c>
      <c r="D773" s="11"/>
      <c r="E773" s="12"/>
      <c r="F773" s="13"/>
      <c r="G773" s="53">
        <v>0</v>
      </c>
      <c r="H773" s="54">
        <v>-2</v>
      </c>
      <c r="I773" s="11">
        <v>77</v>
      </c>
      <c r="J773" s="62">
        <v>0</v>
      </c>
      <c r="K773" s="7">
        <v>0</v>
      </c>
      <c r="L773" s="11" t="s">
        <v>13</v>
      </c>
      <c r="M773" s="35"/>
      <c r="N773" s="30"/>
      <c r="O773" s="31"/>
    </row>
    <row r="774" spans="2:25" x14ac:dyDescent="0.2">
      <c r="B774" s="70">
        <v>37255</v>
      </c>
      <c r="C774" s="4">
        <v>30</v>
      </c>
      <c r="D774" s="11"/>
      <c r="E774" s="12"/>
      <c r="F774" s="13"/>
      <c r="G774" s="53">
        <v>-4</v>
      </c>
      <c r="H774" s="54">
        <v>0</v>
      </c>
      <c r="I774" s="11">
        <v>74</v>
      </c>
      <c r="J774" s="62">
        <v>0</v>
      </c>
      <c r="K774" s="7">
        <v>0</v>
      </c>
      <c r="L774" s="11" t="s">
        <v>13</v>
      </c>
      <c r="M774" s="35"/>
      <c r="N774" s="30"/>
      <c r="O774" s="31"/>
    </row>
    <row r="775" spans="2:25" ht="13.5" thickBot="1" x14ac:dyDescent="0.25">
      <c r="B775" s="70">
        <v>37256</v>
      </c>
      <c r="C775" s="4">
        <v>31</v>
      </c>
      <c r="D775" s="11"/>
      <c r="E775" s="12"/>
      <c r="F775" s="13"/>
      <c r="G775" s="53">
        <v>-8</v>
      </c>
      <c r="H775" s="54">
        <v>-2</v>
      </c>
      <c r="I775" s="11">
        <v>71</v>
      </c>
      <c r="J775" s="62">
        <v>0</v>
      </c>
      <c r="K775" s="7">
        <v>0</v>
      </c>
      <c r="L775" s="11" t="s">
        <v>13</v>
      </c>
      <c r="M775" s="35"/>
      <c r="N775" s="30"/>
      <c r="O775" s="31"/>
    </row>
    <row r="776" spans="2:25" ht="13.5" thickBot="1" x14ac:dyDescent="0.25">
      <c r="C776" s="21" t="s">
        <v>27</v>
      </c>
      <c r="D776" s="22"/>
      <c r="E776" s="23"/>
      <c r="F776" s="24">
        <v>-200</v>
      </c>
      <c r="G776" s="57"/>
      <c r="H776" s="58"/>
      <c r="I776" s="25"/>
      <c r="J776" s="64"/>
      <c r="K776" s="24"/>
      <c r="L776" s="22"/>
      <c r="M776" s="36"/>
      <c r="N776" s="37"/>
      <c r="O776" s="38"/>
    </row>
    <row r="777" spans="2:25" x14ac:dyDescent="0.2">
      <c r="C777" s="164" t="s">
        <v>28</v>
      </c>
      <c r="D777" s="165"/>
      <c r="E777" s="168">
        <v>0</v>
      </c>
      <c r="F777" s="141">
        <v>-400</v>
      </c>
      <c r="G777" s="125">
        <f>SUM(G743:G775)</f>
        <v>-68</v>
      </c>
      <c r="H777" s="125">
        <f>SUM(H743:H775)</f>
        <v>55</v>
      </c>
      <c r="I777" s="127">
        <f>SUM(I743:I775)</f>
        <v>2650</v>
      </c>
      <c r="J777" s="125">
        <f>SUM(J743:J775)</f>
        <v>62</v>
      </c>
      <c r="K777" s="141">
        <f>COUNTIF(K743:K775,"&gt;0")</f>
        <v>0</v>
      </c>
      <c r="L777" s="39"/>
      <c r="M777" s="40"/>
      <c r="N777" s="40"/>
      <c r="O777" s="41"/>
    </row>
    <row r="778" spans="2:25" ht="13.5" thickBot="1" x14ac:dyDescent="0.25">
      <c r="C778" s="166"/>
      <c r="D778" s="167"/>
      <c r="E778" s="169"/>
      <c r="F778" s="142"/>
      <c r="G778" s="126"/>
      <c r="H778" s="126"/>
      <c r="I778" s="128"/>
      <c r="J778" s="126"/>
      <c r="K778" s="142"/>
      <c r="L778" s="42"/>
      <c r="M778" s="43"/>
      <c r="N778" s="43"/>
      <c r="O778" s="44"/>
    </row>
    <row r="779" spans="2:25" x14ac:dyDescent="0.2">
      <c r="C779" s="143" t="s">
        <v>54</v>
      </c>
      <c r="D779" s="144"/>
      <c r="E779" s="188">
        <v>-0.4</v>
      </c>
      <c r="F779" s="191" t="s">
        <v>55</v>
      </c>
      <c r="G779" s="152" t="s">
        <v>171</v>
      </c>
      <c r="H779" s="153" t="s">
        <v>172</v>
      </c>
      <c r="I779" s="154" t="s">
        <v>56</v>
      </c>
      <c r="J779" s="156" t="s">
        <v>57</v>
      </c>
      <c r="K779" s="158" t="s">
        <v>29</v>
      </c>
      <c r="L779" s="158"/>
      <c r="M779" s="158"/>
      <c r="N779" s="158"/>
      <c r="O779" s="159"/>
    </row>
    <row r="780" spans="2:25" x14ac:dyDescent="0.2">
      <c r="C780" s="145"/>
      <c r="D780" s="146"/>
      <c r="E780" s="189"/>
      <c r="F780" s="192"/>
      <c r="G780" s="121"/>
      <c r="H780" s="137"/>
      <c r="I780" s="155"/>
      <c r="J780" s="157"/>
      <c r="K780" s="160"/>
      <c r="L780" s="160"/>
      <c r="M780" s="160"/>
      <c r="N780" s="160"/>
      <c r="O780" s="161"/>
    </row>
    <row r="781" spans="2:25" x14ac:dyDescent="0.2">
      <c r="C781" s="145"/>
      <c r="D781" s="146"/>
      <c r="E781" s="189"/>
      <c r="F781" s="192"/>
      <c r="G781" s="121">
        <f>G777/31</f>
        <v>-2.193548387096774</v>
      </c>
      <c r="H781" s="121">
        <f t="shared" ref="H781:I781" si="11">H777/31</f>
        <v>1.7741935483870968</v>
      </c>
      <c r="I781" s="121">
        <f t="shared" si="11"/>
        <v>85.483870967741936</v>
      </c>
      <c r="J781" s="123">
        <f>COUNTIF(J743:J775,"&gt;0")</f>
        <v>15</v>
      </c>
      <c r="K781" s="160"/>
      <c r="L781" s="160"/>
      <c r="M781" s="160"/>
      <c r="N781" s="160"/>
      <c r="O781" s="161"/>
    </row>
    <row r="782" spans="2:25" ht="13.5" thickBot="1" x14ac:dyDescent="0.25">
      <c r="C782" s="147"/>
      <c r="D782" s="148"/>
      <c r="E782" s="190"/>
      <c r="F782" s="193"/>
      <c r="G782" s="122"/>
      <c r="H782" s="122"/>
      <c r="I782" s="122"/>
      <c r="J782" s="124"/>
      <c r="K782" s="162"/>
      <c r="L782" s="162"/>
      <c r="M782" s="162"/>
      <c r="N782" s="162"/>
      <c r="O782" s="163"/>
    </row>
    <row r="785" spans="2:25" x14ac:dyDescent="0.2">
      <c r="C785" s="69" t="s">
        <v>159</v>
      </c>
      <c r="D785" s="69" t="s">
        <v>212</v>
      </c>
      <c r="H785" s="59"/>
    </row>
    <row r="786" spans="2:25" ht="13.5" thickBot="1" x14ac:dyDescent="0.25">
      <c r="D786" s="72"/>
    </row>
    <row r="787" spans="2:25" x14ac:dyDescent="0.2">
      <c r="C787" s="170" t="s">
        <v>0</v>
      </c>
      <c r="D787" s="172" t="s">
        <v>1</v>
      </c>
      <c r="E787" s="173"/>
      <c r="F787" s="174"/>
      <c r="G787" s="175" t="s">
        <v>2</v>
      </c>
      <c r="H787" s="176"/>
      <c r="I787" s="177" t="s">
        <v>3</v>
      </c>
      <c r="J787" s="179" t="s">
        <v>4</v>
      </c>
      <c r="K787" s="131" t="s">
        <v>5</v>
      </c>
      <c r="L787" s="133" t="s">
        <v>6</v>
      </c>
      <c r="M787" s="135" t="s">
        <v>7</v>
      </c>
      <c r="N787" s="135"/>
      <c r="O787" s="131"/>
      <c r="R787" s="73" t="s">
        <v>150</v>
      </c>
      <c r="S787" s="73"/>
      <c r="T787" s="73"/>
      <c r="U787" s="73"/>
      <c r="V787" s="73"/>
      <c r="W787" s="73"/>
      <c r="X787" s="73"/>
      <c r="Y787" s="73"/>
    </row>
    <row r="788" spans="2:25" ht="13.5" thickBot="1" x14ac:dyDescent="0.25">
      <c r="C788" s="171"/>
      <c r="D788" s="1" t="s">
        <v>8</v>
      </c>
      <c r="E788" s="2" t="s">
        <v>9</v>
      </c>
      <c r="F788" s="3" t="s">
        <v>10</v>
      </c>
      <c r="G788" s="49" t="s">
        <v>11</v>
      </c>
      <c r="H788" s="50" t="s">
        <v>12</v>
      </c>
      <c r="I788" s="178"/>
      <c r="J788" s="180"/>
      <c r="K788" s="132"/>
      <c r="L788" s="134"/>
      <c r="M788" s="136"/>
      <c r="N788" s="136"/>
      <c r="O788" s="132"/>
      <c r="R788" s="119" t="s">
        <v>213</v>
      </c>
      <c r="S788" s="119"/>
      <c r="T788" s="119"/>
      <c r="U788" s="119"/>
      <c r="V788" s="119"/>
      <c r="W788" s="119"/>
      <c r="X788" s="119"/>
      <c r="Y788" s="119"/>
    </row>
    <row r="789" spans="2:25" x14ac:dyDescent="0.2">
      <c r="B789" s="70">
        <v>37226</v>
      </c>
      <c r="C789" s="4">
        <v>1</v>
      </c>
      <c r="D789" s="5">
        <v>45200</v>
      </c>
      <c r="E789" s="6"/>
      <c r="F789" s="7">
        <v>0</v>
      </c>
      <c r="G789" s="51">
        <v>6</v>
      </c>
      <c r="H789" s="52">
        <v>7</v>
      </c>
      <c r="I789" s="5">
        <v>100</v>
      </c>
      <c r="J789" s="65">
        <v>4</v>
      </c>
      <c r="K789" s="7">
        <v>0</v>
      </c>
      <c r="L789" s="5" t="s">
        <v>13</v>
      </c>
      <c r="M789" s="27"/>
      <c r="N789" s="28"/>
      <c r="O789" s="29"/>
      <c r="R789" s="119"/>
      <c r="S789" s="119"/>
      <c r="T789" s="119"/>
      <c r="U789" s="119"/>
      <c r="V789" s="119"/>
      <c r="W789" s="119"/>
      <c r="X789" s="119"/>
      <c r="Y789" s="119"/>
    </row>
    <row r="790" spans="2:25" x14ac:dyDescent="0.2">
      <c r="B790" s="70">
        <v>37227</v>
      </c>
      <c r="C790" s="4">
        <v>2</v>
      </c>
      <c r="D790" s="5">
        <v>45200</v>
      </c>
      <c r="E790" s="12"/>
      <c r="F790" s="7">
        <v>0</v>
      </c>
      <c r="G790" s="53">
        <v>7</v>
      </c>
      <c r="H790" s="54">
        <v>10</v>
      </c>
      <c r="I790" s="11">
        <v>98</v>
      </c>
      <c r="J790" s="66">
        <v>5</v>
      </c>
      <c r="K790" s="7">
        <v>1</v>
      </c>
      <c r="L790" s="11" t="s">
        <v>25</v>
      </c>
      <c r="M790" s="27" t="s">
        <v>122</v>
      </c>
      <c r="N790" s="30"/>
      <c r="O790" s="31"/>
      <c r="R790" s="119"/>
      <c r="S790" s="119"/>
      <c r="T790" s="119"/>
      <c r="U790" s="119"/>
      <c r="V790" s="119"/>
      <c r="W790" s="119"/>
      <c r="X790" s="119"/>
      <c r="Y790" s="119"/>
    </row>
    <row r="791" spans="2:25" x14ac:dyDescent="0.2">
      <c r="B791" s="70">
        <v>37228</v>
      </c>
      <c r="C791" s="4">
        <v>3</v>
      </c>
      <c r="D791" s="5">
        <v>45200</v>
      </c>
      <c r="E791" s="12"/>
      <c r="F791" s="7">
        <v>0</v>
      </c>
      <c r="G791" s="53">
        <v>5</v>
      </c>
      <c r="H791" s="54">
        <v>7</v>
      </c>
      <c r="I791" s="11">
        <v>97</v>
      </c>
      <c r="J791" s="66">
        <v>0</v>
      </c>
      <c r="K791" s="7">
        <v>0</v>
      </c>
      <c r="L791" s="11" t="s">
        <v>45</v>
      </c>
      <c r="M791" s="27"/>
      <c r="N791" s="30"/>
      <c r="O791" s="31"/>
      <c r="R791" s="73"/>
      <c r="S791" s="73"/>
      <c r="T791" s="73"/>
      <c r="U791" s="73"/>
      <c r="V791" s="73"/>
      <c r="W791" s="73"/>
      <c r="X791" s="73"/>
      <c r="Y791" s="73"/>
    </row>
    <row r="792" spans="2:25" x14ac:dyDescent="0.2">
      <c r="B792" s="70">
        <v>37229</v>
      </c>
      <c r="C792" s="4">
        <v>4</v>
      </c>
      <c r="D792" s="5">
        <v>45200</v>
      </c>
      <c r="E792" s="12"/>
      <c r="F792" s="7">
        <v>0</v>
      </c>
      <c r="G792" s="53">
        <v>2</v>
      </c>
      <c r="H792" s="54">
        <v>5</v>
      </c>
      <c r="I792" s="11">
        <v>98</v>
      </c>
      <c r="J792" s="66">
        <v>3</v>
      </c>
      <c r="K792" s="7">
        <v>0</v>
      </c>
      <c r="L792" s="11" t="s">
        <v>64</v>
      </c>
      <c r="M792" s="27"/>
      <c r="N792" s="30"/>
      <c r="O792" s="31"/>
      <c r="R792" s="73" t="s">
        <v>152</v>
      </c>
      <c r="S792" s="73"/>
      <c r="T792" s="73"/>
      <c r="U792" s="73"/>
      <c r="V792" s="73"/>
      <c r="W792" s="73"/>
      <c r="X792" s="73"/>
      <c r="Y792" s="73"/>
    </row>
    <row r="793" spans="2:25" x14ac:dyDescent="0.2">
      <c r="B793" s="70">
        <v>37230</v>
      </c>
      <c r="C793" s="4">
        <v>5</v>
      </c>
      <c r="D793" s="5">
        <v>45200</v>
      </c>
      <c r="E793" s="12"/>
      <c r="F793" s="7">
        <v>0</v>
      </c>
      <c r="G793" s="53">
        <v>5</v>
      </c>
      <c r="H793" s="54">
        <v>8</v>
      </c>
      <c r="I793" s="11">
        <v>96</v>
      </c>
      <c r="J793" s="66">
        <v>0</v>
      </c>
      <c r="K793" s="7">
        <v>0</v>
      </c>
      <c r="L793" s="11" t="s">
        <v>25</v>
      </c>
      <c r="M793" s="27" t="s">
        <v>123</v>
      </c>
      <c r="N793" s="30"/>
      <c r="O793" s="31"/>
      <c r="R793" s="119" t="s">
        <v>214</v>
      </c>
      <c r="S793" s="119"/>
      <c r="T793" s="119"/>
      <c r="U793" s="119"/>
      <c r="V793" s="119"/>
      <c r="W793" s="119"/>
      <c r="X793" s="119"/>
      <c r="Y793" s="119"/>
    </row>
    <row r="794" spans="2:25" x14ac:dyDescent="0.2">
      <c r="B794" s="70">
        <v>37231</v>
      </c>
      <c r="C794" s="4">
        <v>6</v>
      </c>
      <c r="D794" s="5">
        <v>45200</v>
      </c>
      <c r="E794" s="12"/>
      <c r="F794" s="7">
        <v>0</v>
      </c>
      <c r="G794" s="53">
        <v>4</v>
      </c>
      <c r="H794" s="54">
        <v>6</v>
      </c>
      <c r="I794" s="11">
        <v>98</v>
      </c>
      <c r="J794" s="66">
        <v>15</v>
      </c>
      <c r="K794" s="7">
        <v>0</v>
      </c>
      <c r="L794" s="11" t="s">
        <v>15</v>
      </c>
      <c r="M794" s="27" t="s">
        <v>123</v>
      </c>
      <c r="N794" s="30"/>
      <c r="O794" s="31"/>
      <c r="R794" s="119"/>
      <c r="S794" s="119"/>
      <c r="T794" s="119"/>
      <c r="U794" s="119"/>
      <c r="V794" s="119"/>
      <c r="W794" s="119"/>
      <c r="X794" s="119"/>
      <c r="Y794" s="119"/>
    </row>
    <row r="795" spans="2:25" x14ac:dyDescent="0.2">
      <c r="B795" s="70">
        <v>37232</v>
      </c>
      <c r="C795" s="4">
        <v>7</v>
      </c>
      <c r="D795" s="5">
        <v>45200</v>
      </c>
      <c r="E795" s="12"/>
      <c r="F795" s="7">
        <v>0</v>
      </c>
      <c r="G795" s="53">
        <v>-3</v>
      </c>
      <c r="H795" s="54">
        <v>2</v>
      </c>
      <c r="I795" s="11">
        <v>95</v>
      </c>
      <c r="J795" s="66">
        <v>0</v>
      </c>
      <c r="K795" s="7">
        <v>0</v>
      </c>
      <c r="L795" s="11" t="s">
        <v>16</v>
      </c>
      <c r="M795" s="27"/>
      <c r="N795" s="30"/>
      <c r="O795" s="31"/>
      <c r="R795" s="119"/>
      <c r="S795" s="119"/>
      <c r="T795" s="119"/>
      <c r="U795" s="119"/>
      <c r="V795" s="119"/>
      <c r="W795" s="119"/>
      <c r="X795" s="119"/>
      <c r="Y795" s="119"/>
    </row>
    <row r="796" spans="2:25" x14ac:dyDescent="0.2">
      <c r="B796" s="70">
        <v>37233</v>
      </c>
      <c r="C796" s="4">
        <v>8</v>
      </c>
      <c r="D796" s="11">
        <v>45100</v>
      </c>
      <c r="E796" s="12"/>
      <c r="F796" s="13">
        <v>-100</v>
      </c>
      <c r="G796" s="53">
        <v>0</v>
      </c>
      <c r="H796" s="54">
        <v>4</v>
      </c>
      <c r="I796" s="11">
        <v>95</v>
      </c>
      <c r="J796" s="66">
        <v>0</v>
      </c>
      <c r="K796" s="7">
        <v>0</v>
      </c>
      <c r="L796" s="11" t="s">
        <v>17</v>
      </c>
      <c r="M796" s="27"/>
      <c r="N796" s="30"/>
      <c r="O796" s="31"/>
      <c r="R796" s="73"/>
      <c r="S796" s="73"/>
      <c r="T796" s="73"/>
      <c r="U796" s="73"/>
      <c r="V796" s="73"/>
      <c r="W796" s="73"/>
      <c r="X796" s="73"/>
      <c r="Y796" s="73"/>
    </row>
    <row r="797" spans="2:25" x14ac:dyDescent="0.2">
      <c r="B797" s="70">
        <v>37234</v>
      </c>
      <c r="C797" s="4">
        <v>9</v>
      </c>
      <c r="D797" s="11">
        <v>45100</v>
      </c>
      <c r="E797" s="12"/>
      <c r="F797" s="13">
        <v>0</v>
      </c>
      <c r="G797" s="53">
        <v>-4</v>
      </c>
      <c r="H797" s="54">
        <v>2</v>
      </c>
      <c r="I797" s="11">
        <v>92</v>
      </c>
      <c r="J797" s="62">
        <v>0</v>
      </c>
      <c r="K797" s="7">
        <v>0</v>
      </c>
      <c r="L797" s="11" t="s">
        <v>13</v>
      </c>
      <c r="M797" s="27"/>
      <c r="N797" s="30"/>
      <c r="O797" s="31"/>
      <c r="R797" s="73" t="s">
        <v>154</v>
      </c>
      <c r="S797" s="73"/>
      <c r="T797" s="73"/>
      <c r="U797" s="73"/>
      <c r="V797" s="73"/>
      <c r="W797" s="73"/>
      <c r="X797" s="73"/>
      <c r="Y797" s="73"/>
    </row>
    <row r="798" spans="2:25" ht="13.5" thickBot="1" x14ac:dyDescent="0.25">
      <c r="B798" s="70">
        <v>37235</v>
      </c>
      <c r="C798" s="17">
        <v>10</v>
      </c>
      <c r="D798" s="11">
        <v>45100</v>
      </c>
      <c r="E798" s="19"/>
      <c r="F798" s="20">
        <v>0</v>
      </c>
      <c r="G798" s="55">
        <v>-3</v>
      </c>
      <c r="H798" s="56">
        <v>1</v>
      </c>
      <c r="I798" s="18">
        <v>95</v>
      </c>
      <c r="J798" s="67">
        <v>0</v>
      </c>
      <c r="K798" s="7">
        <v>0</v>
      </c>
      <c r="L798" s="11" t="s">
        <v>13</v>
      </c>
      <c r="M798" s="27"/>
      <c r="N798" s="30"/>
      <c r="O798" s="31"/>
      <c r="R798" s="119"/>
      <c r="S798" s="119"/>
      <c r="T798" s="119"/>
      <c r="U798" s="119"/>
      <c r="V798" s="119"/>
      <c r="W798" s="119"/>
      <c r="X798" s="119"/>
      <c r="Y798" s="119"/>
    </row>
    <row r="799" spans="2:25" ht="13.5" thickBot="1" x14ac:dyDescent="0.25">
      <c r="C799" s="21" t="s">
        <v>20</v>
      </c>
      <c r="D799" s="22">
        <v>45100</v>
      </c>
      <c r="E799" s="23">
        <v>0</v>
      </c>
      <c r="F799" s="24">
        <v>-100</v>
      </c>
      <c r="G799" s="57"/>
      <c r="H799" s="58"/>
      <c r="I799" s="25"/>
      <c r="J799" s="64"/>
      <c r="K799" s="24"/>
      <c r="L799" s="22"/>
      <c r="M799" s="32"/>
      <c r="N799" s="33"/>
      <c r="O799" s="34"/>
      <c r="R799" s="119"/>
      <c r="S799" s="119"/>
      <c r="T799" s="119"/>
      <c r="U799" s="119"/>
      <c r="V799" s="119"/>
      <c r="W799" s="119"/>
      <c r="X799" s="119"/>
      <c r="Y799" s="119"/>
    </row>
    <row r="800" spans="2:25" x14ac:dyDescent="0.2">
      <c r="B800" s="70">
        <v>37236</v>
      </c>
      <c r="C800" s="26">
        <v>11</v>
      </c>
      <c r="D800" s="5">
        <v>45000</v>
      </c>
      <c r="E800" s="6"/>
      <c r="F800" s="7">
        <v>-100</v>
      </c>
      <c r="G800" s="51">
        <v>-1</v>
      </c>
      <c r="H800" s="52">
        <v>4</v>
      </c>
      <c r="I800" s="5">
        <v>99</v>
      </c>
      <c r="J800" s="62">
        <v>0</v>
      </c>
      <c r="K800" s="7">
        <v>0</v>
      </c>
      <c r="L800" s="5" t="s">
        <v>15</v>
      </c>
      <c r="M800" s="35"/>
      <c r="N800" s="30"/>
      <c r="O800" s="31"/>
      <c r="R800" s="119"/>
      <c r="S800" s="119"/>
      <c r="T800" s="119"/>
      <c r="U800" s="119"/>
      <c r="V800" s="119"/>
      <c r="W800" s="119"/>
      <c r="X800" s="119"/>
      <c r="Y800" s="119"/>
    </row>
    <row r="801" spans="2:25" x14ac:dyDescent="0.2">
      <c r="B801" s="70">
        <v>37237</v>
      </c>
      <c r="C801" s="4">
        <v>12</v>
      </c>
      <c r="D801" s="5">
        <v>45000</v>
      </c>
      <c r="E801" s="12"/>
      <c r="F801" s="13">
        <v>0</v>
      </c>
      <c r="G801" s="51">
        <v>1</v>
      </c>
      <c r="H801" s="52">
        <v>2</v>
      </c>
      <c r="I801" s="11">
        <v>100</v>
      </c>
      <c r="J801" s="62">
        <v>0</v>
      </c>
      <c r="K801" s="7">
        <v>0</v>
      </c>
      <c r="L801" s="5" t="s">
        <v>16</v>
      </c>
      <c r="M801" s="35"/>
      <c r="N801" s="30"/>
      <c r="O801" s="31"/>
      <c r="R801" s="73"/>
      <c r="S801" s="73"/>
      <c r="T801" s="73"/>
      <c r="U801" s="73"/>
      <c r="V801" s="73"/>
      <c r="W801" s="73"/>
      <c r="X801" s="73"/>
      <c r="Y801" s="73"/>
    </row>
    <row r="802" spans="2:25" x14ac:dyDescent="0.2">
      <c r="B802" s="70">
        <v>37238</v>
      </c>
      <c r="C802" s="4">
        <v>13</v>
      </c>
      <c r="D802" s="5">
        <v>45000</v>
      </c>
      <c r="E802" s="12"/>
      <c r="F802" s="13">
        <v>0</v>
      </c>
      <c r="G802" s="53">
        <v>-2</v>
      </c>
      <c r="H802" s="54">
        <v>-2</v>
      </c>
      <c r="I802" s="11">
        <v>84</v>
      </c>
      <c r="J802" s="62">
        <v>4</v>
      </c>
      <c r="K802" s="7">
        <v>0</v>
      </c>
      <c r="L802" s="5" t="s">
        <v>16</v>
      </c>
      <c r="M802" s="35"/>
      <c r="N802" s="30"/>
      <c r="O802" s="31"/>
      <c r="R802" s="73" t="s">
        <v>156</v>
      </c>
      <c r="S802" s="73"/>
      <c r="T802" s="73"/>
      <c r="U802" s="73"/>
      <c r="V802" s="73"/>
      <c r="W802" s="73"/>
      <c r="X802" s="73"/>
      <c r="Y802" s="73"/>
    </row>
    <row r="803" spans="2:25" x14ac:dyDescent="0.2">
      <c r="B803" s="70">
        <v>37239</v>
      </c>
      <c r="C803" s="4">
        <v>14</v>
      </c>
      <c r="D803" s="11">
        <v>44900</v>
      </c>
      <c r="E803" s="12"/>
      <c r="F803" s="13">
        <v>-100</v>
      </c>
      <c r="G803" s="74">
        <v>-10</v>
      </c>
      <c r="H803" s="54">
        <v>-4</v>
      </c>
      <c r="I803" s="11">
        <v>83</v>
      </c>
      <c r="J803" s="62">
        <v>0</v>
      </c>
      <c r="K803" s="7">
        <v>0</v>
      </c>
      <c r="L803" s="5" t="s">
        <v>16</v>
      </c>
      <c r="M803" s="35"/>
      <c r="N803" s="30"/>
      <c r="O803" s="31"/>
      <c r="R803" s="120" t="s">
        <v>215</v>
      </c>
      <c r="S803" s="120"/>
      <c r="T803" s="120"/>
      <c r="U803" s="120"/>
      <c r="V803" s="120"/>
      <c r="W803" s="120"/>
      <c r="X803" s="120"/>
      <c r="Y803" s="120"/>
    </row>
    <row r="804" spans="2:25" x14ac:dyDescent="0.2">
      <c r="B804" s="70">
        <v>37240</v>
      </c>
      <c r="C804" s="4">
        <v>15</v>
      </c>
      <c r="D804" s="11">
        <v>44900</v>
      </c>
      <c r="E804" s="12"/>
      <c r="F804" s="13">
        <v>0</v>
      </c>
      <c r="G804" s="53">
        <v>-5</v>
      </c>
      <c r="H804" s="54">
        <v>-2</v>
      </c>
      <c r="I804" s="11">
        <v>85</v>
      </c>
      <c r="J804" s="62">
        <v>1</v>
      </c>
      <c r="K804" s="7">
        <v>0</v>
      </c>
      <c r="L804" s="5" t="s">
        <v>16</v>
      </c>
      <c r="M804" s="78" t="s">
        <v>124</v>
      </c>
      <c r="N804" s="30"/>
      <c r="O804" s="31"/>
      <c r="R804" s="120"/>
      <c r="S804" s="120"/>
      <c r="T804" s="120"/>
      <c r="U804" s="120"/>
      <c r="V804" s="120"/>
      <c r="W804" s="120"/>
      <c r="X804" s="120"/>
      <c r="Y804" s="120"/>
    </row>
    <row r="805" spans="2:25" x14ac:dyDescent="0.2">
      <c r="B805" s="70">
        <v>37241</v>
      </c>
      <c r="C805" s="4">
        <v>16</v>
      </c>
      <c r="D805" s="11">
        <v>44900</v>
      </c>
      <c r="E805" s="12"/>
      <c r="F805" s="13">
        <v>0</v>
      </c>
      <c r="G805" s="53">
        <v>-2</v>
      </c>
      <c r="H805" s="54">
        <v>1</v>
      </c>
      <c r="I805" s="11">
        <v>86</v>
      </c>
      <c r="J805" s="62">
        <v>0</v>
      </c>
      <c r="K805" s="7">
        <v>0</v>
      </c>
      <c r="L805" s="5" t="s">
        <v>34</v>
      </c>
      <c r="M805" s="35"/>
      <c r="N805" s="30"/>
      <c r="O805" s="31"/>
      <c r="R805" s="120"/>
      <c r="S805" s="120"/>
      <c r="T805" s="120"/>
      <c r="U805" s="120"/>
      <c r="V805" s="120"/>
      <c r="W805" s="120"/>
      <c r="X805" s="120"/>
      <c r="Y805" s="120"/>
    </row>
    <row r="806" spans="2:25" x14ac:dyDescent="0.2">
      <c r="B806" s="70">
        <v>37242</v>
      </c>
      <c r="C806" s="4">
        <v>17</v>
      </c>
      <c r="D806" s="11">
        <v>44900</v>
      </c>
      <c r="E806" s="12"/>
      <c r="F806" s="13">
        <v>0</v>
      </c>
      <c r="G806" s="53">
        <v>-2</v>
      </c>
      <c r="H806" s="54">
        <v>1</v>
      </c>
      <c r="I806" s="11">
        <v>98</v>
      </c>
      <c r="J806" s="62">
        <v>1</v>
      </c>
      <c r="K806" s="7">
        <v>0</v>
      </c>
      <c r="L806" s="5" t="s">
        <v>34</v>
      </c>
      <c r="M806" s="78" t="s">
        <v>124</v>
      </c>
      <c r="N806" s="30"/>
      <c r="O806" s="31"/>
      <c r="R806" s="73"/>
      <c r="S806" s="73"/>
      <c r="T806" s="73"/>
      <c r="U806" s="73"/>
      <c r="V806" s="73"/>
      <c r="W806" s="73"/>
      <c r="X806" s="73"/>
      <c r="Y806" s="73"/>
    </row>
    <row r="807" spans="2:25" x14ac:dyDescent="0.2">
      <c r="B807" s="70">
        <v>37243</v>
      </c>
      <c r="C807" s="4">
        <v>18</v>
      </c>
      <c r="D807" s="11">
        <v>44800</v>
      </c>
      <c r="E807" s="12"/>
      <c r="F807" s="13">
        <v>-100</v>
      </c>
      <c r="G807" s="53">
        <v>-1</v>
      </c>
      <c r="H807" s="54">
        <v>1</v>
      </c>
      <c r="I807" s="11">
        <v>99</v>
      </c>
      <c r="J807" s="62">
        <v>0</v>
      </c>
      <c r="K807" s="7">
        <v>0</v>
      </c>
      <c r="L807" s="5" t="s">
        <v>15</v>
      </c>
      <c r="M807" s="35"/>
      <c r="N807" s="30"/>
      <c r="O807" s="31"/>
      <c r="R807" s="73" t="s">
        <v>155</v>
      </c>
      <c r="S807" s="73"/>
      <c r="T807" s="73"/>
      <c r="U807" s="73"/>
      <c r="V807" s="73"/>
      <c r="W807" s="73"/>
      <c r="X807" s="73"/>
      <c r="Y807" s="73"/>
    </row>
    <row r="808" spans="2:25" x14ac:dyDescent="0.2">
      <c r="B808" s="70">
        <v>37244</v>
      </c>
      <c r="C808" s="4">
        <v>19</v>
      </c>
      <c r="D808" s="11">
        <v>44800</v>
      </c>
      <c r="E808" s="12"/>
      <c r="F808" s="13">
        <v>0</v>
      </c>
      <c r="G808" s="53">
        <v>0</v>
      </c>
      <c r="H808" s="54">
        <v>4</v>
      </c>
      <c r="I808" s="11">
        <v>98</v>
      </c>
      <c r="J808" s="62">
        <v>2</v>
      </c>
      <c r="K808" s="7">
        <v>0</v>
      </c>
      <c r="L808" s="5" t="s">
        <v>13</v>
      </c>
      <c r="M808" s="35"/>
      <c r="N808" s="30"/>
      <c r="O808" s="31"/>
      <c r="R808" s="120"/>
      <c r="S808" s="120"/>
      <c r="T808" s="120"/>
      <c r="U808" s="120"/>
      <c r="V808" s="120"/>
      <c r="W808" s="120"/>
      <c r="X808" s="120"/>
      <c r="Y808" s="120"/>
    </row>
    <row r="809" spans="2:25" ht="13.5" thickBot="1" x14ac:dyDescent="0.25">
      <c r="B809" s="70">
        <v>37245</v>
      </c>
      <c r="C809" s="17">
        <v>20</v>
      </c>
      <c r="D809" s="11">
        <v>44800</v>
      </c>
      <c r="E809" s="19"/>
      <c r="F809" s="20">
        <v>0</v>
      </c>
      <c r="G809" s="53">
        <v>-6</v>
      </c>
      <c r="H809" s="54">
        <v>2</v>
      </c>
      <c r="I809" s="18">
        <v>91</v>
      </c>
      <c r="J809" s="63">
        <v>0</v>
      </c>
      <c r="K809" s="7">
        <v>0</v>
      </c>
      <c r="L809" s="5" t="s">
        <v>15</v>
      </c>
      <c r="M809" s="35"/>
      <c r="N809" s="30"/>
      <c r="O809" s="31"/>
      <c r="R809" s="120"/>
      <c r="S809" s="120"/>
      <c r="T809" s="120"/>
      <c r="U809" s="120"/>
      <c r="V809" s="120"/>
      <c r="W809" s="120"/>
      <c r="X809" s="120"/>
      <c r="Y809" s="120"/>
    </row>
    <row r="810" spans="2:25" ht="13.5" thickBot="1" x14ac:dyDescent="0.25">
      <c r="C810" s="21" t="s">
        <v>23</v>
      </c>
      <c r="D810" s="22">
        <v>44800</v>
      </c>
      <c r="E810" s="23">
        <v>0</v>
      </c>
      <c r="F810" s="24">
        <v>-300</v>
      </c>
      <c r="G810" s="57"/>
      <c r="H810" s="58"/>
      <c r="I810" s="25"/>
      <c r="J810" s="64"/>
      <c r="K810" s="24"/>
      <c r="L810" s="22"/>
      <c r="M810" s="32"/>
      <c r="N810" s="33"/>
      <c r="O810" s="34"/>
      <c r="R810" s="120"/>
      <c r="S810" s="120"/>
      <c r="T810" s="120"/>
      <c r="U810" s="120"/>
      <c r="V810" s="120"/>
      <c r="W810" s="120"/>
      <c r="X810" s="120"/>
      <c r="Y810" s="120"/>
    </row>
    <row r="811" spans="2:25" x14ac:dyDescent="0.2">
      <c r="B811" s="70">
        <v>37246</v>
      </c>
      <c r="C811" s="26">
        <v>21</v>
      </c>
      <c r="D811" s="5">
        <v>44700</v>
      </c>
      <c r="E811" s="6"/>
      <c r="F811" s="7">
        <v>-100</v>
      </c>
      <c r="G811" s="51">
        <v>-1</v>
      </c>
      <c r="H811" s="52">
        <v>3</v>
      </c>
      <c r="I811" s="5">
        <v>94</v>
      </c>
      <c r="J811" s="61">
        <v>3</v>
      </c>
      <c r="K811" s="7">
        <v>0</v>
      </c>
      <c r="L811" s="5" t="s">
        <v>13</v>
      </c>
      <c r="M811" s="78" t="s">
        <v>125</v>
      </c>
      <c r="N811" s="30" t="s">
        <v>52</v>
      </c>
      <c r="O811" s="31"/>
      <c r="R811" s="73"/>
      <c r="S811" s="73"/>
      <c r="T811" s="73"/>
      <c r="U811" s="73"/>
      <c r="V811" s="73"/>
      <c r="W811" s="73"/>
      <c r="X811" s="73"/>
      <c r="Y811" s="73"/>
    </row>
    <row r="812" spans="2:25" x14ac:dyDescent="0.2">
      <c r="B812" s="70">
        <v>37247</v>
      </c>
      <c r="C812" s="4">
        <v>22</v>
      </c>
      <c r="D812" s="5">
        <v>44700</v>
      </c>
      <c r="E812" s="12"/>
      <c r="F812" s="13">
        <v>0</v>
      </c>
      <c r="G812" s="53">
        <v>-7</v>
      </c>
      <c r="H812" s="54">
        <v>0</v>
      </c>
      <c r="I812" s="11">
        <v>92</v>
      </c>
      <c r="J812" s="62">
        <v>0</v>
      </c>
      <c r="K812" s="7">
        <v>0</v>
      </c>
      <c r="L812" s="5" t="s">
        <v>34</v>
      </c>
      <c r="M812" s="35"/>
      <c r="N812" s="30"/>
      <c r="O812" s="31"/>
      <c r="R812" s="73" t="s">
        <v>157</v>
      </c>
      <c r="S812" s="73"/>
      <c r="T812" s="73"/>
      <c r="U812" s="73"/>
      <c r="V812" s="73"/>
      <c r="W812" s="73"/>
      <c r="X812" s="73"/>
      <c r="Y812" s="73"/>
    </row>
    <row r="813" spans="2:25" x14ac:dyDescent="0.2">
      <c r="B813" s="70">
        <v>37248</v>
      </c>
      <c r="C813" s="4">
        <v>23</v>
      </c>
      <c r="D813" s="5">
        <v>44700</v>
      </c>
      <c r="E813" s="12"/>
      <c r="F813" s="13">
        <v>0</v>
      </c>
      <c r="G813" s="53">
        <v>-10</v>
      </c>
      <c r="H813" s="54">
        <v>-3</v>
      </c>
      <c r="I813" s="11">
        <v>96</v>
      </c>
      <c r="J813" s="62">
        <v>0</v>
      </c>
      <c r="K813" s="7">
        <v>0</v>
      </c>
      <c r="L813" s="5" t="s">
        <v>15</v>
      </c>
      <c r="M813" s="35"/>
      <c r="N813" s="30"/>
      <c r="O813" s="31"/>
      <c r="R813" s="120" t="s">
        <v>216</v>
      </c>
      <c r="S813" s="120"/>
      <c r="T813" s="120"/>
      <c r="U813" s="120"/>
      <c r="V813" s="120"/>
      <c r="W813" s="120"/>
      <c r="X813" s="120"/>
      <c r="Y813" s="120"/>
    </row>
    <row r="814" spans="2:25" x14ac:dyDescent="0.2">
      <c r="B814" s="70">
        <v>37249</v>
      </c>
      <c r="C814" s="4">
        <v>24</v>
      </c>
      <c r="D814" s="11">
        <v>44600</v>
      </c>
      <c r="E814" s="12"/>
      <c r="F814" s="13">
        <v>-100</v>
      </c>
      <c r="G814" s="53">
        <v>1</v>
      </c>
      <c r="H814" s="54">
        <v>2</v>
      </c>
      <c r="I814" s="11">
        <v>93</v>
      </c>
      <c r="J814" s="62">
        <v>3</v>
      </c>
      <c r="K814" s="7">
        <v>0</v>
      </c>
      <c r="L814" s="5" t="s">
        <v>25</v>
      </c>
      <c r="M814" s="78" t="s">
        <v>126</v>
      </c>
      <c r="N814" s="30"/>
      <c r="O814" s="31"/>
      <c r="R814" s="120"/>
      <c r="S814" s="120"/>
      <c r="T814" s="120"/>
      <c r="U814" s="120"/>
      <c r="V814" s="120"/>
      <c r="W814" s="120"/>
      <c r="X814" s="120"/>
      <c r="Y814" s="120"/>
    </row>
    <row r="815" spans="2:25" x14ac:dyDescent="0.2">
      <c r="B815" s="70">
        <v>37250</v>
      </c>
      <c r="C815" s="4">
        <v>25</v>
      </c>
      <c r="D815" s="11">
        <v>44600</v>
      </c>
      <c r="E815" s="12"/>
      <c r="F815" s="13">
        <v>0</v>
      </c>
      <c r="G815" s="53">
        <v>0</v>
      </c>
      <c r="H815" s="54">
        <v>5</v>
      </c>
      <c r="I815" s="11">
        <v>91</v>
      </c>
      <c r="J815" s="62">
        <v>3</v>
      </c>
      <c r="K815" s="7">
        <v>0</v>
      </c>
      <c r="L815" s="5" t="s">
        <v>13</v>
      </c>
      <c r="M815" s="35" t="s">
        <v>117</v>
      </c>
      <c r="N815" s="30"/>
      <c r="O815" s="31"/>
      <c r="R815" s="120"/>
      <c r="S815" s="120"/>
      <c r="T815" s="120"/>
      <c r="U815" s="120"/>
      <c r="V815" s="120"/>
      <c r="W815" s="120"/>
      <c r="X815" s="120"/>
      <c r="Y815" s="120"/>
    </row>
    <row r="816" spans="2:25" x14ac:dyDescent="0.2">
      <c r="B816" s="70">
        <v>37251</v>
      </c>
      <c r="C816" s="4">
        <v>26</v>
      </c>
      <c r="D816" s="11">
        <v>44500</v>
      </c>
      <c r="E816" s="12"/>
      <c r="F816" s="13">
        <v>-100</v>
      </c>
      <c r="G816" s="53">
        <v>-1</v>
      </c>
      <c r="H816" s="54">
        <v>2</v>
      </c>
      <c r="I816" s="11">
        <v>92</v>
      </c>
      <c r="J816" s="62">
        <v>4</v>
      </c>
      <c r="K816" s="7">
        <v>0</v>
      </c>
      <c r="L816" s="11" t="s">
        <v>25</v>
      </c>
      <c r="M816" s="35"/>
      <c r="N816" s="30"/>
      <c r="O816" s="31"/>
    </row>
    <row r="817" spans="2:15" x14ac:dyDescent="0.2">
      <c r="B817" s="70">
        <v>37252</v>
      </c>
      <c r="C817" s="4">
        <v>27</v>
      </c>
      <c r="D817" s="11">
        <v>44500</v>
      </c>
      <c r="E817" s="12"/>
      <c r="F817" s="13">
        <v>0</v>
      </c>
      <c r="G817" s="53">
        <v>1</v>
      </c>
      <c r="H817" s="54">
        <v>2</v>
      </c>
      <c r="I817" s="11">
        <v>93</v>
      </c>
      <c r="J817" s="62">
        <v>0</v>
      </c>
      <c r="K817" s="7">
        <v>0</v>
      </c>
      <c r="L817" s="11" t="s">
        <v>25</v>
      </c>
      <c r="M817" s="35"/>
      <c r="N817" s="30"/>
      <c r="O817" s="31"/>
    </row>
    <row r="818" spans="2:15" x14ac:dyDescent="0.2">
      <c r="B818" s="70">
        <v>37253</v>
      </c>
      <c r="C818" s="4">
        <v>28</v>
      </c>
      <c r="D818" s="11">
        <v>44500</v>
      </c>
      <c r="E818" s="12"/>
      <c r="F818" s="13">
        <v>0</v>
      </c>
      <c r="G818" s="53">
        <v>0</v>
      </c>
      <c r="H818" s="54">
        <v>5</v>
      </c>
      <c r="I818" s="11">
        <v>96</v>
      </c>
      <c r="J818" s="62">
        <v>3</v>
      </c>
      <c r="K818" s="7">
        <v>0</v>
      </c>
      <c r="L818" s="11" t="s">
        <v>13</v>
      </c>
      <c r="M818" s="35"/>
      <c r="N818" s="30"/>
      <c r="O818" s="31"/>
    </row>
    <row r="819" spans="2:15" x14ac:dyDescent="0.2">
      <c r="B819" s="70">
        <v>37254</v>
      </c>
      <c r="C819" s="4">
        <v>29</v>
      </c>
      <c r="D819" s="11">
        <v>44400</v>
      </c>
      <c r="E819" s="12"/>
      <c r="F819" s="13">
        <v>-100</v>
      </c>
      <c r="G819" s="53">
        <v>-3</v>
      </c>
      <c r="H819" s="54">
        <v>0</v>
      </c>
      <c r="I819" s="11">
        <v>95</v>
      </c>
      <c r="J819" s="62">
        <v>0</v>
      </c>
      <c r="K819" s="7">
        <v>0</v>
      </c>
      <c r="L819" s="11" t="s">
        <v>15</v>
      </c>
      <c r="M819" s="35"/>
      <c r="N819" s="30"/>
      <c r="O819" s="31"/>
    </row>
    <row r="820" spans="2:15" x14ac:dyDescent="0.2">
      <c r="B820" s="70">
        <v>37255</v>
      </c>
      <c r="C820" s="4">
        <v>30</v>
      </c>
      <c r="D820" s="11">
        <v>44400</v>
      </c>
      <c r="E820" s="12"/>
      <c r="F820" s="13">
        <v>0</v>
      </c>
      <c r="G820" s="53">
        <v>-10</v>
      </c>
      <c r="H820" s="54">
        <v>-1</v>
      </c>
      <c r="I820" s="11">
        <v>90</v>
      </c>
      <c r="J820" s="62">
        <v>0</v>
      </c>
      <c r="K820" s="7">
        <v>0</v>
      </c>
      <c r="L820" s="11" t="s">
        <v>15</v>
      </c>
      <c r="M820" s="35"/>
      <c r="N820" s="30"/>
      <c r="O820" s="31"/>
    </row>
    <row r="821" spans="2:15" ht="13.5" thickBot="1" x14ac:dyDescent="0.25">
      <c r="B821" s="70">
        <v>37256</v>
      </c>
      <c r="C821" s="4">
        <v>31</v>
      </c>
      <c r="D821" s="11">
        <v>44300</v>
      </c>
      <c r="E821" s="12"/>
      <c r="F821" s="13">
        <v>-100</v>
      </c>
      <c r="G821" s="53">
        <v>-11</v>
      </c>
      <c r="H821" s="54">
        <v>-3</v>
      </c>
      <c r="I821" s="11">
        <v>88</v>
      </c>
      <c r="J821" s="62">
        <v>0</v>
      </c>
      <c r="K821" s="7">
        <v>0</v>
      </c>
      <c r="L821" s="11" t="s">
        <v>15</v>
      </c>
      <c r="M821" s="35"/>
      <c r="N821" s="30"/>
      <c r="O821" s="31"/>
    </row>
    <row r="822" spans="2:15" ht="13.5" thickBot="1" x14ac:dyDescent="0.25">
      <c r="C822" s="21" t="s">
        <v>27</v>
      </c>
      <c r="D822" s="22">
        <v>44300</v>
      </c>
      <c r="E822" s="23">
        <v>0</v>
      </c>
      <c r="F822" s="24">
        <v>-500</v>
      </c>
      <c r="G822" s="57"/>
      <c r="H822" s="58"/>
      <c r="I822" s="25"/>
      <c r="J822" s="64"/>
      <c r="K822" s="24"/>
      <c r="L822" s="22"/>
      <c r="M822" s="36"/>
      <c r="N822" s="37"/>
      <c r="O822" s="38"/>
    </row>
    <row r="823" spans="2:15" x14ac:dyDescent="0.2">
      <c r="C823" s="164" t="s">
        <v>28</v>
      </c>
      <c r="D823" s="165"/>
      <c r="E823" s="168">
        <v>0</v>
      </c>
      <c r="F823" s="141">
        <v>-900</v>
      </c>
      <c r="G823" s="125">
        <f>SUM(G789:G821)</f>
        <v>-50</v>
      </c>
      <c r="H823" s="129">
        <f>SUM(H789:H821)</f>
        <v>71</v>
      </c>
      <c r="I823" s="127">
        <f>SUM(I789:I821)</f>
        <v>2907</v>
      </c>
      <c r="J823" s="125">
        <f>SUM(J789:J821)</f>
        <v>51</v>
      </c>
      <c r="K823" s="202">
        <f>COUNTIF(K789:K821,"&gt;0")</f>
        <v>1</v>
      </c>
      <c r="L823" s="39"/>
      <c r="M823" s="40"/>
      <c r="N823" s="40"/>
      <c r="O823" s="41"/>
    </row>
    <row r="824" spans="2:15" ht="13.5" thickBot="1" x14ac:dyDescent="0.25">
      <c r="C824" s="166"/>
      <c r="D824" s="167"/>
      <c r="E824" s="169"/>
      <c r="F824" s="142"/>
      <c r="G824" s="126"/>
      <c r="H824" s="130"/>
      <c r="I824" s="128"/>
      <c r="J824" s="126"/>
      <c r="K824" s="203"/>
      <c r="L824" s="42"/>
      <c r="M824" s="43"/>
      <c r="N824" s="43"/>
      <c r="O824" s="44"/>
    </row>
    <row r="825" spans="2:15" x14ac:dyDescent="0.2">
      <c r="C825" s="143" t="s">
        <v>54</v>
      </c>
      <c r="D825" s="144"/>
      <c r="E825" s="188">
        <v>-0.9</v>
      </c>
      <c r="F825" s="191" t="s">
        <v>55</v>
      </c>
      <c r="G825" s="152" t="s">
        <v>171</v>
      </c>
      <c r="H825" s="153" t="s">
        <v>172</v>
      </c>
      <c r="I825" s="154" t="s">
        <v>56</v>
      </c>
      <c r="J825" s="156" t="s">
        <v>57</v>
      </c>
      <c r="K825" s="158" t="s">
        <v>217</v>
      </c>
      <c r="L825" s="158"/>
      <c r="M825" s="158"/>
      <c r="N825" s="158"/>
      <c r="O825" s="159"/>
    </row>
    <row r="826" spans="2:15" x14ac:dyDescent="0.2">
      <c r="C826" s="145"/>
      <c r="D826" s="146"/>
      <c r="E826" s="189"/>
      <c r="F826" s="192"/>
      <c r="G826" s="121"/>
      <c r="H826" s="137"/>
      <c r="I826" s="155"/>
      <c r="J826" s="157"/>
      <c r="K826" s="160"/>
      <c r="L826" s="160"/>
      <c r="M826" s="160"/>
      <c r="N826" s="160"/>
      <c r="O826" s="161"/>
    </row>
    <row r="827" spans="2:15" x14ac:dyDescent="0.2">
      <c r="C827" s="145"/>
      <c r="D827" s="146"/>
      <c r="E827" s="189"/>
      <c r="F827" s="192"/>
      <c r="G827" s="121">
        <f>G823/31</f>
        <v>-1.6129032258064515</v>
      </c>
      <c r="H827" s="204">
        <f>H823/31</f>
        <v>2.2903225806451615</v>
      </c>
      <c r="I827" s="139">
        <f>I823/31</f>
        <v>93.774193548387103</v>
      </c>
      <c r="J827" s="186">
        <f>COUNTIF(J789:J821,"&gt;0")</f>
        <v>13</v>
      </c>
      <c r="K827" s="160"/>
      <c r="L827" s="160"/>
      <c r="M827" s="160"/>
      <c r="N827" s="160"/>
      <c r="O827" s="161"/>
    </row>
    <row r="828" spans="2:15" ht="13.5" thickBot="1" x14ac:dyDescent="0.25">
      <c r="C828" s="147"/>
      <c r="D828" s="148"/>
      <c r="E828" s="190"/>
      <c r="F828" s="193"/>
      <c r="G828" s="122"/>
      <c r="H828" s="205"/>
      <c r="I828" s="140"/>
      <c r="J828" s="187"/>
      <c r="K828" s="162"/>
      <c r="L828" s="162"/>
      <c r="M828" s="162"/>
      <c r="N828" s="162"/>
      <c r="O828" s="163"/>
    </row>
    <row r="831" spans="2:15" x14ac:dyDescent="0.2">
      <c r="C831" s="69" t="s">
        <v>159</v>
      </c>
      <c r="D831" s="69" t="s">
        <v>218</v>
      </c>
      <c r="H831" s="59"/>
    </row>
    <row r="832" spans="2:15" ht="13.5" thickBot="1" x14ac:dyDescent="0.25">
      <c r="D832" s="72"/>
    </row>
    <row r="833" spans="2:25" x14ac:dyDescent="0.2">
      <c r="C833" s="170" t="s">
        <v>0</v>
      </c>
      <c r="D833" s="172" t="s">
        <v>1</v>
      </c>
      <c r="E833" s="173"/>
      <c r="F833" s="174"/>
      <c r="G833" s="175" t="s">
        <v>2</v>
      </c>
      <c r="H833" s="176"/>
      <c r="I833" s="177" t="s">
        <v>3</v>
      </c>
      <c r="J833" s="179" t="s">
        <v>4</v>
      </c>
      <c r="K833" s="131" t="s">
        <v>5</v>
      </c>
      <c r="L833" s="133" t="s">
        <v>6</v>
      </c>
      <c r="M833" s="135" t="s">
        <v>7</v>
      </c>
      <c r="N833" s="135"/>
      <c r="O833" s="131"/>
      <c r="R833" s="73" t="s">
        <v>150</v>
      </c>
      <c r="S833" s="73"/>
      <c r="T833" s="73"/>
      <c r="U833" s="73"/>
      <c r="V833" s="73"/>
      <c r="W833" s="73"/>
      <c r="X833" s="73"/>
      <c r="Y833" s="73"/>
    </row>
    <row r="834" spans="2:25" ht="13.5" thickBot="1" x14ac:dyDescent="0.25">
      <c r="C834" s="171"/>
      <c r="D834" s="1" t="s">
        <v>8</v>
      </c>
      <c r="E834" s="2" t="s">
        <v>9</v>
      </c>
      <c r="F834" s="3" t="s">
        <v>10</v>
      </c>
      <c r="G834" s="49" t="s">
        <v>11</v>
      </c>
      <c r="H834" s="50" t="s">
        <v>12</v>
      </c>
      <c r="I834" s="178"/>
      <c r="J834" s="180"/>
      <c r="K834" s="132"/>
      <c r="L834" s="134"/>
      <c r="M834" s="136"/>
      <c r="N834" s="136"/>
      <c r="O834" s="132"/>
      <c r="R834" s="119" t="s">
        <v>219</v>
      </c>
      <c r="S834" s="119"/>
      <c r="T834" s="119"/>
      <c r="U834" s="119"/>
      <c r="V834" s="119"/>
      <c r="W834" s="119"/>
      <c r="X834" s="119"/>
      <c r="Y834" s="119"/>
    </row>
    <row r="835" spans="2:25" x14ac:dyDescent="0.2">
      <c r="B835" s="70">
        <v>37226</v>
      </c>
      <c r="C835" s="4">
        <v>1</v>
      </c>
      <c r="D835" s="5"/>
      <c r="E835" s="6"/>
      <c r="F835" s="7"/>
      <c r="G835" s="51">
        <v>3</v>
      </c>
      <c r="H835" s="52">
        <v>7</v>
      </c>
      <c r="I835" s="5">
        <v>70</v>
      </c>
      <c r="J835" s="65">
        <v>5</v>
      </c>
      <c r="K835" s="7">
        <v>0</v>
      </c>
      <c r="L835" s="5" t="s">
        <v>16</v>
      </c>
      <c r="M835" s="27" t="s">
        <v>127</v>
      </c>
      <c r="N835" s="28"/>
      <c r="O835" s="29"/>
      <c r="R835" s="119"/>
      <c r="S835" s="119"/>
      <c r="T835" s="119"/>
      <c r="U835" s="119"/>
      <c r="V835" s="119"/>
      <c r="W835" s="119"/>
      <c r="X835" s="119"/>
      <c r="Y835" s="119"/>
    </row>
    <row r="836" spans="2:25" x14ac:dyDescent="0.2">
      <c r="B836" s="70">
        <v>37227</v>
      </c>
      <c r="C836" s="4">
        <v>2</v>
      </c>
      <c r="D836" s="11"/>
      <c r="E836" s="12"/>
      <c r="F836" s="13"/>
      <c r="G836" s="53">
        <v>2</v>
      </c>
      <c r="H836" s="54">
        <v>6</v>
      </c>
      <c r="I836" s="11">
        <v>65</v>
      </c>
      <c r="J836" s="66">
        <v>2</v>
      </c>
      <c r="K836" s="7">
        <v>0</v>
      </c>
      <c r="L836" s="11" t="s">
        <v>17</v>
      </c>
      <c r="M836" s="27" t="s">
        <v>127</v>
      </c>
      <c r="N836" s="30"/>
      <c r="O836" s="31"/>
      <c r="R836" s="119"/>
      <c r="S836" s="119"/>
      <c r="T836" s="119"/>
      <c r="U836" s="119"/>
      <c r="V836" s="119"/>
      <c r="W836" s="119"/>
      <c r="X836" s="119"/>
      <c r="Y836" s="119"/>
    </row>
    <row r="837" spans="2:25" x14ac:dyDescent="0.2">
      <c r="B837" s="70">
        <v>37228</v>
      </c>
      <c r="C837" s="4">
        <v>3</v>
      </c>
      <c r="D837" s="11"/>
      <c r="E837" s="12"/>
      <c r="F837" s="13"/>
      <c r="G837" s="53">
        <v>2</v>
      </c>
      <c r="H837" s="54">
        <v>2</v>
      </c>
      <c r="I837" s="11">
        <v>75</v>
      </c>
      <c r="J837" s="66">
        <v>0</v>
      </c>
      <c r="K837" s="7">
        <v>0</v>
      </c>
      <c r="L837" s="11" t="s">
        <v>16</v>
      </c>
      <c r="M837" s="27" t="s">
        <v>127</v>
      </c>
      <c r="N837" s="30"/>
      <c r="O837" s="31"/>
      <c r="R837" s="73"/>
      <c r="S837" s="73"/>
      <c r="T837" s="73"/>
      <c r="U837" s="73"/>
      <c r="V837" s="73"/>
      <c r="W837" s="73"/>
      <c r="X837" s="73"/>
      <c r="Y837" s="73"/>
    </row>
    <row r="838" spans="2:25" x14ac:dyDescent="0.2">
      <c r="B838" s="70">
        <v>37229</v>
      </c>
      <c r="C838" s="4">
        <v>4</v>
      </c>
      <c r="D838" s="11"/>
      <c r="E838" s="12"/>
      <c r="F838" s="13"/>
      <c r="G838" s="53">
        <v>1</v>
      </c>
      <c r="H838" s="54">
        <v>5</v>
      </c>
      <c r="I838" s="11">
        <v>85</v>
      </c>
      <c r="J838" s="66">
        <v>5</v>
      </c>
      <c r="K838" s="7">
        <v>0</v>
      </c>
      <c r="L838" s="11" t="s">
        <v>13</v>
      </c>
      <c r="M838" s="27" t="s">
        <v>127</v>
      </c>
      <c r="N838" s="30" t="s">
        <v>31</v>
      </c>
      <c r="O838" s="31"/>
      <c r="R838" s="73" t="s">
        <v>152</v>
      </c>
      <c r="S838" s="73"/>
      <c r="T838" s="73"/>
      <c r="U838" s="73"/>
      <c r="V838" s="73"/>
      <c r="W838" s="73"/>
      <c r="X838" s="73"/>
      <c r="Y838" s="73"/>
    </row>
    <row r="839" spans="2:25" x14ac:dyDescent="0.2">
      <c r="B839" s="70">
        <v>37230</v>
      </c>
      <c r="C839" s="4">
        <v>5</v>
      </c>
      <c r="D839" s="11"/>
      <c r="E839" s="12"/>
      <c r="F839" s="13"/>
      <c r="G839" s="53">
        <v>2</v>
      </c>
      <c r="H839" s="54">
        <v>8</v>
      </c>
      <c r="I839" s="11">
        <v>65</v>
      </c>
      <c r="J839" s="66">
        <v>11</v>
      </c>
      <c r="K839" s="7">
        <v>0</v>
      </c>
      <c r="L839" s="11" t="s">
        <v>13</v>
      </c>
      <c r="M839" s="27" t="s">
        <v>128</v>
      </c>
      <c r="N839" s="30"/>
      <c r="O839" s="31"/>
      <c r="R839" s="119"/>
      <c r="S839" s="119"/>
      <c r="T839" s="119"/>
      <c r="U839" s="119"/>
      <c r="V839" s="119"/>
      <c r="W839" s="119"/>
      <c r="X839" s="119"/>
      <c r="Y839" s="119"/>
    </row>
    <row r="840" spans="2:25" x14ac:dyDescent="0.2">
      <c r="B840" s="70">
        <v>37231</v>
      </c>
      <c r="C840" s="4">
        <v>6</v>
      </c>
      <c r="D840" s="11"/>
      <c r="E840" s="12"/>
      <c r="F840" s="13"/>
      <c r="G840" s="53">
        <v>3</v>
      </c>
      <c r="H840" s="54">
        <v>6</v>
      </c>
      <c r="I840" s="11">
        <v>75</v>
      </c>
      <c r="J840" s="66">
        <v>0</v>
      </c>
      <c r="K840" s="7">
        <v>0</v>
      </c>
      <c r="L840" s="11" t="s">
        <v>15</v>
      </c>
      <c r="M840" s="27" t="s">
        <v>127</v>
      </c>
      <c r="N840" s="30"/>
      <c r="O840" s="31"/>
      <c r="R840" s="119"/>
      <c r="S840" s="119"/>
      <c r="T840" s="119"/>
      <c r="U840" s="119"/>
      <c r="V840" s="119"/>
      <c r="W840" s="119"/>
      <c r="X840" s="119"/>
      <c r="Y840" s="119"/>
    </row>
    <row r="841" spans="2:25" x14ac:dyDescent="0.2">
      <c r="B841" s="70">
        <v>37232</v>
      </c>
      <c r="C841" s="4">
        <v>7</v>
      </c>
      <c r="D841" s="11"/>
      <c r="E841" s="12"/>
      <c r="F841" s="13"/>
      <c r="G841" s="53">
        <v>0</v>
      </c>
      <c r="H841" s="54">
        <v>4</v>
      </c>
      <c r="I841" s="11">
        <v>65</v>
      </c>
      <c r="J841" s="66">
        <v>0</v>
      </c>
      <c r="K841" s="7">
        <v>0</v>
      </c>
      <c r="L841" s="11" t="s">
        <v>16</v>
      </c>
      <c r="M841" s="27" t="s">
        <v>127</v>
      </c>
      <c r="N841" s="30" t="s">
        <v>21</v>
      </c>
      <c r="O841" s="31"/>
      <c r="R841" s="119"/>
      <c r="S841" s="119"/>
      <c r="T841" s="119"/>
      <c r="U841" s="119"/>
      <c r="V841" s="119"/>
      <c r="W841" s="119"/>
      <c r="X841" s="119"/>
      <c r="Y841" s="119"/>
    </row>
    <row r="842" spans="2:25" x14ac:dyDescent="0.2">
      <c r="B842" s="70">
        <v>37233</v>
      </c>
      <c r="C842" s="4">
        <v>8</v>
      </c>
      <c r="D842" s="11"/>
      <c r="E842" s="12"/>
      <c r="F842" s="13"/>
      <c r="G842" s="53">
        <v>1</v>
      </c>
      <c r="H842" s="54">
        <v>3</v>
      </c>
      <c r="I842" s="11">
        <v>60</v>
      </c>
      <c r="J842" s="66">
        <v>0</v>
      </c>
      <c r="K842" s="7">
        <v>0</v>
      </c>
      <c r="L842" s="11" t="s">
        <v>17</v>
      </c>
      <c r="M842" s="27" t="s">
        <v>128</v>
      </c>
      <c r="N842" s="30"/>
      <c r="O842" s="31"/>
      <c r="R842" s="73"/>
      <c r="S842" s="73"/>
      <c r="T842" s="73"/>
      <c r="U842" s="73"/>
      <c r="V842" s="73"/>
      <c r="W842" s="73"/>
      <c r="X842" s="73"/>
      <c r="Y842" s="73"/>
    </row>
    <row r="843" spans="2:25" x14ac:dyDescent="0.2">
      <c r="B843" s="70">
        <v>37234</v>
      </c>
      <c r="C843" s="4">
        <v>9</v>
      </c>
      <c r="D843" s="11"/>
      <c r="E843" s="12"/>
      <c r="F843" s="13"/>
      <c r="G843" s="53">
        <v>-2</v>
      </c>
      <c r="H843" s="54">
        <v>3</v>
      </c>
      <c r="I843" s="11">
        <v>55</v>
      </c>
      <c r="J843" s="66">
        <v>0</v>
      </c>
      <c r="K843" s="7">
        <v>0</v>
      </c>
      <c r="L843" s="11" t="s">
        <v>17</v>
      </c>
      <c r="M843" s="27" t="s">
        <v>129</v>
      </c>
      <c r="N843" s="30"/>
      <c r="O843" s="31"/>
      <c r="R843" s="73" t="s">
        <v>154</v>
      </c>
      <c r="S843" s="73"/>
      <c r="T843" s="73"/>
      <c r="U843" s="73"/>
      <c r="V843" s="73"/>
      <c r="W843" s="73"/>
      <c r="X843" s="73"/>
      <c r="Y843" s="73"/>
    </row>
    <row r="844" spans="2:25" ht="13.5" thickBot="1" x14ac:dyDescent="0.25">
      <c r="B844" s="70">
        <v>37235</v>
      </c>
      <c r="C844" s="17">
        <v>10</v>
      </c>
      <c r="D844" s="18"/>
      <c r="E844" s="19"/>
      <c r="F844" s="20"/>
      <c r="G844" s="55">
        <v>-3</v>
      </c>
      <c r="H844" s="56">
        <v>3</v>
      </c>
      <c r="I844" s="18">
        <v>55</v>
      </c>
      <c r="J844" s="66">
        <v>0</v>
      </c>
      <c r="K844" s="7">
        <v>0</v>
      </c>
      <c r="L844" s="11" t="s">
        <v>16</v>
      </c>
      <c r="M844" s="27" t="s">
        <v>128</v>
      </c>
      <c r="N844" s="30"/>
      <c r="O844" s="31"/>
      <c r="R844" s="119"/>
      <c r="S844" s="119"/>
      <c r="T844" s="119"/>
      <c r="U844" s="119"/>
      <c r="V844" s="119"/>
      <c r="W844" s="119"/>
      <c r="X844" s="119"/>
      <c r="Y844" s="119"/>
    </row>
    <row r="845" spans="2:25" ht="13.5" thickBot="1" x14ac:dyDescent="0.25">
      <c r="C845" s="21" t="s">
        <v>20</v>
      </c>
      <c r="D845" s="22"/>
      <c r="E845" s="23"/>
      <c r="F845" s="24"/>
      <c r="G845" s="57"/>
      <c r="H845" s="58"/>
      <c r="I845" s="25"/>
      <c r="J845" s="64"/>
      <c r="K845" s="24"/>
      <c r="L845" s="22"/>
      <c r="M845" s="32"/>
      <c r="N845" s="33"/>
      <c r="O845" s="34"/>
      <c r="R845" s="119"/>
      <c r="S845" s="119"/>
      <c r="T845" s="119"/>
      <c r="U845" s="119"/>
      <c r="V845" s="119"/>
      <c r="W845" s="119"/>
      <c r="X845" s="119"/>
      <c r="Y845" s="119"/>
    </row>
    <row r="846" spans="2:25" x14ac:dyDescent="0.2">
      <c r="B846" s="70">
        <v>37236</v>
      </c>
      <c r="C846" s="26">
        <v>11</v>
      </c>
      <c r="D846" s="5"/>
      <c r="E846" s="6"/>
      <c r="F846" s="7"/>
      <c r="G846" s="51">
        <v>2</v>
      </c>
      <c r="H846" s="52">
        <v>4</v>
      </c>
      <c r="I846" s="5">
        <v>85</v>
      </c>
      <c r="J846" s="62">
        <v>1</v>
      </c>
      <c r="K846" s="7">
        <v>0</v>
      </c>
      <c r="L846" s="5" t="s">
        <v>16</v>
      </c>
      <c r="M846" s="35" t="s">
        <v>127</v>
      </c>
      <c r="N846" s="30" t="s">
        <v>130</v>
      </c>
      <c r="O846" s="31" t="s">
        <v>21</v>
      </c>
      <c r="R846" s="119"/>
      <c r="S846" s="119"/>
      <c r="T846" s="119"/>
      <c r="U846" s="119"/>
      <c r="V846" s="119"/>
      <c r="W846" s="119"/>
      <c r="X846" s="119"/>
      <c r="Y846" s="119"/>
    </row>
    <row r="847" spans="2:25" x14ac:dyDescent="0.2">
      <c r="B847" s="70">
        <v>37237</v>
      </c>
      <c r="C847" s="4">
        <v>12</v>
      </c>
      <c r="D847" s="11"/>
      <c r="E847" s="12"/>
      <c r="F847" s="13"/>
      <c r="G847" s="51">
        <v>2</v>
      </c>
      <c r="H847" s="52">
        <v>4</v>
      </c>
      <c r="I847" s="11">
        <v>85</v>
      </c>
      <c r="J847" s="62">
        <v>1</v>
      </c>
      <c r="K847" s="7">
        <v>0</v>
      </c>
      <c r="L847" s="5" t="s">
        <v>16</v>
      </c>
      <c r="M847" s="35" t="s">
        <v>127</v>
      </c>
      <c r="N847" s="30" t="s">
        <v>130</v>
      </c>
      <c r="O847" s="31" t="s">
        <v>21</v>
      </c>
      <c r="R847" s="73"/>
      <c r="S847" s="73"/>
      <c r="T847" s="73"/>
      <c r="U847" s="73"/>
      <c r="V847" s="73"/>
      <c r="W847" s="73"/>
      <c r="X847" s="73"/>
      <c r="Y847" s="73"/>
    </row>
    <row r="848" spans="2:25" x14ac:dyDescent="0.2">
      <c r="B848" s="70">
        <v>37238</v>
      </c>
      <c r="C848" s="4">
        <v>13</v>
      </c>
      <c r="D848" s="11"/>
      <c r="E848" s="12"/>
      <c r="F848" s="13"/>
      <c r="G848" s="53">
        <v>-3</v>
      </c>
      <c r="H848" s="54">
        <v>2</v>
      </c>
      <c r="I848" s="11">
        <v>65</v>
      </c>
      <c r="J848" s="62">
        <v>0</v>
      </c>
      <c r="K848" s="7">
        <v>0</v>
      </c>
      <c r="L848" s="5" t="s">
        <v>17</v>
      </c>
      <c r="M848" s="35" t="s">
        <v>129</v>
      </c>
      <c r="N848" s="30"/>
      <c r="O848" s="31"/>
      <c r="R848" s="73" t="s">
        <v>156</v>
      </c>
      <c r="S848" s="73"/>
      <c r="T848" s="73"/>
      <c r="U848" s="73"/>
      <c r="V848" s="73"/>
      <c r="W848" s="73"/>
      <c r="X848" s="73"/>
      <c r="Y848" s="73"/>
    </row>
    <row r="849" spans="2:25" x14ac:dyDescent="0.2">
      <c r="B849" s="70">
        <v>37239</v>
      </c>
      <c r="C849" s="4">
        <v>14</v>
      </c>
      <c r="D849" s="11"/>
      <c r="E849" s="12"/>
      <c r="F849" s="13"/>
      <c r="G849" s="74">
        <v>-9</v>
      </c>
      <c r="H849" s="54">
        <v>-3</v>
      </c>
      <c r="I849" s="11">
        <v>60</v>
      </c>
      <c r="J849" s="62">
        <v>0</v>
      </c>
      <c r="K849" s="7">
        <v>0</v>
      </c>
      <c r="L849" s="5" t="s">
        <v>17</v>
      </c>
      <c r="M849" s="35" t="s">
        <v>129</v>
      </c>
      <c r="N849" s="30"/>
      <c r="O849" s="31"/>
      <c r="R849" s="120"/>
      <c r="S849" s="120"/>
      <c r="T849" s="120"/>
      <c r="U849" s="120"/>
      <c r="V849" s="120"/>
      <c r="W849" s="120"/>
      <c r="X849" s="120"/>
      <c r="Y849" s="120"/>
    </row>
    <row r="850" spans="2:25" x14ac:dyDescent="0.2">
      <c r="B850" s="70">
        <v>37240</v>
      </c>
      <c r="C850" s="4">
        <v>15</v>
      </c>
      <c r="D850" s="11"/>
      <c r="E850" s="12"/>
      <c r="F850" s="13"/>
      <c r="G850" s="53">
        <v>-3</v>
      </c>
      <c r="H850" s="54">
        <v>2</v>
      </c>
      <c r="I850" s="11">
        <v>70</v>
      </c>
      <c r="J850" s="62">
        <v>1</v>
      </c>
      <c r="K850" s="7">
        <v>0</v>
      </c>
      <c r="L850" s="5" t="s">
        <v>17</v>
      </c>
      <c r="M850" s="35" t="s">
        <v>127</v>
      </c>
      <c r="N850" s="30" t="s">
        <v>26</v>
      </c>
      <c r="O850" s="31"/>
      <c r="R850" s="120"/>
      <c r="S850" s="120"/>
      <c r="T850" s="120"/>
      <c r="U850" s="120"/>
      <c r="V850" s="120"/>
      <c r="W850" s="120"/>
      <c r="X850" s="120"/>
      <c r="Y850" s="120"/>
    </row>
    <row r="851" spans="2:25" x14ac:dyDescent="0.2">
      <c r="B851" s="70">
        <v>37241</v>
      </c>
      <c r="C851" s="4">
        <v>16</v>
      </c>
      <c r="D851" s="11"/>
      <c r="E851" s="12"/>
      <c r="F851" s="13"/>
      <c r="G851" s="53">
        <v>-2</v>
      </c>
      <c r="H851" s="54">
        <v>1</v>
      </c>
      <c r="I851" s="11">
        <v>60</v>
      </c>
      <c r="J851" s="62">
        <v>0</v>
      </c>
      <c r="K851" s="7">
        <v>0</v>
      </c>
      <c r="L851" s="5" t="s">
        <v>17</v>
      </c>
      <c r="M851" s="35" t="s">
        <v>129</v>
      </c>
      <c r="N851" s="30"/>
      <c r="O851" s="31"/>
      <c r="R851" s="120"/>
      <c r="S851" s="120"/>
      <c r="T851" s="120"/>
      <c r="U851" s="120"/>
      <c r="V851" s="120"/>
      <c r="W851" s="120"/>
      <c r="X851" s="120"/>
      <c r="Y851" s="120"/>
    </row>
    <row r="852" spans="2:25" x14ac:dyDescent="0.2">
      <c r="B852" s="70">
        <v>37242</v>
      </c>
      <c r="C852" s="4">
        <v>17</v>
      </c>
      <c r="D852" s="11"/>
      <c r="E852" s="12"/>
      <c r="F852" s="13"/>
      <c r="G852" s="53">
        <v>0</v>
      </c>
      <c r="H852" s="54">
        <v>2</v>
      </c>
      <c r="I852" s="11">
        <v>65</v>
      </c>
      <c r="J852" s="62">
        <v>0</v>
      </c>
      <c r="K852" s="7">
        <v>0</v>
      </c>
      <c r="L852" s="5" t="s">
        <v>17</v>
      </c>
      <c r="M852" s="35" t="s">
        <v>127</v>
      </c>
      <c r="N852" s="30"/>
      <c r="O852" s="31"/>
      <c r="R852" s="73"/>
      <c r="S852" s="73"/>
      <c r="T852" s="73"/>
      <c r="U852" s="73"/>
      <c r="V852" s="73"/>
      <c r="W852" s="73"/>
      <c r="X852" s="73"/>
      <c r="Y852" s="73"/>
    </row>
    <row r="853" spans="2:25" x14ac:dyDescent="0.2">
      <c r="B853" s="70">
        <v>37243</v>
      </c>
      <c r="C853" s="4">
        <v>18</v>
      </c>
      <c r="D853" s="11"/>
      <c r="E853" s="12"/>
      <c r="F853" s="13"/>
      <c r="G853" s="53">
        <v>0</v>
      </c>
      <c r="H853" s="54">
        <v>2</v>
      </c>
      <c r="I853" s="11">
        <v>65</v>
      </c>
      <c r="J853" s="62">
        <v>1</v>
      </c>
      <c r="K853" s="7">
        <v>0</v>
      </c>
      <c r="L853" s="5" t="s">
        <v>17</v>
      </c>
      <c r="M853" s="35" t="s">
        <v>127</v>
      </c>
      <c r="N853" s="30"/>
      <c r="O853" s="31"/>
      <c r="R853" s="73" t="s">
        <v>155</v>
      </c>
      <c r="S853" s="73"/>
      <c r="T853" s="73"/>
      <c r="U853" s="73"/>
      <c r="V853" s="73"/>
      <c r="W853" s="73"/>
      <c r="X853" s="73"/>
      <c r="Y853" s="73"/>
    </row>
    <row r="854" spans="2:25" x14ac:dyDescent="0.2">
      <c r="B854" s="70">
        <v>37244</v>
      </c>
      <c r="C854" s="4">
        <v>19</v>
      </c>
      <c r="D854" s="11"/>
      <c r="E854" s="12"/>
      <c r="F854" s="13"/>
      <c r="G854" s="53">
        <v>2</v>
      </c>
      <c r="H854" s="54">
        <v>3</v>
      </c>
      <c r="I854" s="11">
        <v>75</v>
      </c>
      <c r="J854" s="62">
        <v>5</v>
      </c>
      <c r="K854" s="7">
        <v>0</v>
      </c>
      <c r="L854" s="5" t="s">
        <v>15</v>
      </c>
      <c r="M854" s="35" t="s">
        <v>127</v>
      </c>
      <c r="N854" s="30" t="s">
        <v>46</v>
      </c>
      <c r="O854" s="31"/>
      <c r="R854" s="120"/>
      <c r="S854" s="120"/>
      <c r="T854" s="120"/>
      <c r="U854" s="120"/>
      <c r="V854" s="120"/>
      <c r="W854" s="120"/>
      <c r="X854" s="120"/>
      <c r="Y854" s="120"/>
    </row>
    <row r="855" spans="2:25" ht="13.5" thickBot="1" x14ac:dyDescent="0.25">
      <c r="B855" s="70">
        <v>37245</v>
      </c>
      <c r="C855" s="17">
        <v>20</v>
      </c>
      <c r="D855" s="18"/>
      <c r="E855" s="19"/>
      <c r="F855" s="20"/>
      <c r="G855" s="53">
        <v>0</v>
      </c>
      <c r="H855" s="54">
        <v>-4</v>
      </c>
      <c r="I855" s="18">
        <v>60</v>
      </c>
      <c r="J855" s="63">
        <v>0</v>
      </c>
      <c r="K855" s="7">
        <v>0</v>
      </c>
      <c r="L855" s="5" t="s">
        <v>17</v>
      </c>
      <c r="M855" s="35" t="s">
        <v>33</v>
      </c>
      <c r="N855" s="30"/>
      <c r="O855" s="31"/>
      <c r="R855" s="120"/>
      <c r="S855" s="120"/>
      <c r="T855" s="120"/>
      <c r="U855" s="120"/>
      <c r="V855" s="120"/>
      <c r="W855" s="120"/>
      <c r="X855" s="120"/>
      <c r="Y855" s="120"/>
    </row>
    <row r="856" spans="2:25" ht="13.5" thickBot="1" x14ac:dyDescent="0.25">
      <c r="C856" s="21" t="s">
        <v>23</v>
      </c>
      <c r="D856" s="22"/>
      <c r="E856" s="23"/>
      <c r="F856" s="24"/>
      <c r="G856" s="57"/>
      <c r="H856" s="58"/>
      <c r="I856" s="25"/>
      <c r="J856" s="64"/>
      <c r="K856" s="24"/>
      <c r="L856" s="22"/>
      <c r="M856" s="32"/>
      <c r="N856" s="33"/>
      <c r="O856" s="34"/>
      <c r="R856" s="120"/>
      <c r="S856" s="120"/>
      <c r="T856" s="120"/>
      <c r="U856" s="120"/>
      <c r="V856" s="120"/>
      <c r="W856" s="120"/>
      <c r="X856" s="120"/>
      <c r="Y856" s="120"/>
    </row>
    <row r="857" spans="2:25" x14ac:dyDescent="0.2">
      <c r="B857" s="70">
        <v>37246</v>
      </c>
      <c r="C857" s="26">
        <v>21</v>
      </c>
      <c r="D857" s="5"/>
      <c r="E857" s="6"/>
      <c r="F857" s="7"/>
      <c r="G857" s="51">
        <v>-1</v>
      </c>
      <c r="H857" s="52">
        <v>2</v>
      </c>
      <c r="I857" s="5">
        <v>75</v>
      </c>
      <c r="J857" s="61">
        <v>8</v>
      </c>
      <c r="K857" s="7">
        <v>0</v>
      </c>
      <c r="L857" s="5" t="s">
        <v>15</v>
      </c>
      <c r="M857" s="35" t="s">
        <v>127</v>
      </c>
      <c r="N857" s="30" t="s">
        <v>26</v>
      </c>
      <c r="O857" s="31" t="s">
        <v>31</v>
      </c>
      <c r="R857" s="73"/>
      <c r="S857" s="73"/>
      <c r="T857" s="73"/>
      <c r="U857" s="73"/>
      <c r="V857" s="73"/>
      <c r="W857" s="73"/>
      <c r="X857" s="73"/>
      <c r="Y857" s="73"/>
    </row>
    <row r="858" spans="2:25" x14ac:dyDescent="0.2">
      <c r="B858" s="70">
        <v>37247</v>
      </c>
      <c r="C858" s="4">
        <v>22</v>
      </c>
      <c r="D858" s="11"/>
      <c r="E858" s="12"/>
      <c r="F858" s="13"/>
      <c r="G858" s="53">
        <v>-2</v>
      </c>
      <c r="H858" s="54">
        <v>0</v>
      </c>
      <c r="I858" s="11">
        <v>70</v>
      </c>
      <c r="J858" s="62">
        <v>8</v>
      </c>
      <c r="K858" s="7">
        <v>0</v>
      </c>
      <c r="L858" s="5" t="s">
        <v>16</v>
      </c>
      <c r="M858" s="35" t="s">
        <v>127</v>
      </c>
      <c r="N858" s="30" t="s">
        <v>26</v>
      </c>
      <c r="O858" s="31"/>
      <c r="R858" s="73" t="s">
        <v>157</v>
      </c>
      <c r="S858" s="73"/>
      <c r="T858" s="73"/>
      <c r="U858" s="73"/>
      <c r="V858" s="73"/>
      <c r="W858" s="73"/>
      <c r="X858" s="73"/>
      <c r="Y858" s="73"/>
    </row>
    <row r="859" spans="2:25" x14ac:dyDescent="0.2">
      <c r="B859" s="70">
        <v>37248</v>
      </c>
      <c r="C859" s="4">
        <v>23</v>
      </c>
      <c r="D859" s="11"/>
      <c r="E859" s="12"/>
      <c r="F859" s="13"/>
      <c r="G859" s="53">
        <v>-8</v>
      </c>
      <c r="H859" s="54">
        <v>-4</v>
      </c>
      <c r="I859" s="11">
        <v>65</v>
      </c>
      <c r="J859" s="62">
        <v>0</v>
      </c>
      <c r="K859" s="7">
        <v>0</v>
      </c>
      <c r="L859" s="5" t="s">
        <v>17</v>
      </c>
      <c r="M859" s="35" t="s">
        <v>33</v>
      </c>
      <c r="N859" s="30"/>
      <c r="O859" s="31"/>
      <c r="R859" s="120"/>
      <c r="S859" s="120"/>
      <c r="T859" s="120"/>
      <c r="U859" s="120"/>
      <c r="V859" s="120"/>
      <c r="W859" s="120"/>
      <c r="X859" s="120"/>
      <c r="Y859" s="120"/>
    </row>
    <row r="860" spans="2:25" x14ac:dyDescent="0.2">
      <c r="B860" s="70">
        <v>37249</v>
      </c>
      <c r="C860" s="4">
        <v>24</v>
      </c>
      <c r="D860" s="11"/>
      <c r="E860" s="12"/>
      <c r="F860" s="13"/>
      <c r="G860" s="53">
        <v>-6</v>
      </c>
      <c r="H860" s="54">
        <v>-2</v>
      </c>
      <c r="I860" s="11">
        <v>70</v>
      </c>
      <c r="J860" s="62">
        <v>0</v>
      </c>
      <c r="K860" s="7">
        <v>0</v>
      </c>
      <c r="L860" s="5" t="s">
        <v>45</v>
      </c>
      <c r="M860" s="35" t="s">
        <v>127</v>
      </c>
      <c r="N860" s="30" t="s">
        <v>26</v>
      </c>
      <c r="O860" s="31"/>
      <c r="R860" s="120"/>
      <c r="S860" s="120"/>
      <c r="T860" s="120"/>
      <c r="U860" s="120"/>
      <c r="V860" s="120"/>
      <c r="W860" s="120"/>
      <c r="X860" s="120"/>
      <c r="Y860" s="120"/>
    </row>
    <row r="861" spans="2:25" x14ac:dyDescent="0.2">
      <c r="B861" s="70">
        <v>37250</v>
      </c>
      <c r="C861" s="4">
        <v>25</v>
      </c>
      <c r="D861" s="11"/>
      <c r="E861" s="12"/>
      <c r="F861" s="13"/>
      <c r="G861" s="53">
        <v>-3</v>
      </c>
      <c r="H861" s="54">
        <v>4</v>
      </c>
      <c r="I861" s="11">
        <v>65</v>
      </c>
      <c r="J861" s="62">
        <v>10</v>
      </c>
      <c r="K861" s="7">
        <v>0</v>
      </c>
      <c r="L861" s="5" t="s">
        <v>13</v>
      </c>
      <c r="M861" s="35" t="s">
        <v>128</v>
      </c>
      <c r="N861" s="30" t="s">
        <v>26</v>
      </c>
      <c r="O861" s="31" t="s">
        <v>31</v>
      </c>
      <c r="R861" s="120"/>
      <c r="S861" s="120"/>
      <c r="T861" s="120"/>
      <c r="U861" s="120"/>
      <c r="V861" s="120"/>
      <c r="W861" s="120"/>
      <c r="X861" s="120"/>
      <c r="Y861" s="120"/>
    </row>
    <row r="862" spans="2:25" x14ac:dyDescent="0.2">
      <c r="B862" s="70">
        <v>37251</v>
      </c>
      <c r="C862" s="4">
        <v>26</v>
      </c>
      <c r="D862" s="11"/>
      <c r="E862" s="12"/>
      <c r="F862" s="13"/>
      <c r="G862" s="53">
        <v>-1</v>
      </c>
      <c r="H862" s="54">
        <v>2</v>
      </c>
      <c r="I862" s="11">
        <v>60</v>
      </c>
      <c r="J862" s="62">
        <v>7</v>
      </c>
      <c r="K862" s="7">
        <v>0</v>
      </c>
      <c r="L862" s="11" t="s">
        <v>15</v>
      </c>
      <c r="M862" s="35" t="s">
        <v>128</v>
      </c>
      <c r="N862" s="30"/>
      <c r="O862" s="31"/>
    </row>
    <row r="863" spans="2:25" x14ac:dyDescent="0.2">
      <c r="B863" s="70">
        <v>37252</v>
      </c>
      <c r="C863" s="4">
        <v>27</v>
      </c>
      <c r="D863" s="11"/>
      <c r="E863" s="12"/>
      <c r="F863" s="13"/>
      <c r="G863" s="53">
        <v>-1</v>
      </c>
      <c r="H863" s="54">
        <v>1</v>
      </c>
      <c r="I863" s="11">
        <v>70</v>
      </c>
      <c r="J863" s="62">
        <v>4</v>
      </c>
      <c r="K863" s="7">
        <v>0</v>
      </c>
      <c r="L863" s="11" t="s">
        <v>15</v>
      </c>
      <c r="M863" s="35" t="s">
        <v>128</v>
      </c>
      <c r="N863" s="30" t="s">
        <v>26</v>
      </c>
      <c r="O863" s="31"/>
    </row>
    <row r="864" spans="2:25" x14ac:dyDescent="0.2">
      <c r="B864" s="70">
        <v>37253</v>
      </c>
      <c r="C864" s="4">
        <v>28</v>
      </c>
      <c r="D864" s="11"/>
      <c r="E864" s="12"/>
      <c r="F864" s="13"/>
      <c r="G864" s="53">
        <v>1</v>
      </c>
      <c r="H864" s="54">
        <v>3</v>
      </c>
      <c r="I864" s="11">
        <v>80</v>
      </c>
      <c r="J864" s="62">
        <v>4</v>
      </c>
      <c r="K864" s="7">
        <v>0</v>
      </c>
      <c r="L864" s="11" t="s">
        <v>15</v>
      </c>
      <c r="M864" s="35" t="s">
        <v>128</v>
      </c>
      <c r="N864" s="30" t="s">
        <v>120</v>
      </c>
      <c r="O864" s="31"/>
    </row>
    <row r="865" spans="2:25" x14ac:dyDescent="0.2">
      <c r="B865" s="70">
        <v>37254</v>
      </c>
      <c r="C865" s="4">
        <v>29</v>
      </c>
      <c r="D865" s="11"/>
      <c r="E865" s="12"/>
      <c r="F865" s="13"/>
      <c r="G865" s="53">
        <v>0</v>
      </c>
      <c r="H865" s="54">
        <v>3</v>
      </c>
      <c r="I865" s="11">
        <v>60</v>
      </c>
      <c r="J865" s="62">
        <v>3</v>
      </c>
      <c r="K865" s="7">
        <v>0</v>
      </c>
      <c r="L865" s="11" t="s">
        <v>13</v>
      </c>
      <c r="M865" s="35" t="s">
        <v>129</v>
      </c>
      <c r="N865" s="30"/>
      <c r="O865" s="31"/>
    </row>
    <row r="866" spans="2:25" x14ac:dyDescent="0.2">
      <c r="B866" s="70">
        <v>37255</v>
      </c>
      <c r="C866" s="4">
        <v>30</v>
      </c>
      <c r="D866" s="11"/>
      <c r="E866" s="12"/>
      <c r="F866" s="13"/>
      <c r="G866" s="53">
        <v>0</v>
      </c>
      <c r="H866" s="54">
        <v>2</v>
      </c>
      <c r="I866" s="11">
        <v>75</v>
      </c>
      <c r="J866" s="62">
        <v>4</v>
      </c>
      <c r="K866" s="7">
        <v>0</v>
      </c>
      <c r="L866" s="11" t="s">
        <v>15</v>
      </c>
      <c r="M866" s="35" t="s">
        <v>127</v>
      </c>
      <c r="N866" s="30" t="s">
        <v>26</v>
      </c>
      <c r="O866" s="31"/>
    </row>
    <row r="867" spans="2:25" ht="13.5" thickBot="1" x14ac:dyDescent="0.25">
      <c r="B867" s="70">
        <v>37256</v>
      </c>
      <c r="C867" s="4">
        <v>31</v>
      </c>
      <c r="D867" s="11"/>
      <c r="E867" s="12"/>
      <c r="F867" s="13"/>
      <c r="G867" s="53">
        <v>-4</v>
      </c>
      <c r="H867" s="54">
        <v>-3</v>
      </c>
      <c r="I867" s="11">
        <v>60</v>
      </c>
      <c r="J867" s="62">
        <v>4</v>
      </c>
      <c r="K867" s="7">
        <v>0</v>
      </c>
      <c r="L867" s="11" t="s">
        <v>34</v>
      </c>
      <c r="M867" s="35" t="s">
        <v>128</v>
      </c>
      <c r="N867" s="30" t="s">
        <v>131</v>
      </c>
      <c r="O867" s="31"/>
    </row>
    <row r="868" spans="2:25" ht="13.5" thickBot="1" x14ac:dyDescent="0.25">
      <c r="C868" s="21" t="s">
        <v>27</v>
      </c>
      <c r="D868" s="22"/>
      <c r="E868" s="23"/>
      <c r="F868" s="24"/>
      <c r="G868" s="57"/>
      <c r="H868" s="58"/>
      <c r="I868" s="25"/>
      <c r="J868" s="64"/>
      <c r="K868" s="24"/>
      <c r="L868" s="22"/>
      <c r="M868" s="36"/>
      <c r="N868" s="37"/>
      <c r="O868" s="38"/>
    </row>
    <row r="869" spans="2:25" x14ac:dyDescent="0.2">
      <c r="C869" s="164" t="s">
        <v>28</v>
      </c>
      <c r="D869" s="165"/>
      <c r="E869" s="168">
        <v>0</v>
      </c>
      <c r="F869" s="141">
        <v>-800</v>
      </c>
      <c r="G869" s="129">
        <f>SUM(G835:G867)</f>
        <v>-27</v>
      </c>
      <c r="H869" s="129">
        <f>SUM(H835:H867)</f>
        <v>68</v>
      </c>
      <c r="I869" s="181">
        <f>SUM(I835:I867)</f>
        <v>2110</v>
      </c>
      <c r="J869" s="129">
        <f>SUM(J835:J867)</f>
        <v>84</v>
      </c>
      <c r="K869" s="141">
        <f>COUNTIF(K835:K867,"&gt;0")</f>
        <v>0</v>
      </c>
      <c r="L869" s="39"/>
      <c r="M869" s="40"/>
      <c r="N869" s="40"/>
      <c r="O869" s="41"/>
    </row>
    <row r="870" spans="2:25" ht="13.5" thickBot="1" x14ac:dyDescent="0.25">
      <c r="C870" s="166"/>
      <c r="D870" s="167"/>
      <c r="E870" s="169"/>
      <c r="F870" s="142"/>
      <c r="G870" s="130"/>
      <c r="H870" s="130"/>
      <c r="I870" s="182"/>
      <c r="J870" s="130"/>
      <c r="K870" s="142"/>
      <c r="L870" s="42"/>
      <c r="M870" s="43"/>
      <c r="N870" s="43"/>
      <c r="O870" s="44"/>
    </row>
    <row r="871" spans="2:25" x14ac:dyDescent="0.2">
      <c r="C871" s="143" t="s">
        <v>54</v>
      </c>
      <c r="D871" s="144"/>
      <c r="E871" s="188">
        <v>-0.8</v>
      </c>
      <c r="F871" s="191" t="s">
        <v>55</v>
      </c>
      <c r="G871" s="152" t="s">
        <v>171</v>
      </c>
      <c r="H871" s="153" t="s">
        <v>172</v>
      </c>
      <c r="I871" s="154" t="s">
        <v>56</v>
      </c>
      <c r="J871" s="156" t="s">
        <v>57</v>
      </c>
      <c r="K871" s="196" t="s">
        <v>220</v>
      </c>
      <c r="L871" s="196"/>
      <c r="M871" s="196"/>
      <c r="N871" s="196"/>
      <c r="O871" s="197"/>
    </row>
    <row r="872" spans="2:25" x14ac:dyDescent="0.2">
      <c r="C872" s="145"/>
      <c r="D872" s="146"/>
      <c r="E872" s="189"/>
      <c r="F872" s="192"/>
      <c r="G872" s="121"/>
      <c r="H872" s="137"/>
      <c r="I872" s="155"/>
      <c r="J872" s="157"/>
      <c r="K872" s="198"/>
      <c r="L872" s="198"/>
      <c r="M872" s="198"/>
      <c r="N872" s="198"/>
      <c r="O872" s="199"/>
    </row>
    <row r="873" spans="2:25" x14ac:dyDescent="0.2">
      <c r="C873" s="145"/>
      <c r="D873" s="146"/>
      <c r="E873" s="189"/>
      <c r="F873" s="192"/>
      <c r="G873" s="194">
        <f>G869/31</f>
        <v>-0.87096774193548387</v>
      </c>
      <c r="H873" s="121">
        <f t="shared" ref="H873:I873" si="12">H869/31</f>
        <v>2.193548387096774</v>
      </c>
      <c r="I873" s="194">
        <f t="shared" si="12"/>
        <v>68.064516129032256</v>
      </c>
      <c r="J873" s="123">
        <f>COUNTIF(J835:J867,"&gt;0")</f>
        <v>18</v>
      </c>
      <c r="K873" s="198"/>
      <c r="L873" s="198"/>
      <c r="M873" s="198"/>
      <c r="N873" s="198"/>
      <c r="O873" s="199"/>
    </row>
    <row r="874" spans="2:25" ht="13.5" thickBot="1" x14ac:dyDescent="0.25">
      <c r="C874" s="147"/>
      <c r="D874" s="148"/>
      <c r="E874" s="190"/>
      <c r="F874" s="193"/>
      <c r="G874" s="195"/>
      <c r="H874" s="122"/>
      <c r="I874" s="195"/>
      <c r="J874" s="124"/>
      <c r="K874" s="200"/>
      <c r="L874" s="200"/>
      <c r="M874" s="200"/>
      <c r="N874" s="200"/>
      <c r="O874" s="201"/>
    </row>
    <row r="877" spans="2:25" x14ac:dyDescent="0.2">
      <c r="C877" s="69" t="s">
        <v>159</v>
      </c>
      <c r="D877" s="69" t="s">
        <v>221</v>
      </c>
      <c r="H877" s="59"/>
    </row>
    <row r="878" spans="2:25" ht="13.5" thickBot="1" x14ac:dyDescent="0.25">
      <c r="D878" s="72"/>
    </row>
    <row r="879" spans="2:25" x14ac:dyDescent="0.2">
      <c r="C879" s="170" t="s">
        <v>0</v>
      </c>
      <c r="D879" s="172" t="s">
        <v>1</v>
      </c>
      <c r="E879" s="173"/>
      <c r="F879" s="174"/>
      <c r="G879" s="175" t="s">
        <v>2</v>
      </c>
      <c r="H879" s="176"/>
      <c r="I879" s="177" t="s">
        <v>3</v>
      </c>
      <c r="J879" s="179" t="s">
        <v>4</v>
      </c>
      <c r="K879" s="131" t="s">
        <v>5</v>
      </c>
      <c r="L879" s="133" t="s">
        <v>6</v>
      </c>
      <c r="M879" s="135" t="s">
        <v>7</v>
      </c>
      <c r="N879" s="135"/>
      <c r="O879" s="131"/>
      <c r="R879" s="73" t="s">
        <v>150</v>
      </c>
      <c r="S879" s="73"/>
      <c r="T879" s="73"/>
      <c r="U879" s="73"/>
      <c r="V879" s="73"/>
      <c r="W879" s="73"/>
      <c r="X879" s="73"/>
      <c r="Y879" s="73"/>
    </row>
    <row r="880" spans="2:25" ht="13.5" thickBot="1" x14ac:dyDescent="0.25">
      <c r="C880" s="171"/>
      <c r="D880" s="1" t="s">
        <v>8</v>
      </c>
      <c r="E880" s="2" t="s">
        <v>9</v>
      </c>
      <c r="F880" s="3" t="s">
        <v>10</v>
      </c>
      <c r="G880" s="49" t="s">
        <v>11</v>
      </c>
      <c r="H880" s="50" t="s">
        <v>12</v>
      </c>
      <c r="I880" s="178"/>
      <c r="J880" s="180"/>
      <c r="K880" s="132"/>
      <c r="L880" s="134"/>
      <c r="M880" s="136"/>
      <c r="N880" s="136"/>
      <c r="O880" s="132"/>
      <c r="R880" s="119"/>
      <c r="S880" s="119"/>
      <c r="T880" s="119"/>
      <c r="U880" s="119"/>
      <c r="V880" s="119"/>
      <c r="W880" s="119"/>
      <c r="X880" s="119"/>
      <c r="Y880" s="119"/>
    </row>
    <row r="881" spans="2:25" x14ac:dyDescent="0.2">
      <c r="B881" s="70">
        <v>37226</v>
      </c>
      <c r="C881" s="4">
        <v>1</v>
      </c>
      <c r="D881" s="5"/>
      <c r="E881" s="6"/>
      <c r="F881" s="7"/>
      <c r="G881" s="51">
        <v>5</v>
      </c>
      <c r="H881" s="52">
        <v>9</v>
      </c>
      <c r="I881" s="5">
        <v>92</v>
      </c>
      <c r="J881" s="65">
        <v>15</v>
      </c>
      <c r="K881" s="7">
        <v>0</v>
      </c>
      <c r="L881" s="5"/>
      <c r="M881" s="27"/>
      <c r="N881" s="28"/>
      <c r="O881" s="29"/>
      <c r="R881" s="119"/>
      <c r="S881" s="119"/>
      <c r="T881" s="119"/>
      <c r="U881" s="119"/>
      <c r="V881" s="119"/>
      <c r="W881" s="119"/>
      <c r="X881" s="119"/>
      <c r="Y881" s="119"/>
    </row>
    <row r="882" spans="2:25" x14ac:dyDescent="0.2">
      <c r="B882" s="70">
        <v>37227</v>
      </c>
      <c r="C882" s="4">
        <v>2</v>
      </c>
      <c r="D882" s="11"/>
      <c r="E882" s="12"/>
      <c r="F882" s="13"/>
      <c r="G882" s="53">
        <v>6</v>
      </c>
      <c r="H882" s="54">
        <v>11</v>
      </c>
      <c r="I882" s="11">
        <v>89</v>
      </c>
      <c r="J882" s="66">
        <v>0</v>
      </c>
      <c r="K882" s="7">
        <v>0</v>
      </c>
      <c r="L882" s="11"/>
      <c r="M882" s="27"/>
      <c r="N882" s="30"/>
      <c r="O882" s="31"/>
      <c r="R882" s="119"/>
      <c r="S882" s="119"/>
      <c r="T882" s="119"/>
      <c r="U882" s="119"/>
      <c r="V882" s="119"/>
      <c r="W882" s="119"/>
      <c r="X882" s="119"/>
      <c r="Y882" s="119"/>
    </row>
    <row r="883" spans="2:25" x14ac:dyDescent="0.2">
      <c r="B883" s="70">
        <v>37228</v>
      </c>
      <c r="C883" s="4">
        <v>3</v>
      </c>
      <c r="D883" s="11"/>
      <c r="E883" s="12"/>
      <c r="F883" s="13"/>
      <c r="G883" s="53">
        <v>6</v>
      </c>
      <c r="H883" s="54">
        <v>10</v>
      </c>
      <c r="I883" s="11">
        <v>90</v>
      </c>
      <c r="J883" s="66">
        <v>0</v>
      </c>
      <c r="K883" s="7">
        <v>0</v>
      </c>
      <c r="L883" s="11"/>
      <c r="M883" s="27"/>
      <c r="N883" s="30"/>
      <c r="O883" s="31"/>
      <c r="R883" s="73"/>
      <c r="S883" s="73"/>
      <c r="T883" s="73"/>
      <c r="U883" s="73"/>
      <c r="V883" s="73"/>
      <c r="W883" s="73"/>
      <c r="X883" s="73"/>
      <c r="Y883" s="73"/>
    </row>
    <row r="884" spans="2:25" x14ac:dyDescent="0.2">
      <c r="B884" s="70">
        <v>37229</v>
      </c>
      <c r="C884" s="4">
        <v>4</v>
      </c>
      <c r="D884" s="11"/>
      <c r="E884" s="12"/>
      <c r="F884" s="13"/>
      <c r="G884" s="53">
        <v>4</v>
      </c>
      <c r="H884" s="54">
        <v>9</v>
      </c>
      <c r="I884" s="11">
        <v>88</v>
      </c>
      <c r="J884" s="66">
        <v>0</v>
      </c>
      <c r="K884" s="7">
        <v>0</v>
      </c>
      <c r="L884" s="11"/>
      <c r="M884" s="27"/>
      <c r="N884" s="30"/>
      <c r="O884" s="31"/>
      <c r="R884" s="73" t="s">
        <v>152</v>
      </c>
      <c r="S884" s="73"/>
      <c r="T884" s="73"/>
      <c r="U884" s="73"/>
      <c r="V884" s="73"/>
      <c r="W884" s="73"/>
      <c r="X884" s="73"/>
      <c r="Y884" s="73"/>
    </row>
    <row r="885" spans="2:25" x14ac:dyDescent="0.2">
      <c r="B885" s="70">
        <v>37230</v>
      </c>
      <c r="C885" s="4">
        <v>5</v>
      </c>
      <c r="D885" s="11"/>
      <c r="E885" s="12"/>
      <c r="F885" s="13"/>
      <c r="G885" s="53">
        <v>6</v>
      </c>
      <c r="H885" s="54">
        <v>8</v>
      </c>
      <c r="I885" s="11">
        <v>92</v>
      </c>
      <c r="J885" s="66">
        <v>14</v>
      </c>
      <c r="K885" s="7">
        <v>0</v>
      </c>
      <c r="L885" s="11"/>
      <c r="M885" s="27"/>
      <c r="N885" s="30"/>
      <c r="O885" s="31"/>
      <c r="R885" s="119"/>
      <c r="S885" s="119"/>
      <c r="T885" s="119"/>
      <c r="U885" s="119"/>
      <c r="V885" s="119"/>
      <c r="W885" s="119"/>
      <c r="X885" s="119"/>
      <c r="Y885" s="119"/>
    </row>
    <row r="886" spans="2:25" x14ac:dyDescent="0.2">
      <c r="B886" s="70">
        <v>37231</v>
      </c>
      <c r="C886" s="4">
        <v>6</v>
      </c>
      <c r="D886" s="11"/>
      <c r="E886" s="12"/>
      <c r="F886" s="13"/>
      <c r="G886" s="53">
        <v>-1</v>
      </c>
      <c r="H886" s="54">
        <v>6</v>
      </c>
      <c r="I886" s="11">
        <v>89</v>
      </c>
      <c r="J886" s="66">
        <v>0</v>
      </c>
      <c r="K886" s="7">
        <v>0</v>
      </c>
      <c r="L886" s="11" t="s">
        <v>34</v>
      </c>
      <c r="M886" s="27" t="s">
        <v>52</v>
      </c>
      <c r="N886" s="30"/>
      <c r="O886" s="31"/>
      <c r="R886" s="119"/>
      <c r="S886" s="119"/>
      <c r="T886" s="119"/>
      <c r="U886" s="119"/>
      <c r="V886" s="119"/>
      <c r="W886" s="119"/>
      <c r="X886" s="119"/>
      <c r="Y886" s="119"/>
    </row>
    <row r="887" spans="2:25" x14ac:dyDescent="0.2">
      <c r="B887" s="70">
        <v>37232</v>
      </c>
      <c r="C887" s="4">
        <v>7</v>
      </c>
      <c r="D887" s="11"/>
      <c r="E887" s="12"/>
      <c r="F887" s="13"/>
      <c r="G887" s="53">
        <v>0</v>
      </c>
      <c r="H887" s="54">
        <v>8</v>
      </c>
      <c r="I887" s="11">
        <v>82</v>
      </c>
      <c r="J887" s="66">
        <v>0</v>
      </c>
      <c r="K887" s="7">
        <v>0</v>
      </c>
      <c r="L887" s="11"/>
      <c r="M887" s="27" t="s">
        <v>21</v>
      </c>
      <c r="N887" s="30"/>
      <c r="O887" s="31"/>
      <c r="R887" s="119"/>
      <c r="S887" s="119"/>
      <c r="T887" s="119"/>
      <c r="U887" s="119"/>
      <c r="V887" s="119"/>
      <c r="W887" s="119"/>
      <c r="X887" s="119"/>
      <c r="Y887" s="119"/>
    </row>
    <row r="888" spans="2:25" x14ac:dyDescent="0.2">
      <c r="B888" s="70">
        <v>37233</v>
      </c>
      <c r="C888" s="4">
        <v>8</v>
      </c>
      <c r="D888" s="11"/>
      <c r="E888" s="12"/>
      <c r="F888" s="13"/>
      <c r="G888" s="53">
        <v>-1</v>
      </c>
      <c r="H888" s="54">
        <v>6</v>
      </c>
      <c r="I888" s="11">
        <v>81</v>
      </c>
      <c r="J888" s="66">
        <v>0</v>
      </c>
      <c r="K888" s="7">
        <v>0</v>
      </c>
      <c r="L888" s="11"/>
      <c r="M888" s="27" t="s">
        <v>21</v>
      </c>
      <c r="N888" s="30"/>
      <c r="O888" s="31"/>
      <c r="R888" s="73"/>
      <c r="S888" s="73"/>
      <c r="T888" s="73"/>
      <c r="U888" s="73"/>
      <c r="V888" s="73"/>
      <c r="W888" s="73"/>
      <c r="X888" s="73"/>
      <c r="Y888" s="73"/>
    </row>
    <row r="889" spans="2:25" x14ac:dyDescent="0.2">
      <c r="B889" s="70">
        <v>37234</v>
      </c>
      <c r="C889" s="4">
        <v>9</v>
      </c>
      <c r="D889" s="11"/>
      <c r="E889" s="12"/>
      <c r="F889" s="13"/>
      <c r="G889" s="53">
        <v>0</v>
      </c>
      <c r="H889" s="54">
        <v>5</v>
      </c>
      <c r="I889" s="11">
        <v>82</v>
      </c>
      <c r="J889" s="66">
        <v>0</v>
      </c>
      <c r="K889" s="7">
        <v>0</v>
      </c>
      <c r="L889" s="11"/>
      <c r="M889" s="27"/>
      <c r="N889" s="30"/>
      <c r="O889" s="31"/>
      <c r="R889" s="73" t="s">
        <v>154</v>
      </c>
      <c r="S889" s="73"/>
      <c r="T889" s="73"/>
      <c r="U889" s="73"/>
      <c r="V889" s="73"/>
      <c r="W889" s="73"/>
      <c r="X889" s="73"/>
      <c r="Y889" s="73"/>
    </row>
    <row r="890" spans="2:25" ht="13.5" thickBot="1" x14ac:dyDescent="0.25">
      <c r="B890" s="70">
        <v>37235</v>
      </c>
      <c r="C890" s="17">
        <v>10</v>
      </c>
      <c r="D890" s="18"/>
      <c r="E890" s="19"/>
      <c r="F890" s="20"/>
      <c r="G890" s="55">
        <v>-3</v>
      </c>
      <c r="H890" s="56">
        <v>3</v>
      </c>
      <c r="I890" s="18">
        <v>86</v>
      </c>
      <c r="J890" s="66">
        <v>0</v>
      </c>
      <c r="K890" s="7">
        <v>0</v>
      </c>
      <c r="L890" s="11"/>
      <c r="M890" s="27"/>
      <c r="N890" s="30"/>
      <c r="O890" s="31"/>
      <c r="R890" s="119"/>
      <c r="S890" s="119"/>
      <c r="T890" s="119"/>
      <c r="U890" s="119"/>
      <c r="V890" s="119"/>
      <c r="W890" s="119"/>
      <c r="X890" s="119"/>
      <c r="Y890" s="119"/>
    </row>
    <row r="891" spans="2:25" ht="13.5" thickBot="1" x14ac:dyDescent="0.25">
      <c r="C891" s="21" t="s">
        <v>20</v>
      </c>
      <c r="D891" s="22"/>
      <c r="E891" s="23"/>
      <c r="F891" s="24"/>
      <c r="G891" s="57"/>
      <c r="H891" s="58"/>
      <c r="I891" s="25"/>
      <c r="J891" s="64"/>
      <c r="K891" s="24"/>
      <c r="L891" s="22"/>
      <c r="M891" s="32"/>
      <c r="N891" s="33"/>
      <c r="O891" s="34"/>
      <c r="R891" s="119"/>
      <c r="S891" s="119"/>
      <c r="T891" s="119"/>
      <c r="U891" s="119"/>
      <c r="V891" s="119"/>
      <c r="W891" s="119"/>
      <c r="X891" s="119"/>
      <c r="Y891" s="119"/>
    </row>
    <row r="892" spans="2:25" x14ac:dyDescent="0.2">
      <c r="B892" s="70">
        <v>37236</v>
      </c>
      <c r="C892" s="26">
        <v>11</v>
      </c>
      <c r="D892" s="5"/>
      <c r="E892" s="6"/>
      <c r="F892" s="7"/>
      <c r="G892" s="51">
        <v>-2</v>
      </c>
      <c r="H892" s="52">
        <v>5</v>
      </c>
      <c r="I892" s="5">
        <v>92</v>
      </c>
      <c r="J892" s="62">
        <v>0</v>
      </c>
      <c r="K892" s="7">
        <v>0</v>
      </c>
      <c r="L892" s="5"/>
      <c r="M892" s="35"/>
      <c r="N892" s="30"/>
      <c r="O892" s="31"/>
      <c r="R892" s="119"/>
      <c r="S892" s="119"/>
      <c r="T892" s="119"/>
      <c r="U892" s="119"/>
      <c r="V892" s="119"/>
      <c r="W892" s="119"/>
      <c r="X892" s="119"/>
      <c r="Y892" s="119"/>
    </row>
    <row r="893" spans="2:25" x14ac:dyDescent="0.2">
      <c r="B893" s="70">
        <v>37237</v>
      </c>
      <c r="C893" s="4">
        <v>12</v>
      </c>
      <c r="D893" s="11"/>
      <c r="E893" s="12"/>
      <c r="F893" s="13"/>
      <c r="G893" s="51">
        <v>-8</v>
      </c>
      <c r="H893" s="52">
        <v>6</v>
      </c>
      <c r="I893" s="11">
        <v>96</v>
      </c>
      <c r="J893" s="62">
        <v>0</v>
      </c>
      <c r="K893" s="7">
        <v>0</v>
      </c>
      <c r="L893" s="5"/>
      <c r="M893" s="35" t="s">
        <v>21</v>
      </c>
      <c r="N893" s="30"/>
      <c r="O893" s="31"/>
      <c r="R893" s="73"/>
      <c r="S893" s="73"/>
      <c r="T893" s="73"/>
      <c r="U893" s="73"/>
      <c r="V893" s="73"/>
      <c r="W893" s="73"/>
      <c r="X893" s="73"/>
      <c r="Y893" s="73"/>
    </row>
    <row r="894" spans="2:25" x14ac:dyDescent="0.2">
      <c r="B894" s="70">
        <v>37238</v>
      </c>
      <c r="C894" s="4">
        <v>13</v>
      </c>
      <c r="D894" s="11"/>
      <c r="E894" s="12"/>
      <c r="F894" s="13"/>
      <c r="G894" s="53">
        <v>-8</v>
      </c>
      <c r="H894" s="54">
        <v>-3</v>
      </c>
      <c r="I894" s="11">
        <v>82</v>
      </c>
      <c r="J894" s="62">
        <v>0</v>
      </c>
      <c r="K894" s="7">
        <v>0</v>
      </c>
      <c r="L894" s="5"/>
      <c r="M894" s="35"/>
      <c r="N894" s="30"/>
      <c r="O894" s="31"/>
      <c r="R894" s="73" t="s">
        <v>156</v>
      </c>
      <c r="S894" s="73"/>
      <c r="T894" s="73"/>
      <c r="U894" s="73"/>
      <c r="V894" s="73"/>
      <c r="W894" s="73"/>
      <c r="X894" s="73"/>
      <c r="Y894" s="73"/>
    </row>
    <row r="895" spans="2:25" x14ac:dyDescent="0.2">
      <c r="B895" s="70">
        <v>37239</v>
      </c>
      <c r="C895" s="4">
        <v>14</v>
      </c>
      <c r="D895" s="11"/>
      <c r="E895" s="12"/>
      <c r="F895" s="13"/>
      <c r="G895" s="74">
        <v>-8</v>
      </c>
      <c r="H895" s="54">
        <v>-5</v>
      </c>
      <c r="I895" s="11">
        <v>80</v>
      </c>
      <c r="J895" s="62">
        <v>0</v>
      </c>
      <c r="K895" s="7">
        <v>0</v>
      </c>
      <c r="L895" s="5"/>
      <c r="M895" s="35"/>
      <c r="N895" s="30"/>
      <c r="O895" s="31"/>
      <c r="R895" s="120" t="s">
        <v>222</v>
      </c>
      <c r="S895" s="120"/>
      <c r="T895" s="120"/>
      <c r="U895" s="120"/>
      <c r="V895" s="120"/>
      <c r="W895" s="120"/>
      <c r="X895" s="120"/>
      <c r="Y895" s="120"/>
    </row>
    <row r="896" spans="2:25" x14ac:dyDescent="0.2">
      <c r="B896" s="70">
        <v>37240</v>
      </c>
      <c r="C896" s="4">
        <v>15</v>
      </c>
      <c r="D896" s="11"/>
      <c r="E896" s="12"/>
      <c r="F896" s="13"/>
      <c r="G896" s="53">
        <v>-6</v>
      </c>
      <c r="H896" s="54">
        <v>0</v>
      </c>
      <c r="I896" s="11">
        <v>84</v>
      </c>
      <c r="J896" s="62">
        <v>0</v>
      </c>
      <c r="K896" s="7">
        <v>0</v>
      </c>
      <c r="L896" s="5"/>
      <c r="M896" s="35"/>
      <c r="N896" s="30"/>
      <c r="O896" s="31"/>
      <c r="R896" s="120"/>
      <c r="S896" s="120"/>
      <c r="T896" s="120"/>
      <c r="U896" s="120"/>
      <c r="V896" s="120"/>
      <c r="W896" s="120"/>
      <c r="X896" s="120"/>
      <c r="Y896" s="120"/>
    </row>
    <row r="897" spans="2:25" x14ac:dyDescent="0.2">
      <c r="B897" s="70">
        <v>37241</v>
      </c>
      <c r="C897" s="4">
        <v>16</v>
      </c>
      <c r="D897" s="11"/>
      <c r="E897" s="12"/>
      <c r="F897" s="13"/>
      <c r="G897" s="53">
        <v>-4</v>
      </c>
      <c r="H897" s="54">
        <v>-1</v>
      </c>
      <c r="I897" s="11">
        <v>81</v>
      </c>
      <c r="J897" s="62">
        <v>2</v>
      </c>
      <c r="K897" s="7">
        <v>0</v>
      </c>
      <c r="L897" s="5"/>
      <c r="M897" s="35" t="s">
        <v>26</v>
      </c>
      <c r="N897" s="30"/>
      <c r="O897" s="31"/>
      <c r="R897" s="120"/>
      <c r="S897" s="120"/>
      <c r="T897" s="120"/>
      <c r="U897" s="120"/>
      <c r="V897" s="120"/>
      <c r="W897" s="120"/>
      <c r="X897" s="120"/>
      <c r="Y897" s="120"/>
    </row>
    <row r="898" spans="2:25" x14ac:dyDescent="0.2">
      <c r="B898" s="70">
        <v>37242</v>
      </c>
      <c r="C898" s="4">
        <v>17</v>
      </c>
      <c r="D898" s="11"/>
      <c r="E898" s="12"/>
      <c r="F898" s="13"/>
      <c r="G898" s="53">
        <v>-3</v>
      </c>
      <c r="H898" s="54">
        <v>4</v>
      </c>
      <c r="I898" s="11">
        <v>87</v>
      </c>
      <c r="J898" s="62">
        <v>0</v>
      </c>
      <c r="K898" s="7">
        <v>0</v>
      </c>
      <c r="L898" s="5"/>
      <c r="M898" s="35"/>
      <c r="N898" s="30"/>
      <c r="O898" s="31"/>
      <c r="R898" s="73"/>
      <c r="S898" s="73"/>
      <c r="T898" s="73"/>
      <c r="U898" s="73"/>
      <c r="V898" s="73"/>
      <c r="W898" s="73"/>
      <c r="X898" s="73"/>
      <c r="Y898" s="73"/>
    </row>
    <row r="899" spans="2:25" x14ac:dyDescent="0.2">
      <c r="B899" s="70">
        <v>37243</v>
      </c>
      <c r="C899" s="4">
        <v>18</v>
      </c>
      <c r="D899" s="11"/>
      <c r="E899" s="12"/>
      <c r="F899" s="13"/>
      <c r="G899" s="53">
        <v>-2</v>
      </c>
      <c r="H899" s="54">
        <v>2</v>
      </c>
      <c r="I899" s="11">
        <v>93</v>
      </c>
      <c r="J899" s="62">
        <v>0</v>
      </c>
      <c r="K899" s="7">
        <v>0</v>
      </c>
      <c r="L899" s="5"/>
      <c r="M899" s="35"/>
      <c r="N899" s="30"/>
      <c r="O899" s="31"/>
      <c r="R899" s="73" t="s">
        <v>155</v>
      </c>
      <c r="S899" s="73"/>
      <c r="T899" s="73"/>
      <c r="U899" s="73"/>
      <c r="V899" s="73"/>
      <c r="W899" s="73"/>
      <c r="X899" s="73"/>
      <c r="Y899" s="73"/>
    </row>
    <row r="900" spans="2:25" x14ac:dyDescent="0.2">
      <c r="B900" s="70">
        <v>37244</v>
      </c>
      <c r="C900" s="4">
        <v>19</v>
      </c>
      <c r="D900" s="11"/>
      <c r="E900" s="12"/>
      <c r="F900" s="13"/>
      <c r="G900" s="53">
        <v>-3</v>
      </c>
      <c r="H900" s="54">
        <v>3</v>
      </c>
      <c r="I900" s="11">
        <v>90</v>
      </c>
      <c r="J900" s="62">
        <v>9</v>
      </c>
      <c r="K900" s="7">
        <v>0</v>
      </c>
      <c r="L900" s="5" t="s">
        <v>13</v>
      </c>
      <c r="M900" s="35"/>
      <c r="N900" s="30"/>
      <c r="O900" s="31"/>
      <c r="R900" s="120"/>
      <c r="S900" s="120"/>
      <c r="T900" s="120"/>
      <c r="U900" s="120"/>
      <c r="V900" s="120"/>
      <c r="W900" s="120"/>
      <c r="X900" s="120"/>
      <c r="Y900" s="120"/>
    </row>
    <row r="901" spans="2:25" ht="13.5" thickBot="1" x14ac:dyDescent="0.25">
      <c r="B901" s="70">
        <v>37245</v>
      </c>
      <c r="C901" s="17">
        <v>20</v>
      </c>
      <c r="D901" s="18"/>
      <c r="E901" s="19"/>
      <c r="F901" s="20"/>
      <c r="G901" s="53">
        <v>-2</v>
      </c>
      <c r="H901" s="54">
        <v>2</v>
      </c>
      <c r="I901" s="18">
        <v>91</v>
      </c>
      <c r="J901" s="63">
        <v>0</v>
      </c>
      <c r="K901" s="7">
        <v>0</v>
      </c>
      <c r="L901" s="5"/>
      <c r="M901" s="35"/>
      <c r="N901" s="30"/>
      <c r="O901" s="31"/>
      <c r="R901" s="120"/>
      <c r="S901" s="120"/>
      <c r="T901" s="120"/>
      <c r="U901" s="120"/>
      <c r="V901" s="120"/>
      <c r="W901" s="120"/>
      <c r="X901" s="120"/>
      <c r="Y901" s="120"/>
    </row>
    <row r="902" spans="2:25" ht="13.5" thickBot="1" x14ac:dyDescent="0.25">
      <c r="C902" s="21" t="s">
        <v>23</v>
      </c>
      <c r="D902" s="22"/>
      <c r="E902" s="23"/>
      <c r="F902" s="24"/>
      <c r="G902" s="57"/>
      <c r="H902" s="58"/>
      <c r="I902" s="25"/>
      <c r="J902" s="64"/>
      <c r="K902" s="24"/>
      <c r="L902" s="22"/>
      <c r="M902" s="32"/>
      <c r="N902" s="33"/>
      <c r="O902" s="34"/>
      <c r="R902" s="120"/>
      <c r="S902" s="120"/>
      <c r="T902" s="120"/>
      <c r="U902" s="120"/>
      <c r="V902" s="120"/>
      <c r="W902" s="120"/>
      <c r="X902" s="120"/>
      <c r="Y902" s="120"/>
    </row>
    <row r="903" spans="2:25" x14ac:dyDescent="0.2">
      <c r="B903" s="70">
        <v>37246</v>
      </c>
      <c r="C903" s="26">
        <v>21</v>
      </c>
      <c r="D903" s="5"/>
      <c r="E903" s="6"/>
      <c r="F903" s="7"/>
      <c r="G903" s="51">
        <v>-2</v>
      </c>
      <c r="H903" s="52">
        <v>3</v>
      </c>
      <c r="I903" s="5">
        <v>96</v>
      </c>
      <c r="J903" s="61">
        <v>24</v>
      </c>
      <c r="K903" s="7">
        <v>0</v>
      </c>
      <c r="L903" s="5"/>
      <c r="M903" s="35" t="s">
        <v>31</v>
      </c>
      <c r="N903" s="30" t="s">
        <v>26</v>
      </c>
      <c r="O903" s="31"/>
      <c r="R903" s="73"/>
      <c r="S903" s="73"/>
      <c r="T903" s="73"/>
      <c r="U903" s="73"/>
      <c r="V903" s="73"/>
      <c r="W903" s="73"/>
      <c r="X903" s="73"/>
      <c r="Y903" s="73"/>
    </row>
    <row r="904" spans="2:25" x14ac:dyDescent="0.2">
      <c r="B904" s="70">
        <v>37247</v>
      </c>
      <c r="C904" s="4">
        <v>22</v>
      </c>
      <c r="D904" s="11"/>
      <c r="E904" s="12"/>
      <c r="F904" s="13"/>
      <c r="G904" s="53">
        <v>-6</v>
      </c>
      <c r="H904" s="54">
        <v>1</v>
      </c>
      <c r="I904" s="11">
        <v>80</v>
      </c>
      <c r="J904" s="62">
        <v>0</v>
      </c>
      <c r="K904" s="7">
        <v>0</v>
      </c>
      <c r="L904" s="5"/>
      <c r="M904" s="35"/>
      <c r="N904" s="30"/>
      <c r="O904" s="31"/>
      <c r="R904" s="73" t="s">
        <v>157</v>
      </c>
      <c r="S904" s="73"/>
      <c r="T904" s="73"/>
      <c r="U904" s="73"/>
      <c r="V904" s="73"/>
      <c r="W904" s="73"/>
      <c r="X904" s="73"/>
      <c r="Y904" s="73"/>
    </row>
    <row r="905" spans="2:25" x14ac:dyDescent="0.2">
      <c r="B905" s="70">
        <v>37248</v>
      </c>
      <c r="C905" s="4">
        <v>23</v>
      </c>
      <c r="D905" s="11"/>
      <c r="E905" s="12"/>
      <c r="F905" s="13"/>
      <c r="G905" s="53">
        <v>-9</v>
      </c>
      <c r="H905" s="54">
        <v>-2</v>
      </c>
      <c r="I905" s="11">
        <v>89</v>
      </c>
      <c r="J905" s="62">
        <v>0</v>
      </c>
      <c r="K905" s="7">
        <v>0</v>
      </c>
      <c r="L905" s="5"/>
      <c r="M905" s="35" t="s">
        <v>26</v>
      </c>
      <c r="N905" s="30"/>
      <c r="O905" s="31"/>
      <c r="R905" s="120"/>
      <c r="S905" s="120"/>
      <c r="T905" s="120"/>
      <c r="U905" s="120"/>
      <c r="V905" s="120"/>
      <c r="W905" s="120"/>
      <c r="X905" s="120"/>
      <c r="Y905" s="120"/>
    </row>
    <row r="906" spans="2:25" x14ac:dyDescent="0.2">
      <c r="B906" s="70">
        <v>37249</v>
      </c>
      <c r="C906" s="4">
        <v>24</v>
      </c>
      <c r="D906" s="11"/>
      <c r="E906" s="12"/>
      <c r="F906" s="13"/>
      <c r="G906" s="53">
        <v>-5</v>
      </c>
      <c r="H906" s="54">
        <v>-3</v>
      </c>
      <c r="I906" s="11">
        <v>94</v>
      </c>
      <c r="J906" s="62">
        <v>0</v>
      </c>
      <c r="K906" s="7">
        <v>0</v>
      </c>
      <c r="L906" s="5"/>
      <c r="M906" s="35" t="s">
        <v>26</v>
      </c>
      <c r="N906" s="30"/>
      <c r="O906" s="31"/>
      <c r="R906" s="120"/>
      <c r="S906" s="120"/>
      <c r="T906" s="120"/>
      <c r="U906" s="120"/>
      <c r="V906" s="120"/>
      <c r="W906" s="120"/>
      <c r="X906" s="120"/>
      <c r="Y906" s="120"/>
    </row>
    <row r="907" spans="2:25" x14ac:dyDescent="0.2">
      <c r="B907" s="70">
        <v>37250</v>
      </c>
      <c r="C907" s="4">
        <v>25</v>
      </c>
      <c r="D907" s="11"/>
      <c r="E907" s="12"/>
      <c r="F907" s="13"/>
      <c r="G907" s="53">
        <v>0</v>
      </c>
      <c r="H907" s="54">
        <v>4</v>
      </c>
      <c r="I907" s="11">
        <v>98</v>
      </c>
      <c r="J907" s="62">
        <v>14</v>
      </c>
      <c r="K907" s="7">
        <v>0</v>
      </c>
      <c r="L907" s="5"/>
      <c r="M907" s="35" t="s">
        <v>31</v>
      </c>
      <c r="N907" s="30"/>
      <c r="O907" s="31"/>
      <c r="R907" s="120"/>
      <c r="S907" s="120"/>
      <c r="T907" s="120"/>
      <c r="U907" s="120"/>
      <c r="V907" s="120"/>
      <c r="W907" s="120"/>
      <c r="X907" s="120"/>
      <c r="Y907" s="120"/>
    </row>
    <row r="908" spans="2:25" x14ac:dyDescent="0.2">
      <c r="B908" s="70">
        <v>37251</v>
      </c>
      <c r="C908" s="4">
        <v>26</v>
      </c>
      <c r="D908" s="11"/>
      <c r="E908" s="12"/>
      <c r="F908" s="13"/>
      <c r="G908" s="53">
        <v>0</v>
      </c>
      <c r="H908" s="54">
        <v>3</v>
      </c>
      <c r="I908" s="11">
        <v>91</v>
      </c>
      <c r="J908" s="62">
        <v>2</v>
      </c>
      <c r="K908" s="7">
        <v>0</v>
      </c>
      <c r="L908" s="11"/>
      <c r="M908" s="35"/>
      <c r="N908" s="30"/>
      <c r="O908" s="31"/>
    </row>
    <row r="909" spans="2:25" x14ac:dyDescent="0.2">
      <c r="B909" s="70">
        <v>37252</v>
      </c>
      <c r="C909" s="4">
        <v>27</v>
      </c>
      <c r="D909" s="11"/>
      <c r="E909" s="12"/>
      <c r="F909" s="13"/>
      <c r="G909" s="53">
        <v>0</v>
      </c>
      <c r="H909" s="54">
        <v>2</v>
      </c>
      <c r="I909" s="11">
        <v>80</v>
      </c>
      <c r="J909" s="62">
        <v>0</v>
      </c>
      <c r="K909" s="7">
        <v>0</v>
      </c>
      <c r="L909" s="11"/>
      <c r="M909" s="35" t="s">
        <v>31</v>
      </c>
      <c r="N909" s="30" t="s">
        <v>120</v>
      </c>
      <c r="O909" s="31"/>
    </row>
    <row r="910" spans="2:25" x14ac:dyDescent="0.2">
      <c r="B910" s="70">
        <v>37253</v>
      </c>
      <c r="C910" s="4">
        <v>28</v>
      </c>
      <c r="D910" s="11"/>
      <c r="E910" s="12"/>
      <c r="F910" s="13"/>
      <c r="G910" s="53">
        <v>2</v>
      </c>
      <c r="H910" s="54">
        <v>4</v>
      </c>
      <c r="I910" s="11">
        <v>96</v>
      </c>
      <c r="J910" s="62">
        <v>6</v>
      </c>
      <c r="K910" s="7">
        <v>0</v>
      </c>
      <c r="L910" s="11"/>
      <c r="M910" s="35"/>
      <c r="N910" s="30"/>
      <c r="O910" s="31"/>
    </row>
    <row r="911" spans="2:25" x14ac:dyDescent="0.2">
      <c r="B911" s="70">
        <v>37254</v>
      </c>
      <c r="C911" s="4">
        <v>29</v>
      </c>
      <c r="D911" s="11"/>
      <c r="E911" s="12"/>
      <c r="F911" s="13"/>
      <c r="G911" s="53">
        <v>0</v>
      </c>
      <c r="H911" s="54">
        <v>3</v>
      </c>
      <c r="I911" s="11">
        <v>91</v>
      </c>
      <c r="J911" s="62">
        <v>0</v>
      </c>
      <c r="K911" s="7">
        <v>0</v>
      </c>
      <c r="L911" s="11"/>
      <c r="M911" s="35"/>
      <c r="N911" s="30"/>
      <c r="O911" s="31"/>
    </row>
    <row r="912" spans="2:25" x14ac:dyDescent="0.2">
      <c r="B912" s="70">
        <v>37255</v>
      </c>
      <c r="C912" s="4">
        <v>30</v>
      </c>
      <c r="D912" s="11"/>
      <c r="E912" s="12"/>
      <c r="F912" s="13"/>
      <c r="G912" s="53">
        <v>-1</v>
      </c>
      <c r="H912" s="54">
        <v>3</v>
      </c>
      <c r="I912" s="11">
        <v>82</v>
      </c>
      <c r="J912" s="62">
        <v>0</v>
      </c>
      <c r="K912" s="7">
        <v>0</v>
      </c>
      <c r="L912" s="11"/>
      <c r="M912" s="35" t="s">
        <v>132</v>
      </c>
      <c r="N912" s="30"/>
      <c r="O912" s="31"/>
    </row>
    <row r="913" spans="2:25" ht="13.5" thickBot="1" x14ac:dyDescent="0.25">
      <c r="B913" s="70">
        <v>37256</v>
      </c>
      <c r="C913" s="4">
        <v>31</v>
      </c>
      <c r="D913" s="11"/>
      <c r="E913" s="12"/>
      <c r="F913" s="13"/>
      <c r="G913" s="53">
        <v>-2</v>
      </c>
      <c r="H913" s="54">
        <v>-1</v>
      </c>
      <c r="I913" s="11">
        <v>89</v>
      </c>
      <c r="J913" s="62">
        <v>0</v>
      </c>
      <c r="K913" s="7">
        <v>0</v>
      </c>
      <c r="L913" s="11"/>
      <c r="M913" s="35"/>
      <c r="N913" s="30"/>
      <c r="O913" s="31"/>
    </row>
    <row r="914" spans="2:25" ht="13.5" thickBot="1" x14ac:dyDescent="0.25">
      <c r="C914" s="21" t="s">
        <v>27</v>
      </c>
      <c r="D914" s="22"/>
      <c r="E914" s="23"/>
      <c r="F914" s="24"/>
      <c r="G914" s="57"/>
      <c r="H914" s="58"/>
      <c r="I914" s="25"/>
      <c r="J914" s="64"/>
      <c r="K914" s="24"/>
      <c r="L914" s="22"/>
      <c r="M914" s="36"/>
      <c r="N914" s="37"/>
      <c r="O914" s="38"/>
    </row>
    <row r="915" spans="2:25" x14ac:dyDescent="0.2">
      <c r="C915" s="164" t="s">
        <v>28</v>
      </c>
      <c r="D915" s="165"/>
      <c r="E915" s="168"/>
      <c r="F915" s="141"/>
      <c r="G915" s="129">
        <f>SUM(G881:G913)</f>
        <v>-47</v>
      </c>
      <c r="H915" s="129">
        <f>SUM(H881:H913)</f>
        <v>105</v>
      </c>
      <c r="I915" s="181">
        <f>SUM(I881:I913)</f>
        <v>2733</v>
      </c>
      <c r="J915" s="125">
        <f>SUM(J881:J913)</f>
        <v>86</v>
      </c>
      <c r="K915" s="141">
        <f>COUNTIF(K881:K913,"&gt;0")</f>
        <v>0</v>
      </c>
      <c r="L915" s="39"/>
      <c r="M915" s="40"/>
      <c r="N915" s="40"/>
      <c r="O915" s="41"/>
    </row>
    <row r="916" spans="2:25" ht="13.5" thickBot="1" x14ac:dyDescent="0.25">
      <c r="C916" s="166"/>
      <c r="D916" s="167"/>
      <c r="E916" s="169"/>
      <c r="F916" s="142"/>
      <c r="G916" s="130"/>
      <c r="H916" s="130"/>
      <c r="I916" s="182"/>
      <c r="J916" s="126"/>
      <c r="K916" s="142"/>
      <c r="L916" s="42"/>
      <c r="M916" s="43"/>
      <c r="N916" s="43"/>
      <c r="O916" s="44"/>
    </row>
    <row r="917" spans="2:25" x14ac:dyDescent="0.2">
      <c r="C917" s="143" t="s">
        <v>54</v>
      </c>
      <c r="D917" s="144"/>
      <c r="E917" s="188"/>
      <c r="F917" s="191" t="s">
        <v>55</v>
      </c>
      <c r="G917" s="152" t="s">
        <v>171</v>
      </c>
      <c r="H917" s="153" t="s">
        <v>172</v>
      </c>
      <c r="I917" s="154" t="s">
        <v>56</v>
      </c>
      <c r="J917" s="156" t="s">
        <v>57</v>
      </c>
      <c r="K917" s="158" t="s">
        <v>29</v>
      </c>
      <c r="L917" s="158"/>
      <c r="M917" s="158"/>
      <c r="N917" s="158"/>
      <c r="O917" s="159"/>
    </row>
    <row r="918" spans="2:25" x14ac:dyDescent="0.2">
      <c r="C918" s="145"/>
      <c r="D918" s="146"/>
      <c r="E918" s="189"/>
      <c r="F918" s="192"/>
      <c r="G918" s="121"/>
      <c r="H918" s="137"/>
      <c r="I918" s="155"/>
      <c r="J918" s="157"/>
      <c r="K918" s="160"/>
      <c r="L918" s="160"/>
      <c r="M918" s="160"/>
      <c r="N918" s="160"/>
      <c r="O918" s="161"/>
    </row>
    <row r="919" spans="2:25" x14ac:dyDescent="0.2">
      <c r="C919" s="145"/>
      <c r="D919" s="146"/>
      <c r="E919" s="189"/>
      <c r="F919" s="192"/>
      <c r="G919" s="194">
        <f>G915/31</f>
        <v>-1.5161290322580645</v>
      </c>
      <c r="H919" s="194">
        <f t="shared" ref="H919:I919" si="13">H915/31</f>
        <v>3.3870967741935485</v>
      </c>
      <c r="I919" s="194">
        <f t="shared" si="13"/>
        <v>88.161290322580641</v>
      </c>
      <c r="J919" s="123">
        <f>COUNTIF(J881:J913,"&gt;0")</f>
        <v>8</v>
      </c>
      <c r="K919" s="160"/>
      <c r="L919" s="160"/>
      <c r="M919" s="160"/>
      <c r="N919" s="160"/>
      <c r="O919" s="161"/>
    </row>
    <row r="920" spans="2:25" ht="13.5" thickBot="1" x14ac:dyDescent="0.25">
      <c r="C920" s="147"/>
      <c r="D920" s="148"/>
      <c r="E920" s="190"/>
      <c r="F920" s="193"/>
      <c r="G920" s="195"/>
      <c r="H920" s="195"/>
      <c r="I920" s="195"/>
      <c r="J920" s="124"/>
      <c r="K920" s="162"/>
      <c r="L920" s="162"/>
      <c r="M920" s="162"/>
      <c r="N920" s="162"/>
      <c r="O920" s="163"/>
    </row>
    <row r="923" spans="2:25" x14ac:dyDescent="0.2">
      <c r="C923" s="69" t="s">
        <v>159</v>
      </c>
      <c r="D923" s="69" t="s">
        <v>223</v>
      </c>
      <c r="H923" s="59"/>
    </row>
    <row r="924" spans="2:25" ht="13.5" thickBot="1" x14ac:dyDescent="0.25">
      <c r="D924" s="72"/>
    </row>
    <row r="925" spans="2:25" x14ac:dyDescent="0.2">
      <c r="C925" s="170" t="s">
        <v>0</v>
      </c>
      <c r="D925" s="172" t="s">
        <v>1</v>
      </c>
      <c r="E925" s="173"/>
      <c r="F925" s="174"/>
      <c r="G925" s="175" t="s">
        <v>2</v>
      </c>
      <c r="H925" s="176"/>
      <c r="I925" s="177" t="s">
        <v>3</v>
      </c>
      <c r="J925" s="179" t="s">
        <v>4</v>
      </c>
      <c r="K925" s="131" t="s">
        <v>5</v>
      </c>
      <c r="L925" s="133" t="s">
        <v>6</v>
      </c>
      <c r="M925" s="135" t="s">
        <v>7</v>
      </c>
      <c r="N925" s="135"/>
      <c r="O925" s="131"/>
      <c r="R925" s="73" t="s">
        <v>150</v>
      </c>
      <c r="S925" s="73"/>
      <c r="T925" s="73"/>
      <c r="U925" s="73"/>
      <c r="V925" s="73"/>
      <c r="W925" s="73"/>
      <c r="X925" s="73"/>
      <c r="Y925" s="73"/>
    </row>
    <row r="926" spans="2:25" ht="13.5" thickBot="1" x14ac:dyDescent="0.25">
      <c r="C926" s="171"/>
      <c r="D926" s="1" t="s">
        <v>8</v>
      </c>
      <c r="E926" s="2" t="s">
        <v>9</v>
      </c>
      <c r="F926" s="3" t="s">
        <v>10</v>
      </c>
      <c r="G926" s="49" t="s">
        <v>11</v>
      </c>
      <c r="H926" s="50" t="s">
        <v>12</v>
      </c>
      <c r="I926" s="178"/>
      <c r="J926" s="180"/>
      <c r="K926" s="132"/>
      <c r="L926" s="134"/>
      <c r="M926" s="136"/>
      <c r="N926" s="136"/>
      <c r="O926" s="132"/>
      <c r="R926" s="119"/>
      <c r="S926" s="119"/>
      <c r="T926" s="119"/>
      <c r="U926" s="119"/>
      <c r="V926" s="119"/>
      <c r="W926" s="119"/>
      <c r="X926" s="119"/>
      <c r="Y926" s="119"/>
    </row>
    <row r="927" spans="2:25" x14ac:dyDescent="0.2">
      <c r="B927" s="70">
        <v>37226</v>
      </c>
      <c r="C927" s="4">
        <v>1</v>
      </c>
      <c r="D927" s="77">
        <v>47500</v>
      </c>
      <c r="E927" s="6"/>
      <c r="F927" s="7"/>
      <c r="G927" s="51">
        <v>4</v>
      </c>
      <c r="H927" s="52">
        <v>6</v>
      </c>
      <c r="I927" s="5">
        <v>92</v>
      </c>
      <c r="J927" s="65">
        <v>0</v>
      </c>
      <c r="K927" s="7"/>
      <c r="L927" s="5" t="s">
        <v>64</v>
      </c>
      <c r="M927" s="27">
        <v>0.75</v>
      </c>
      <c r="N927" s="28"/>
      <c r="O927" s="29"/>
      <c r="R927" s="119"/>
      <c r="S927" s="119"/>
      <c r="T927" s="119"/>
      <c r="U927" s="119"/>
      <c r="V927" s="119"/>
      <c r="W927" s="119"/>
      <c r="X927" s="119"/>
      <c r="Y927" s="119"/>
    </row>
    <row r="928" spans="2:25" x14ac:dyDescent="0.2">
      <c r="B928" s="70">
        <v>37227</v>
      </c>
      <c r="C928" s="4">
        <v>2</v>
      </c>
      <c r="D928" s="11"/>
      <c r="E928" s="12"/>
      <c r="F928" s="13"/>
      <c r="G928" s="53">
        <v>3</v>
      </c>
      <c r="H928" s="54">
        <v>5</v>
      </c>
      <c r="I928" s="11">
        <v>97</v>
      </c>
      <c r="J928" s="66">
        <v>8</v>
      </c>
      <c r="K928" s="7"/>
      <c r="L928" s="11" t="s">
        <v>64</v>
      </c>
      <c r="M928" s="27" t="s">
        <v>31</v>
      </c>
      <c r="N928" s="30" t="s">
        <v>21</v>
      </c>
      <c r="O928" s="31">
        <v>1</v>
      </c>
      <c r="R928" s="119"/>
      <c r="S928" s="119"/>
      <c r="T928" s="119"/>
      <c r="U928" s="119"/>
      <c r="V928" s="119"/>
      <c r="W928" s="119"/>
      <c r="X928" s="119"/>
      <c r="Y928" s="119"/>
    </row>
    <row r="929" spans="2:25" x14ac:dyDescent="0.2">
      <c r="B929" s="70">
        <v>37228</v>
      </c>
      <c r="C929" s="4">
        <v>3</v>
      </c>
      <c r="D929" s="11"/>
      <c r="E929" s="12"/>
      <c r="F929" s="13"/>
      <c r="G929" s="53">
        <v>-1</v>
      </c>
      <c r="H929" s="54">
        <v>2</v>
      </c>
      <c r="I929" s="11">
        <v>97</v>
      </c>
      <c r="J929" s="66">
        <v>0</v>
      </c>
      <c r="K929" s="7"/>
      <c r="L929" s="11" t="s">
        <v>64</v>
      </c>
      <c r="M929" s="27" t="s">
        <v>21</v>
      </c>
      <c r="N929" s="30">
        <v>1</v>
      </c>
      <c r="O929" s="31"/>
      <c r="R929" s="73"/>
      <c r="S929" s="73"/>
      <c r="T929" s="73"/>
      <c r="U929" s="73"/>
      <c r="V929" s="73"/>
      <c r="W929" s="73"/>
      <c r="X929" s="73"/>
      <c r="Y929" s="73"/>
    </row>
    <row r="930" spans="2:25" x14ac:dyDescent="0.2">
      <c r="B930" s="70">
        <v>37229</v>
      </c>
      <c r="C930" s="4">
        <v>4</v>
      </c>
      <c r="D930" s="11"/>
      <c r="E930" s="12"/>
      <c r="F930" s="13"/>
      <c r="G930" s="53">
        <v>-1</v>
      </c>
      <c r="H930" s="54">
        <v>5</v>
      </c>
      <c r="I930" s="11">
        <v>97</v>
      </c>
      <c r="J930" s="66">
        <v>4</v>
      </c>
      <c r="K930" s="7"/>
      <c r="L930" s="11" t="s">
        <v>64</v>
      </c>
      <c r="M930" s="27" t="s">
        <v>59</v>
      </c>
      <c r="N930" s="30" t="s">
        <v>31</v>
      </c>
      <c r="O930" s="31">
        <v>1</v>
      </c>
      <c r="R930" s="73" t="s">
        <v>152</v>
      </c>
      <c r="S930" s="73"/>
      <c r="T930" s="73"/>
      <c r="U930" s="73"/>
      <c r="V930" s="73"/>
      <c r="W930" s="73"/>
      <c r="X930" s="73"/>
      <c r="Y930" s="73"/>
    </row>
    <row r="931" spans="2:25" x14ac:dyDescent="0.2">
      <c r="B931" s="70">
        <v>37230</v>
      </c>
      <c r="C931" s="4">
        <v>5</v>
      </c>
      <c r="D931" s="11"/>
      <c r="E931" s="12"/>
      <c r="F931" s="13"/>
      <c r="G931" s="53">
        <v>5</v>
      </c>
      <c r="H931" s="54">
        <v>7</v>
      </c>
      <c r="I931" s="11">
        <v>91</v>
      </c>
      <c r="J931" s="66">
        <v>3</v>
      </c>
      <c r="K931" s="7"/>
      <c r="L931" s="11" t="s">
        <v>25</v>
      </c>
      <c r="M931" s="27">
        <v>1</v>
      </c>
      <c r="N931" s="30" t="s">
        <v>133</v>
      </c>
      <c r="O931" s="31"/>
      <c r="R931" s="119"/>
      <c r="S931" s="119"/>
      <c r="T931" s="119"/>
      <c r="U931" s="119"/>
      <c r="V931" s="119"/>
      <c r="W931" s="119"/>
      <c r="X931" s="119"/>
      <c r="Y931" s="119"/>
    </row>
    <row r="932" spans="2:25" x14ac:dyDescent="0.2">
      <c r="B932" s="70">
        <v>37231</v>
      </c>
      <c r="C932" s="4">
        <v>6</v>
      </c>
      <c r="D932" s="11"/>
      <c r="E932" s="12"/>
      <c r="F932" s="13"/>
      <c r="G932" s="53">
        <v>5</v>
      </c>
      <c r="H932" s="54">
        <v>5</v>
      </c>
      <c r="I932" s="11">
        <v>92</v>
      </c>
      <c r="J932" s="66">
        <v>12</v>
      </c>
      <c r="K932" s="7"/>
      <c r="L932" s="11" t="s">
        <v>15</v>
      </c>
      <c r="M932" s="27" t="s">
        <v>31</v>
      </c>
      <c r="N932" s="30">
        <v>1</v>
      </c>
      <c r="O932" s="31"/>
      <c r="R932" s="119"/>
      <c r="S932" s="119"/>
      <c r="T932" s="119"/>
      <c r="U932" s="119"/>
      <c r="V932" s="119"/>
      <c r="W932" s="119"/>
      <c r="X932" s="119"/>
      <c r="Y932" s="119"/>
    </row>
    <row r="933" spans="2:25" x14ac:dyDescent="0.2">
      <c r="B933" s="70">
        <v>37232</v>
      </c>
      <c r="C933" s="4">
        <v>7</v>
      </c>
      <c r="D933" s="11"/>
      <c r="E933" s="12"/>
      <c r="F933" s="13"/>
      <c r="G933" s="53">
        <v>0</v>
      </c>
      <c r="H933" s="54">
        <v>3</v>
      </c>
      <c r="I933" s="11">
        <v>96</v>
      </c>
      <c r="J933" s="66">
        <v>0</v>
      </c>
      <c r="K933" s="7"/>
      <c r="L933" s="11" t="s">
        <v>13</v>
      </c>
      <c r="M933" s="27" t="s">
        <v>21</v>
      </c>
      <c r="N933" s="30">
        <v>1</v>
      </c>
      <c r="O933" s="31"/>
      <c r="R933" s="119"/>
      <c r="S933" s="119"/>
      <c r="T933" s="119"/>
      <c r="U933" s="119"/>
      <c r="V933" s="119"/>
      <c r="W933" s="119"/>
      <c r="X933" s="119"/>
      <c r="Y933" s="119"/>
    </row>
    <row r="934" spans="2:25" x14ac:dyDescent="0.2">
      <c r="B934" s="70">
        <v>37233</v>
      </c>
      <c r="C934" s="4">
        <v>8</v>
      </c>
      <c r="D934" s="11"/>
      <c r="E934" s="12"/>
      <c r="F934" s="13"/>
      <c r="G934" s="53">
        <v>0</v>
      </c>
      <c r="H934" s="54">
        <v>2</v>
      </c>
      <c r="I934" s="11">
        <v>85</v>
      </c>
      <c r="J934" s="66">
        <v>0</v>
      </c>
      <c r="K934" s="7"/>
      <c r="L934" s="11" t="s">
        <v>64</v>
      </c>
      <c r="M934" s="27">
        <v>1</v>
      </c>
      <c r="N934" s="30">
        <v>0.75</v>
      </c>
      <c r="O934" s="31"/>
      <c r="R934" s="73"/>
      <c r="S934" s="73"/>
      <c r="T934" s="73"/>
      <c r="U934" s="73"/>
      <c r="V934" s="73"/>
      <c r="W934" s="73"/>
      <c r="X934" s="73"/>
      <c r="Y934" s="73"/>
    </row>
    <row r="935" spans="2:25" x14ac:dyDescent="0.2">
      <c r="B935" s="70">
        <v>37234</v>
      </c>
      <c r="C935" s="4">
        <v>9</v>
      </c>
      <c r="D935" s="11"/>
      <c r="E935" s="12"/>
      <c r="F935" s="13"/>
      <c r="G935" s="53">
        <v>-5</v>
      </c>
      <c r="H935" s="54">
        <v>1</v>
      </c>
      <c r="I935" s="11">
        <v>91</v>
      </c>
      <c r="J935" s="62">
        <v>0</v>
      </c>
      <c r="K935" s="7"/>
      <c r="L935" s="11" t="s">
        <v>45</v>
      </c>
      <c r="M935" s="27">
        <v>0.75</v>
      </c>
      <c r="N935" s="30">
        <v>1</v>
      </c>
      <c r="O935" s="31"/>
      <c r="R935" s="73" t="s">
        <v>154</v>
      </c>
      <c r="S935" s="73"/>
      <c r="T935" s="73"/>
      <c r="U935" s="73"/>
      <c r="V935" s="73"/>
      <c r="W935" s="73"/>
      <c r="X935" s="73"/>
      <c r="Y935" s="73"/>
    </row>
    <row r="936" spans="2:25" ht="13.5" thickBot="1" x14ac:dyDescent="0.25">
      <c r="B936" s="70">
        <v>37235</v>
      </c>
      <c r="C936" s="17">
        <v>10</v>
      </c>
      <c r="D936" s="18"/>
      <c r="E936" s="19"/>
      <c r="F936" s="20"/>
      <c r="G936" s="55">
        <v>-6</v>
      </c>
      <c r="H936" s="56">
        <v>2</v>
      </c>
      <c r="I936" s="18">
        <v>85</v>
      </c>
      <c r="J936" s="67">
        <v>0</v>
      </c>
      <c r="K936" s="7"/>
      <c r="L936" s="11" t="s">
        <v>25</v>
      </c>
      <c r="M936" s="27">
        <v>0.75</v>
      </c>
      <c r="N936" s="30"/>
      <c r="O936" s="31"/>
      <c r="R936" s="119"/>
      <c r="S936" s="119"/>
      <c r="T936" s="119"/>
      <c r="U936" s="119"/>
      <c r="V936" s="119"/>
      <c r="W936" s="119"/>
      <c r="X936" s="119"/>
      <c r="Y936" s="119"/>
    </row>
    <row r="937" spans="2:25" ht="13.5" thickBot="1" x14ac:dyDescent="0.25">
      <c r="C937" s="21" t="s">
        <v>20</v>
      </c>
      <c r="D937" s="22"/>
      <c r="E937" s="23"/>
      <c r="F937" s="24"/>
      <c r="G937" s="57"/>
      <c r="H937" s="58"/>
      <c r="I937" s="25"/>
      <c r="J937" s="64"/>
      <c r="K937" s="24"/>
      <c r="L937" s="22"/>
      <c r="M937" s="32"/>
      <c r="N937" s="33"/>
      <c r="O937" s="34"/>
      <c r="R937" s="119"/>
      <c r="S937" s="119"/>
      <c r="T937" s="119"/>
      <c r="U937" s="119"/>
      <c r="V937" s="119"/>
      <c r="W937" s="119"/>
      <c r="X937" s="119"/>
      <c r="Y937" s="119"/>
    </row>
    <row r="938" spans="2:25" x14ac:dyDescent="0.2">
      <c r="B938" s="70">
        <v>37236</v>
      </c>
      <c r="C938" s="26">
        <v>11</v>
      </c>
      <c r="D938" s="5"/>
      <c r="E938" s="6"/>
      <c r="F938" s="7"/>
      <c r="G938" s="51">
        <v>1</v>
      </c>
      <c r="H938" s="52">
        <v>2</v>
      </c>
      <c r="I938" s="5">
        <v>98</v>
      </c>
      <c r="J938" s="62">
        <v>0</v>
      </c>
      <c r="K938" s="7"/>
      <c r="L938" s="5" t="s">
        <v>25</v>
      </c>
      <c r="M938" s="35" t="s">
        <v>21</v>
      </c>
      <c r="N938" s="30">
        <v>1</v>
      </c>
      <c r="O938" s="31"/>
      <c r="R938" s="119"/>
      <c r="S938" s="119"/>
      <c r="T938" s="119"/>
      <c r="U938" s="119"/>
      <c r="V938" s="119"/>
      <c r="W938" s="119"/>
      <c r="X938" s="119"/>
      <c r="Y938" s="119"/>
    </row>
    <row r="939" spans="2:25" x14ac:dyDescent="0.2">
      <c r="B939" s="70">
        <v>37237</v>
      </c>
      <c r="C939" s="4">
        <v>12</v>
      </c>
      <c r="D939" s="11"/>
      <c r="E939" s="12"/>
      <c r="F939" s="13"/>
      <c r="G939" s="51">
        <v>1</v>
      </c>
      <c r="H939" s="52">
        <v>4</v>
      </c>
      <c r="I939" s="11">
        <v>98</v>
      </c>
      <c r="J939" s="62">
        <v>2</v>
      </c>
      <c r="K939" s="7"/>
      <c r="L939" s="5" t="s">
        <v>13</v>
      </c>
      <c r="M939" s="35" t="s">
        <v>59</v>
      </c>
      <c r="N939" s="30">
        <v>1</v>
      </c>
      <c r="O939" s="31" t="s">
        <v>31</v>
      </c>
      <c r="R939" s="73"/>
      <c r="S939" s="73"/>
      <c r="T939" s="73"/>
      <c r="U939" s="73"/>
      <c r="V939" s="73"/>
      <c r="W939" s="73"/>
      <c r="X939" s="73"/>
      <c r="Y939" s="73"/>
    </row>
    <row r="940" spans="2:25" x14ac:dyDescent="0.2">
      <c r="B940" s="70">
        <v>37238</v>
      </c>
      <c r="C940" s="4">
        <v>13</v>
      </c>
      <c r="D940" s="11"/>
      <c r="E940" s="12"/>
      <c r="F940" s="13"/>
      <c r="G940" s="53">
        <v>-7</v>
      </c>
      <c r="H940" s="54">
        <v>-2</v>
      </c>
      <c r="I940" s="11">
        <v>75</v>
      </c>
      <c r="J940" s="62">
        <v>0</v>
      </c>
      <c r="K940" s="7"/>
      <c r="L940" s="5" t="s">
        <v>45</v>
      </c>
      <c r="M940" s="35">
        <v>0.75</v>
      </c>
      <c r="N940" s="30">
        <v>0.25</v>
      </c>
      <c r="O940" s="31"/>
      <c r="R940" s="73" t="s">
        <v>156</v>
      </c>
      <c r="S940" s="73"/>
      <c r="T940" s="73"/>
      <c r="U940" s="73"/>
      <c r="V940" s="73"/>
      <c r="W940" s="73"/>
      <c r="X940" s="73"/>
      <c r="Y940" s="73"/>
    </row>
    <row r="941" spans="2:25" x14ac:dyDescent="0.2">
      <c r="B941" s="70">
        <v>37239</v>
      </c>
      <c r="C941" s="4">
        <v>14</v>
      </c>
      <c r="D941" s="11"/>
      <c r="E941" s="12"/>
      <c r="F941" s="13"/>
      <c r="G941" s="74">
        <v>-12</v>
      </c>
      <c r="H941" s="54">
        <v>-6</v>
      </c>
      <c r="I941" s="11">
        <v>75</v>
      </c>
      <c r="J941" s="62">
        <v>0</v>
      </c>
      <c r="K941" s="7"/>
      <c r="L941" s="5" t="s">
        <v>45</v>
      </c>
      <c r="M941" s="35">
        <v>0.75</v>
      </c>
      <c r="N941" s="30"/>
      <c r="O941" s="31"/>
      <c r="R941" s="120"/>
      <c r="S941" s="120"/>
      <c r="T941" s="120"/>
      <c r="U941" s="120"/>
      <c r="V941" s="120"/>
      <c r="W941" s="120"/>
      <c r="X941" s="120"/>
      <c r="Y941" s="120"/>
    </row>
    <row r="942" spans="2:25" x14ac:dyDescent="0.2">
      <c r="B942" s="70">
        <v>37240</v>
      </c>
      <c r="C942" s="4">
        <v>15</v>
      </c>
      <c r="D942" s="11"/>
      <c r="E942" s="12"/>
      <c r="F942" s="13"/>
      <c r="G942" s="53">
        <v>-7</v>
      </c>
      <c r="H942" s="54">
        <v>-1</v>
      </c>
      <c r="I942" s="11">
        <v>98</v>
      </c>
      <c r="J942" s="62">
        <v>0</v>
      </c>
      <c r="K942" s="7"/>
      <c r="L942" s="5" t="s">
        <v>15</v>
      </c>
      <c r="M942" s="35" t="s">
        <v>58</v>
      </c>
      <c r="N942" s="30" t="s">
        <v>59</v>
      </c>
      <c r="O942" s="31">
        <v>0.75</v>
      </c>
      <c r="R942" s="120"/>
      <c r="S942" s="120"/>
      <c r="T942" s="120"/>
      <c r="U942" s="120"/>
      <c r="V942" s="120"/>
      <c r="W942" s="120"/>
      <c r="X942" s="120"/>
      <c r="Y942" s="120"/>
    </row>
    <row r="943" spans="2:25" x14ac:dyDescent="0.2">
      <c r="B943" s="70">
        <v>37241</v>
      </c>
      <c r="C943" s="4">
        <v>16</v>
      </c>
      <c r="D943" s="11"/>
      <c r="E943" s="12"/>
      <c r="F943" s="13"/>
      <c r="G943" s="53">
        <v>-2</v>
      </c>
      <c r="H943" s="54">
        <v>0</v>
      </c>
      <c r="I943" s="11">
        <v>77</v>
      </c>
      <c r="J943" s="62">
        <v>0</v>
      </c>
      <c r="K943" s="7"/>
      <c r="L943" s="5" t="s">
        <v>15</v>
      </c>
      <c r="M943" s="35">
        <v>0.75</v>
      </c>
      <c r="N943" s="30">
        <v>0</v>
      </c>
      <c r="O943" s="31"/>
      <c r="R943" s="120"/>
      <c r="S943" s="120"/>
      <c r="T943" s="120"/>
      <c r="U943" s="120"/>
      <c r="V943" s="120"/>
      <c r="W943" s="120"/>
      <c r="X943" s="120"/>
      <c r="Y943" s="120"/>
    </row>
    <row r="944" spans="2:25" x14ac:dyDescent="0.2">
      <c r="B944" s="70">
        <v>37242</v>
      </c>
      <c r="C944" s="4">
        <v>17</v>
      </c>
      <c r="D944" s="11"/>
      <c r="E944" s="12"/>
      <c r="F944" s="13"/>
      <c r="G944" s="53">
        <v>-2</v>
      </c>
      <c r="H944" s="54">
        <v>1</v>
      </c>
      <c r="I944" s="11">
        <v>96</v>
      </c>
      <c r="J944" s="62">
        <v>0</v>
      </c>
      <c r="K944" s="7"/>
      <c r="L944" s="5" t="s">
        <v>15</v>
      </c>
      <c r="M944" s="35">
        <v>0.75</v>
      </c>
      <c r="N944" s="30"/>
      <c r="O944" s="31"/>
      <c r="R944" s="73"/>
      <c r="S944" s="73"/>
      <c r="T944" s="73"/>
      <c r="U944" s="73"/>
      <c r="V944" s="73"/>
      <c r="W944" s="73"/>
      <c r="X944" s="73"/>
      <c r="Y944" s="73"/>
    </row>
    <row r="945" spans="2:25" x14ac:dyDescent="0.2">
      <c r="B945" s="70">
        <v>37243</v>
      </c>
      <c r="C945" s="4">
        <v>18</v>
      </c>
      <c r="D945" s="11"/>
      <c r="E945" s="12"/>
      <c r="F945" s="13"/>
      <c r="G945" s="53">
        <v>-2</v>
      </c>
      <c r="H945" s="54">
        <v>1</v>
      </c>
      <c r="I945" s="11">
        <v>98</v>
      </c>
      <c r="J945" s="62">
        <v>0</v>
      </c>
      <c r="K945" s="7"/>
      <c r="L945" s="5" t="s">
        <v>25</v>
      </c>
      <c r="M945" s="35" t="s">
        <v>59</v>
      </c>
      <c r="N945" s="30">
        <v>1</v>
      </c>
      <c r="O945" s="31"/>
      <c r="R945" s="73" t="s">
        <v>155</v>
      </c>
      <c r="S945" s="73"/>
      <c r="T945" s="73"/>
      <c r="U945" s="73"/>
      <c r="V945" s="73"/>
      <c r="W945" s="73"/>
      <c r="X945" s="73"/>
      <c r="Y945" s="73"/>
    </row>
    <row r="946" spans="2:25" x14ac:dyDescent="0.2">
      <c r="B946" s="70">
        <v>37244</v>
      </c>
      <c r="C946" s="4">
        <v>19</v>
      </c>
      <c r="D946" s="11"/>
      <c r="E946" s="12"/>
      <c r="F946" s="13"/>
      <c r="G946" s="53">
        <v>2</v>
      </c>
      <c r="H946" s="54">
        <v>4</v>
      </c>
      <c r="I946" s="11">
        <v>95</v>
      </c>
      <c r="J946" s="62">
        <v>5</v>
      </c>
      <c r="K946" s="7"/>
      <c r="L946" s="5" t="s">
        <v>25</v>
      </c>
      <c r="M946" s="35" t="s">
        <v>31</v>
      </c>
      <c r="N946" s="30">
        <v>1</v>
      </c>
      <c r="O946" s="31"/>
      <c r="R946" s="120"/>
      <c r="S946" s="120"/>
      <c r="T946" s="120"/>
      <c r="U946" s="120"/>
      <c r="V946" s="120"/>
      <c r="W946" s="120"/>
      <c r="X946" s="120"/>
      <c r="Y946" s="120"/>
    </row>
    <row r="947" spans="2:25" ht="13.5" thickBot="1" x14ac:dyDescent="0.25">
      <c r="B947" s="70">
        <v>37245</v>
      </c>
      <c r="C947" s="17">
        <v>20</v>
      </c>
      <c r="D947" s="18"/>
      <c r="E947" s="19"/>
      <c r="F947" s="20"/>
      <c r="G947" s="53">
        <v>-5</v>
      </c>
      <c r="H947" s="54">
        <v>-3</v>
      </c>
      <c r="I947" s="18">
        <v>70</v>
      </c>
      <c r="J947" s="63">
        <v>6</v>
      </c>
      <c r="K947" s="7"/>
      <c r="L947" s="5" t="s">
        <v>13</v>
      </c>
      <c r="M947" s="35" t="s">
        <v>134</v>
      </c>
      <c r="N947" s="30">
        <v>0.25</v>
      </c>
      <c r="O947" s="31">
        <v>0.25</v>
      </c>
      <c r="R947" s="120"/>
      <c r="S947" s="120"/>
      <c r="T947" s="120"/>
      <c r="U947" s="120"/>
      <c r="V947" s="120"/>
      <c r="W947" s="120"/>
      <c r="X947" s="120"/>
      <c r="Y947" s="120"/>
    </row>
    <row r="948" spans="2:25" ht="13.5" thickBot="1" x14ac:dyDescent="0.25">
      <c r="C948" s="21" t="s">
        <v>23</v>
      </c>
      <c r="D948" s="22"/>
      <c r="E948" s="23"/>
      <c r="F948" s="24"/>
      <c r="G948" s="57"/>
      <c r="H948" s="58"/>
      <c r="I948" s="25"/>
      <c r="J948" s="64"/>
      <c r="K948" s="24"/>
      <c r="L948" s="22"/>
      <c r="M948" s="32"/>
      <c r="N948" s="33"/>
      <c r="O948" s="34"/>
      <c r="R948" s="120"/>
      <c r="S948" s="120"/>
      <c r="T948" s="120"/>
      <c r="U948" s="120"/>
      <c r="V948" s="120"/>
      <c r="W948" s="120"/>
      <c r="X948" s="120"/>
      <c r="Y948" s="120"/>
    </row>
    <row r="949" spans="2:25" x14ac:dyDescent="0.2">
      <c r="B949" s="70">
        <v>37246</v>
      </c>
      <c r="C949" s="26">
        <v>21</v>
      </c>
      <c r="D949" s="5"/>
      <c r="E949" s="6"/>
      <c r="F949" s="7"/>
      <c r="G949" s="51">
        <v>-4</v>
      </c>
      <c r="H949" s="52">
        <v>2</v>
      </c>
      <c r="I949" s="5">
        <v>96</v>
      </c>
      <c r="J949" s="61">
        <v>8</v>
      </c>
      <c r="K949" s="7"/>
      <c r="L949" s="5" t="s">
        <v>25</v>
      </c>
      <c r="M949" s="35" t="s">
        <v>91</v>
      </c>
      <c r="N949" s="30">
        <v>1</v>
      </c>
      <c r="O949" s="31">
        <v>1</v>
      </c>
      <c r="R949" s="73"/>
      <c r="S949" s="73"/>
      <c r="T949" s="73"/>
      <c r="U949" s="73"/>
      <c r="V949" s="73"/>
      <c r="W949" s="73"/>
      <c r="X949" s="73"/>
      <c r="Y949" s="73"/>
    </row>
    <row r="950" spans="2:25" x14ac:dyDescent="0.2">
      <c r="B950" s="70">
        <v>37247</v>
      </c>
      <c r="C950" s="4">
        <v>22</v>
      </c>
      <c r="D950" s="11"/>
      <c r="E950" s="12"/>
      <c r="F950" s="13"/>
      <c r="G950" s="53">
        <v>-4</v>
      </c>
      <c r="H950" s="54">
        <v>-2</v>
      </c>
      <c r="I950" s="11">
        <v>96</v>
      </c>
      <c r="J950" s="75" t="s">
        <v>224</v>
      </c>
      <c r="K950" s="13"/>
      <c r="L950" s="5" t="s">
        <v>25</v>
      </c>
      <c r="M950" s="35" t="s">
        <v>26</v>
      </c>
      <c r="N950" s="30">
        <v>1</v>
      </c>
      <c r="O950" s="31"/>
      <c r="R950" s="73" t="s">
        <v>157</v>
      </c>
      <c r="S950" s="73"/>
      <c r="T950" s="73"/>
      <c r="U950" s="73"/>
      <c r="V950" s="73"/>
      <c r="W950" s="73"/>
      <c r="X950" s="73"/>
      <c r="Y950" s="73"/>
    </row>
    <row r="951" spans="2:25" x14ac:dyDescent="0.2">
      <c r="B951" s="70">
        <v>37248</v>
      </c>
      <c r="C951" s="4">
        <v>23</v>
      </c>
      <c r="D951" s="11"/>
      <c r="E951" s="12"/>
      <c r="F951" s="13"/>
      <c r="G951" s="53">
        <v>-12</v>
      </c>
      <c r="H951" s="54">
        <v>-4</v>
      </c>
      <c r="I951" s="11">
        <v>88</v>
      </c>
      <c r="J951" s="75" t="s">
        <v>225</v>
      </c>
      <c r="K951" s="7"/>
      <c r="L951" s="5" t="s">
        <v>25</v>
      </c>
      <c r="M951" s="35" t="s">
        <v>26</v>
      </c>
      <c r="N951" s="30">
        <v>1</v>
      </c>
      <c r="O951" s="31"/>
      <c r="R951" s="120"/>
      <c r="S951" s="120"/>
      <c r="T951" s="120"/>
      <c r="U951" s="120"/>
      <c r="V951" s="120"/>
      <c r="W951" s="120"/>
      <c r="X951" s="120"/>
      <c r="Y951" s="120"/>
    </row>
    <row r="952" spans="2:25" x14ac:dyDescent="0.2">
      <c r="B952" s="70">
        <v>37249</v>
      </c>
      <c r="C952" s="4">
        <v>24</v>
      </c>
      <c r="D952" s="11"/>
      <c r="E952" s="12"/>
      <c r="F952" s="13"/>
      <c r="G952" s="53">
        <v>-10</v>
      </c>
      <c r="H952" s="54">
        <v>-1</v>
      </c>
      <c r="I952" s="11">
        <v>88</v>
      </c>
      <c r="J952" s="62">
        <v>0</v>
      </c>
      <c r="K952" s="13"/>
      <c r="L952" s="5" t="s">
        <v>25</v>
      </c>
      <c r="M952" s="35">
        <v>1</v>
      </c>
      <c r="N952" s="30" t="s">
        <v>58</v>
      </c>
      <c r="O952" s="31"/>
      <c r="R952" s="120"/>
      <c r="S952" s="120"/>
      <c r="T952" s="120"/>
      <c r="U952" s="120"/>
      <c r="V952" s="120"/>
      <c r="W952" s="120"/>
      <c r="X952" s="120"/>
      <c r="Y952" s="120"/>
    </row>
    <row r="953" spans="2:25" x14ac:dyDescent="0.2">
      <c r="B953" s="70">
        <v>37250</v>
      </c>
      <c r="C953" s="4">
        <v>25</v>
      </c>
      <c r="D953" s="11"/>
      <c r="E953" s="12"/>
      <c r="F953" s="13"/>
      <c r="G953" s="53">
        <v>-4</v>
      </c>
      <c r="H953" s="54">
        <v>2</v>
      </c>
      <c r="I953" s="11">
        <v>95</v>
      </c>
      <c r="J953" s="62">
        <v>9</v>
      </c>
      <c r="K953" s="13"/>
      <c r="L953" s="5" t="s">
        <v>25</v>
      </c>
      <c r="M953" s="35" t="s">
        <v>31</v>
      </c>
      <c r="N953" s="30">
        <v>1</v>
      </c>
      <c r="O953" s="31"/>
      <c r="R953" s="120"/>
      <c r="S953" s="120"/>
      <c r="T953" s="120"/>
      <c r="U953" s="120"/>
      <c r="V953" s="120"/>
      <c r="W953" s="120"/>
      <c r="X953" s="120"/>
      <c r="Y953" s="120"/>
    </row>
    <row r="954" spans="2:25" x14ac:dyDescent="0.2">
      <c r="B954" s="70">
        <v>37251</v>
      </c>
      <c r="C954" s="4">
        <v>26</v>
      </c>
      <c r="D954" s="11"/>
      <c r="E954" s="12"/>
      <c r="F954" s="13"/>
      <c r="G954" s="53">
        <v>-2</v>
      </c>
      <c r="H954" s="54">
        <v>2</v>
      </c>
      <c r="I954" s="11">
        <v>95</v>
      </c>
      <c r="J954" s="62">
        <v>5</v>
      </c>
      <c r="K954" s="13"/>
      <c r="L954" s="5" t="s">
        <v>25</v>
      </c>
      <c r="M954" s="35" t="s">
        <v>91</v>
      </c>
      <c r="N954" s="30">
        <v>1</v>
      </c>
      <c r="O954" s="31"/>
    </row>
    <row r="955" spans="2:25" x14ac:dyDescent="0.2">
      <c r="B955" s="70">
        <v>37252</v>
      </c>
      <c r="C955" s="4">
        <v>27</v>
      </c>
      <c r="D955" s="11"/>
      <c r="E955" s="12"/>
      <c r="F955" s="13"/>
      <c r="G955" s="53">
        <v>-1</v>
      </c>
      <c r="H955" s="54">
        <v>1</v>
      </c>
      <c r="I955" s="11">
        <v>75</v>
      </c>
      <c r="J955" s="62">
        <v>0</v>
      </c>
      <c r="K955" s="13"/>
      <c r="L955" s="5" t="s">
        <v>25</v>
      </c>
      <c r="M955" s="35">
        <v>0</v>
      </c>
      <c r="N955" s="30">
        <v>0.75</v>
      </c>
      <c r="O955" s="31"/>
    </row>
    <row r="956" spans="2:25" x14ac:dyDescent="0.2">
      <c r="B956" s="70">
        <v>37253</v>
      </c>
      <c r="C956" s="4">
        <v>28</v>
      </c>
      <c r="D956" s="11"/>
      <c r="E956" s="12"/>
      <c r="F956" s="13"/>
      <c r="G956" s="53">
        <v>2</v>
      </c>
      <c r="H956" s="54">
        <v>4</v>
      </c>
      <c r="I956" s="11">
        <v>94</v>
      </c>
      <c r="J956" s="62">
        <v>7</v>
      </c>
      <c r="K956" s="7"/>
      <c r="L956" s="5" t="s">
        <v>25</v>
      </c>
      <c r="M956" s="35" t="s">
        <v>91</v>
      </c>
      <c r="N956" s="30" t="s">
        <v>120</v>
      </c>
      <c r="O956" s="31" t="s">
        <v>52</v>
      </c>
    </row>
    <row r="957" spans="2:25" x14ac:dyDescent="0.2">
      <c r="B957" s="70">
        <v>37254</v>
      </c>
      <c r="C957" s="4">
        <v>29</v>
      </c>
      <c r="D957" s="11"/>
      <c r="E957" s="12"/>
      <c r="F957" s="13"/>
      <c r="G957" s="53">
        <v>-1</v>
      </c>
      <c r="H957" s="54">
        <v>2</v>
      </c>
      <c r="I957" s="11">
        <v>91</v>
      </c>
      <c r="J957" s="62">
        <v>5</v>
      </c>
      <c r="K957" s="7"/>
      <c r="L957" s="5" t="s">
        <v>25</v>
      </c>
      <c r="M957" s="35" t="s">
        <v>31</v>
      </c>
      <c r="N957" s="30">
        <v>1</v>
      </c>
      <c r="O957" s="31"/>
    </row>
    <row r="958" spans="2:25" x14ac:dyDescent="0.2">
      <c r="B958" s="70">
        <v>37255</v>
      </c>
      <c r="C958" s="4">
        <v>30</v>
      </c>
      <c r="D958" s="11"/>
      <c r="E958" s="12"/>
      <c r="F958" s="13"/>
      <c r="G958" s="53">
        <v>-1</v>
      </c>
      <c r="H958" s="54">
        <v>0</v>
      </c>
      <c r="I958" s="11">
        <v>95</v>
      </c>
      <c r="J958" s="75" t="s">
        <v>226</v>
      </c>
      <c r="K958" s="7"/>
      <c r="L958" s="5" t="s">
        <v>25</v>
      </c>
      <c r="M958" s="35" t="s">
        <v>26</v>
      </c>
      <c r="N958" s="30">
        <v>1</v>
      </c>
      <c r="O958" s="31"/>
    </row>
    <row r="959" spans="2:25" ht="13.5" thickBot="1" x14ac:dyDescent="0.25">
      <c r="B959" s="70">
        <v>37256</v>
      </c>
      <c r="C959" s="4">
        <v>31</v>
      </c>
      <c r="D959" s="11"/>
      <c r="E959" s="12"/>
      <c r="F959" s="13"/>
      <c r="G959" s="53">
        <v>-7</v>
      </c>
      <c r="H959" s="54">
        <v>0</v>
      </c>
      <c r="I959" s="11">
        <v>94</v>
      </c>
      <c r="J959" s="75" t="s">
        <v>225</v>
      </c>
      <c r="K959" s="13"/>
      <c r="L959" s="5" t="s">
        <v>25</v>
      </c>
      <c r="M959" s="35" t="s">
        <v>26</v>
      </c>
      <c r="N959" s="30">
        <v>1</v>
      </c>
      <c r="O959" s="31"/>
    </row>
    <row r="960" spans="2:25" ht="13.5" thickBot="1" x14ac:dyDescent="0.25">
      <c r="C960" s="21" t="s">
        <v>27</v>
      </c>
      <c r="D960" s="22">
        <v>46900</v>
      </c>
      <c r="E960" s="23"/>
      <c r="F960" s="24"/>
      <c r="G960" s="57"/>
      <c r="H960" s="58"/>
      <c r="I960" s="25"/>
      <c r="J960" s="64"/>
      <c r="K960" s="24"/>
      <c r="L960" s="22"/>
      <c r="M960" s="36"/>
      <c r="N960" s="37"/>
      <c r="O960" s="38"/>
    </row>
    <row r="961" spans="2:25" x14ac:dyDescent="0.2">
      <c r="C961" s="164" t="s">
        <v>28</v>
      </c>
      <c r="D961" s="165"/>
      <c r="E961" s="168">
        <v>0</v>
      </c>
      <c r="F961" s="141">
        <v>-600</v>
      </c>
      <c r="G961" s="129">
        <f>SUM(G927:G959)</f>
        <v>-73</v>
      </c>
      <c r="H961" s="129">
        <f>SUM(H927:H959)</f>
        <v>44</v>
      </c>
      <c r="I961" s="127">
        <f>SUM(I927:I959)</f>
        <v>2810</v>
      </c>
      <c r="J961" s="125">
        <f>SUM(J927:J959)</f>
        <v>74</v>
      </c>
      <c r="K961" s="141"/>
      <c r="L961" s="39"/>
      <c r="M961" s="40"/>
      <c r="N961" s="40"/>
      <c r="O961" s="41"/>
    </row>
    <row r="962" spans="2:25" ht="13.5" thickBot="1" x14ac:dyDescent="0.25">
      <c r="C962" s="166"/>
      <c r="D962" s="167"/>
      <c r="E962" s="169"/>
      <c r="F962" s="142"/>
      <c r="G962" s="130"/>
      <c r="H962" s="130"/>
      <c r="I962" s="128"/>
      <c r="J962" s="126"/>
      <c r="K962" s="142"/>
      <c r="L962" s="42"/>
      <c r="M962" s="43"/>
      <c r="N962" s="43"/>
      <c r="O962" s="44"/>
    </row>
    <row r="963" spans="2:25" x14ac:dyDescent="0.2">
      <c r="C963" s="143" t="s">
        <v>54</v>
      </c>
      <c r="D963" s="144"/>
      <c r="E963" s="188">
        <v>-0.6</v>
      </c>
      <c r="F963" s="191" t="s">
        <v>55</v>
      </c>
      <c r="G963" s="152" t="s">
        <v>171</v>
      </c>
      <c r="H963" s="153" t="s">
        <v>172</v>
      </c>
      <c r="I963" s="154" t="s">
        <v>56</v>
      </c>
      <c r="J963" s="156" t="s">
        <v>57</v>
      </c>
      <c r="K963" s="158" t="s">
        <v>227</v>
      </c>
      <c r="L963" s="158"/>
      <c r="M963" s="158"/>
      <c r="N963" s="158"/>
      <c r="O963" s="159"/>
    </row>
    <row r="964" spans="2:25" x14ac:dyDescent="0.2">
      <c r="C964" s="145"/>
      <c r="D964" s="146"/>
      <c r="E964" s="189"/>
      <c r="F964" s="192"/>
      <c r="G964" s="121"/>
      <c r="H964" s="137"/>
      <c r="I964" s="155"/>
      <c r="J964" s="157"/>
      <c r="K964" s="160"/>
      <c r="L964" s="160"/>
      <c r="M964" s="160"/>
      <c r="N964" s="160"/>
      <c r="O964" s="161"/>
    </row>
    <row r="965" spans="2:25" x14ac:dyDescent="0.2">
      <c r="C965" s="145"/>
      <c r="D965" s="146"/>
      <c r="E965" s="189"/>
      <c r="F965" s="192"/>
      <c r="G965" s="194">
        <f>G961/31</f>
        <v>-2.3548387096774195</v>
      </c>
      <c r="H965" s="194">
        <f t="shared" ref="H965:I965" si="14">H961/31</f>
        <v>1.4193548387096775</v>
      </c>
      <c r="I965" s="121">
        <f t="shared" si="14"/>
        <v>90.645161290322577</v>
      </c>
      <c r="J965" s="123">
        <f>COUNTIF(J927:J959,"&gt;0")</f>
        <v>12</v>
      </c>
      <c r="K965" s="160"/>
      <c r="L965" s="160"/>
      <c r="M965" s="160"/>
      <c r="N965" s="160"/>
      <c r="O965" s="161"/>
    </row>
    <row r="966" spans="2:25" ht="13.5" thickBot="1" x14ac:dyDescent="0.25">
      <c r="C966" s="147"/>
      <c r="D966" s="148"/>
      <c r="E966" s="190"/>
      <c r="F966" s="193"/>
      <c r="G966" s="195"/>
      <c r="H966" s="195"/>
      <c r="I966" s="122"/>
      <c r="J966" s="124"/>
      <c r="K966" s="162"/>
      <c r="L966" s="162"/>
      <c r="M966" s="162"/>
      <c r="N966" s="162"/>
      <c r="O966" s="163"/>
    </row>
    <row r="969" spans="2:25" x14ac:dyDescent="0.2">
      <c r="C969" s="69" t="s">
        <v>159</v>
      </c>
      <c r="D969" s="69" t="s">
        <v>228</v>
      </c>
      <c r="H969" s="59"/>
    </row>
    <row r="970" spans="2:25" ht="13.5" thickBot="1" x14ac:dyDescent="0.25">
      <c r="D970" s="72"/>
    </row>
    <row r="971" spans="2:25" x14ac:dyDescent="0.2">
      <c r="C971" s="170" t="s">
        <v>0</v>
      </c>
      <c r="D971" s="172" t="s">
        <v>1</v>
      </c>
      <c r="E971" s="173"/>
      <c r="F971" s="174"/>
      <c r="G971" s="175" t="s">
        <v>2</v>
      </c>
      <c r="H971" s="176"/>
      <c r="I971" s="177" t="s">
        <v>3</v>
      </c>
      <c r="J971" s="179" t="s">
        <v>4</v>
      </c>
      <c r="K971" s="131" t="s">
        <v>5</v>
      </c>
      <c r="L971" s="133" t="s">
        <v>6</v>
      </c>
      <c r="M971" s="135" t="s">
        <v>7</v>
      </c>
      <c r="N971" s="135"/>
      <c r="O971" s="131"/>
      <c r="R971" s="73" t="s">
        <v>150</v>
      </c>
      <c r="S971" s="73"/>
      <c r="T971" s="73"/>
      <c r="U971" s="73"/>
      <c r="V971" s="73"/>
      <c r="W971" s="73"/>
      <c r="X971" s="73"/>
      <c r="Y971" s="73"/>
    </row>
    <row r="972" spans="2:25" ht="13.5" thickBot="1" x14ac:dyDescent="0.25">
      <c r="C972" s="171"/>
      <c r="D972" s="1" t="s">
        <v>8</v>
      </c>
      <c r="E972" s="2" t="s">
        <v>9</v>
      </c>
      <c r="F972" s="3" t="s">
        <v>10</v>
      </c>
      <c r="G972" s="49" t="s">
        <v>11</v>
      </c>
      <c r="H972" s="50" t="s">
        <v>12</v>
      </c>
      <c r="I972" s="178"/>
      <c r="J972" s="180"/>
      <c r="K972" s="132"/>
      <c r="L972" s="134"/>
      <c r="M972" s="136"/>
      <c r="N972" s="136"/>
      <c r="O972" s="132"/>
      <c r="R972" s="119"/>
      <c r="S972" s="119"/>
      <c r="T972" s="119"/>
      <c r="U972" s="119"/>
      <c r="V972" s="119"/>
      <c r="W972" s="119"/>
      <c r="X972" s="119"/>
      <c r="Y972" s="119"/>
    </row>
    <row r="973" spans="2:25" x14ac:dyDescent="0.2">
      <c r="B973" s="70">
        <v>37226</v>
      </c>
      <c r="C973" s="4">
        <v>1</v>
      </c>
      <c r="D973" s="5"/>
      <c r="E973" s="6"/>
      <c r="F973" s="7"/>
      <c r="G973" s="51">
        <v>6</v>
      </c>
      <c r="H973" s="52">
        <v>9</v>
      </c>
      <c r="I973" s="5"/>
      <c r="J973" s="65">
        <v>5</v>
      </c>
      <c r="K973" s="7">
        <v>0</v>
      </c>
      <c r="L973" s="5" t="s">
        <v>45</v>
      </c>
      <c r="M973" s="27"/>
      <c r="N973" s="28"/>
      <c r="O973" s="29"/>
      <c r="R973" s="119"/>
      <c r="S973" s="119"/>
      <c r="T973" s="119"/>
      <c r="U973" s="119"/>
      <c r="V973" s="119"/>
      <c r="W973" s="119"/>
      <c r="X973" s="119"/>
      <c r="Y973" s="119"/>
    </row>
    <row r="974" spans="2:25" x14ac:dyDescent="0.2">
      <c r="B974" s="70">
        <v>37227</v>
      </c>
      <c r="C974" s="4">
        <v>2</v>
      </c>
      <c r="D974" s="11"/>
      <c r="E974" s="12"/>
      <c r="F974" s="13"/>
      <c r="G974" s="53">
        <v>5</v>
      </c>
      <c r="H974" s="54">
        <v>9</v>
      </c>
      <c r="I974" s="11"/>
      <c r="J974" s="66">
        <v>4</v>
      </c>
      <c r="K974" s="7">
        <v>0</v>
      </c>
      <c r="L974" s="11" t="s">
        <v>45</v>
      </c>
      <c r="M974" s="27"/>
      <c r="N974" s="30"/>
      <c r="O974" s="31"/>
      <c r="R974" s="119"/>
      <c r="S974" s="119"/>
      <c r="T974" s="119"/>
      <c r="U974" s="119"/>
      <c r="V974" s="119"/>
      <c r="W974" s="119"/>
      <c r="X974" s="119"/>
      <c r="Y974" s="119"/>
    </row>
    <row r="975" spans="2:25" x14ac:dyDescent="0.2">
      <c r="B975" s="70">
        <v>37228</v>
      </c>
      <c r="C975" s="4">
        <v>3</v>
      </c>
      <c r="D975" s="11"/>
      <c r="E975" s="12"/>
      <c r="F975" s="13"/>
      <c r="G975" s="53">
        <v>2</v>
      </c>
      <c r="H975" s="54">
        <v>5</v>
      </c>
      <c r="I975" s="11"/>
      <c r="J975" s="66">
        <v>0</v>
      </c>
      <c r="K975" s="7">
        <v>0</v>
      </c>
      <c r="L975" s="11" t="s">
        <v>45</v>
      </c>
      <c r="M975" s="27"/>
      <c r="N975" s="30"/>
      <c r="O975" s="31"/>
      <c r="R975" s="73"/>
      <c r="S975" s="73"/>
      <c r="T975" s="73"/>
      <c r="U975" s="73"/>
      <c r="V975" s="73"/>
      <c r="W975" s="73"/>
      <c r="X975" s="73"/>
      <c r="Y975" s="73"/>
    </row>
    <row r="976" spans="2:25" x14ac:dyDescent="0.2">
      <c r="B976" s="70">
        <v>37229</v>
      </c>
      <c r="C976" s="4">
        <v>4</v>
      </c>
      <c r="D976" s="11"/>
      <c r="E976" s="12"/>
      <c r="F976" s="13"/>
      <c r="G976" s="53">
        <v>2</v>
      </c>
      <c r="H976" s="54">
        <v>8</v>
      </c>
      <c r="I976" s="11"/>
      <c r="J976" s="66">
        <v>0</v>
      </c>
      <c r="K976" s="7">
        <v>0</v>
      </c>
      <c r="L976" s="11" t="s">
        <v>45</v>
      </c>
      <c r="M976" s="27"/>
      <c r="N976" s="30"/>
      <c r="O976" s="31"/>
      <c r="R976" s="73" t="s">
        <v>152</v>
      </c>
      <c r="S976" s="73"/>
      <c r="T976" s="73"/>
      <c r="U976" s="73"/>
      <c r="V976" s="73"/>
      <c r="W976" s="73"/>
      <c r="X976" s="73"/>
      <c r="Y976" s="73"/>
    </row>
    <row r="977" spans="2:25" x14ac:dyDescent="0.2">
      <c r="B977" s="70">
        <v>37230</v>
      </c>
      <c r="C977" s="4">
        <v>5</v>
      </c>
      <c r="D977" s="11"/>
      <c r="E977" s="12"/>
      <c r="F977" s="13"/>
      <c r="G977" s="53">
        <v>6</v>
      </c>
      <c r="H977" s="54">
        <v>8</v>
      </c>
      <c r="I977" s="11"/>
      <c r="J977" s="66">
        <v>0</v>
      </c>
      <c r="K977" s="7">
        <v>0</v>
      </c>
      <c r="L977" s="11" t="s">
        <v>45</v>
      </c>
      <c r="M977" s="27"/>
      <c r="N977" s="30"/>
      <c r="O977" s="31"/>
      <c r="R977" s="119"/>
      <c r="S977" s="119"/>
      <c r="T977" s="119"/>
      <c r="U977" s="119"/>
      <c r="V977" s="119"/>
      <c r="W977" s="119"/>
      <c r="X977" s="119"/>
      <c r="Y977" s="119"/>
    </row>
    <row r="978" spans="2:25" x14ac:dyDescent="0.2">
      <c r="B978" s="70">
        <v>37231</v>
      </c>
      <c r="C978" s="4">
        <v>6</v>
      </c>
      <c r="D978" s="11"/>
      <c r="E978" s="12"/>
      <c r="F978" s="13"/>
      <c r="G978" s="53">
        <v>5</v>
      </c>
      <c r="H978" s="54">
        <v>8</v>
      </c>
      <c r="I978" s="11"/>
      <c r="J978" s="66">
        <v>0</v>
      </c>
      <c r="K978" s="7">
        <v>0</v>
      </c>
      <c r="L978" s="11" t="s">
        <v>45</v>
      </c>
      <c r="M978" s="27"/>
      <c r="N978" s="30"/>
      <c r="O978" s="31"/>
      <c r="R978" s="119"/>
      <c r="S978" s="119"/>
      <c r="T978" s="119"/>
      <c r="U978" s="119"/>
      <c r="V978" s="119"/>
      <c r="W978" s="119"/>
      <c r="X978" s="119"/>
      <c r="Y978" s="119"/>
    </row>
    <row r="979" spans="2:25" x14ac:dyDescent="0.2">
      <c r="B979" s="70">
        <v>37232</v>
      </c>
      <c r="C979" s="4">
        <v>7</v>
      </c>
      <c r="D979" s="11"/>
      <c r="E979" s="12"/>
      <c r="F979" s="13"/>
      <c r="G979" s="53">
        <v>2</v>
      </c>
      <c r="H979" s="54">
        <v>5</v>
      </c>
      <c r="I979" s="11"/>
      <c r="J979" s="66">
        <v>0</v>
      </c>
      <c r="K979" s="7">
        <v>0</v>
      </c>
      <c r="L979" s="11" t="s">
        <v>45</v>
      </c>
      <c r="M979" s="27"/>
      <c r="N979" s="30"/>
      <c r="O979" s="31"/>
      <c r="R979" s="119"/>
      <c r="S979" s="119"/>
      <c r="T979" s="119"/>
      <c r="U979" s="119"/>
      <c r="V979" s="119"/>
      <c r="W979" s="119"/>
      <c r="X979" s="119"/>
      <c r="Y979" s="119"/>
    </row>
    <row r="980" spans="2:25" x14ac:dyDescent="0.2">
      <c r="B980" s="70">
        <v>37233</v>
      </c>
      <c r="C980" s="4">
        <v>8</v>
      </c>
      <c r="D980" s="11"/>
      <c r="E980" s="12"/>
      <c r="F980" s="13"/>
      <c r="G980" s="53">
        <v>1</v>
      </c>
      <c r="H980" s="54">
        <v>5</v>
      </c>
      <c r="I980" s="11"/>
      <c r="J980" s="66">
        <v>0</v>
      </c>
      <c r="K980" s="7">
        <v>0</v>
      </c>
      <c r="L980" s="11" t="s">
        <v>45</v>
      </c>
      <c r="M980" s="27"/>
      <c r="N980" s="30"/>
      <c r="O980" s="31"/>
      <c r="R980" s="73"/>
      <c r="S980" s="73"/>
      <c r="T980" s="73"/>
      <c r="U980" s="73"/>
      <c r="V980" s="73"/>
      <c r="W980" s="73"/>
      <c r="X980" s="73"/>
      <c r="Y980" s="73"/>
    </row>
    <row r="981" spans="2:25" x14ac:dyDescent="0.2">
      <c r="B981" s="70">
        <v>37234</v>
      </c>
      <c r="C981" s="4">
        <v>9</v>
      </c>
      <c r="D981" s="11"/>
      <c r="E981" s="12"/>
      <c r="F981" s="13"/>
      <c r="G981" s="53">
        <v>-2</v>
      </c>
      <c r="H981" s="54">
        <v>2</v>
      </c>
      <c r="I981" s="11"/>
      <c r="J981" s="66">
        <v>0</v>
      </c>
      <c r="K981" s="7">
        <v>0</v>
      </c>
      <c r="L981" s="11" t="s">
        <v>45</v>
      </c>
      <c r="M981" s="27"/>
      <c r="N981" s="30"/>
      <c r="O981" s="31"/>
      <c r="R981" s="73" t="s">
        <v>154</v>
      </c>
      <c r="S981" s="73"/>
      <c r="T981" s="73"/>
      <c r="U981" s="73"/>
      <c r="V981" s="73"/>
      <c r="W981" s="73"/>
      <c r="X981" s="73"/>
      <c r="Y981" s="73"/>
    </row>
    <row r="982" spans="2:25" ht="13.5" thickBot="1" x14ac:dyDescent="0.25">
      <c r="B982" s="70">
        <v>37235</v>
      </c>
      <c r="C982" s="17">
        <v>10</v>
      </c>
      <c r="D982" s="18"/>
      <c r="E982" s="19"/>
      <c r="F982" s="20"/>
      <c r="G982" s="55">
        <v>-2</v>
      </c>
      <c r="H982" s="56">
        <v>3</v>
      </c>
      <c r="I982" s="18"/>
      <c r="J982" s="66">
        <v>0</v>
      </c>
      <c r="K982" s="7">
        <v>0</v>
      </c>
      <c r="L982" s="11" t="s">
        <v>45</v>
      </c>
      <c r="M982" s="27"/>
      <c r="N982" s="30"/>
      <c r="O982" s="31"/>
      <c r="R982" s="119"/>
      <c r="S982" s="119"/>
      <c r="T982" s="119"/>
      <c r="U982" s="119"/>
      <c r="V982" s="119"/>
      <c r="W982" s="119"/>
      <c r="X982" s="119"/>
      <c r="Y982" s="119"/>
    </row>
    <row r="983" spans="2:25" ht="13.5" thickBot="1" x14ac:dyDescent="0.25">
      <c r="C983" s="21" t="s">
        <v>20</v>
      </c>
      <c r="D983" s="22"/>
      <c r="E983" s="23"/>
      <c r="F983" s="24"/>
      <c r="G983" s="57"/>
      <c r="H983" s="58"/>
      <c r="I983" s="25"/>
      <c r="J983" s="64"/>
      <c r="K983" s="24"/>
      <c r="L983" s="22"/>
      <c r="M983" s="32"/>
      <c r="N983" s="33"/>
      <c r="O983" s="34"/>
      <c r="R983" s="119"/>
      <c r="S983" s="119"/>
      <c r="T983" s="119"/>
      <c r="U983" s="119"/>
      <c r="V983" s="119"/>
      <c r="W983" s="119"/>
      <c r="X983" s="119"/>
      <c r="Y983" s="119"/>
    </row>
    <row r="984" spans="2:25" x14ac:dyDescent="0.2">
      <c r="B984" s="70">
        <v>37236</v>
      </c>
      <c r="C984" s="26">
        <v>11</v>
      </c>
      <c r="D984" s="5"/>
      <c r="E984" s="6"/>
      <c r="F984" s="7"/>
      <c r="G984" s="51">
        <v>2</v>
      </c>
      <c r="H984" s="52">
        <v>5</v>
      </c>
      <c r="I984" s="5"/>
      <c r="J984" s="62">
        <v>0</v>
      </c>
      <c r="K984" s="7">
        <v>0</v>
      </c>
      <c r="L984" s="5" t="s">
        <v>15</v>
      </c>
      <c r="M984" s="35"/>
      <c r="N984" s="30"/>
      <c r="O984" s="31"/>
      <c r="R984" s="119"/>
      <c r="S984" s="119"/>
      <c r="T984" s="119"/>
      <c r="U984" s="119"/>
      <c r="V984" s="119"/>
      <c r="W984" s="119"/>
      <c r="X984" s="119"/>
      <c r="Y984" s="119"/>
    </row>
    <row r="985" spans="2:25" x14ac:dyDescent="0.2">
      <c r="B985" s="70">
        <v>37237</v>
      </c>
      <c r="C985" s="4">
        <v>12</v>
      </c>
      <c r="D985" s="11"/>
      <c r="E985" s="12"/>
      <c r="F985" s="13"/>
      <c r="G985" s="51">
        <v>2</v>
      </c>
      <c r="H985" s="52">
        <v>4</v>
      </c>
      <c r="I985" s="11"/>
      <c r="J985" s="62">
        <v>0</v>
      </c>
      <c r="K985" s="7">
        <v>0</v>
      </c>
      <c r="L985" s="5" t="s">
        <v>15</v>
      </c>
      <c r="M985" s="35"/>
      <c r="N985" s="30"/>
      <c r="O985" s="31"/>
      <c r="R985" s="73"/>
      <c r="S985" s="73"/>
      <c r="T985" s="73"/>
      <c r="U985" s="73"/>
      <c r="V985" s="73"/>
      <c r="W985" s="73"/>
      <c r="X985" s="73"/>
      <c r="Y985" s="73"/>
    </row>
    <row r="986" spans="2:25" x14ac:dyDescent="0.2">
      <c r="B986" s="70">
        <v>37238</v>
      </c>
      <c r="C986" s="4">
        <v>13</v>
      </c>
      <c r="D986" s="11"/>
      <c r="E986" s="12"/>
      <c r="F986" s="13"/>
      <c r="G986" s="53">
        <v>-3</v>
      </c>
      <c r="H986" s="54">
        <v>4</v>
      </c>
      <c r="I986" s="11"/>
      <c r="J986" s="62">
        <v>0</v>
      </c>
      <c r="K986" s="7">
        <v>0</v>
      </c>
      <c r="L986" s="5" t="s">
        <v>135</v>
      </c>
      <c r="M986" s="35"/>
      <c r="N986" s="30"/>
      <c r="O986" s="31"/>
      <c r="R986" s="73" t="s">
        <v>156</v>
      </c>
      <c r="S986" s="73"/>
      <c r="T986" s="73"/>
      <c r="U986" s="73"/>
      <c r="V986" s="73"/>
      <c r="W986" s="73"/>
      <c r="X986" s="73"/>
      <c r="Y986" s="73"/>
    </row>
    <row r="987" spans="2:25" x14ac:dyDescent="0.2">
      <c r="B987" s="70">
        <v>37239</v>
      </c>
      <c r="C987" s="4">
        <v>14</v>
      </c>
      <c r="D987" s="11"/>
      <c r="E987" s="12"/>
      <c r="F987" s="13"/>
      <c r="G987" s="74">
        <v>-8</v>
      </c>
      <c r="H987" s="54">
        <v>-3</v>
      </c>
      <c r="I987" s="11"/>
      <c r="J987" s="62">
        <v>0</v>
      </c>
      <c r="K987" s="7">
        <v>0</v>
      </c>
      <c r="L987" s="5" t="s">
        <v>78</v>
      </c>
      <c r="M987" s="35"/>
      <c r="N987" s="30"/>
      <c r="O987" s="31"/>
      <c r="R987" s="120"/>
      <c r="S987" s="120"/>
      <c r="T987" s="120"/>
      <c r="U987" s="120"/>
      <c r="V987" s="120"/>
      <c r="W987" s="120"/>
      <c r="X987" s="120"/>
      <c r="Y987" s="120"/>
    </row>
    <row r="988" spans="2:25" x14ac:dyDescent="0.2">
      <c r="B988" s="70">
        <v>37240</v>
      </c>
      <c r="C988" s="4">
        <v>15</v>
      </c>
      <c r="D988" s="11"/>
      <c r="E988" s="12"/>
      <c r="F988" s="13"/>
      <c r="G988" s="53">
        <v>-4</v>
      </c>
      <c r="H988" s="54">
        <v>0</v>
      </c>
      <c r="I988" s="11"/>
      <c r="J988" s="62">
        <v>0</v>
      </c>
      <c r="K988" s="7">
        <v>0</v>
      </c>
      <c r="L988" s="5" t="s">
        <v>15</v>
      </c>
      <c r="M988" s="35"/>
      <c r="N988" s="30"/>
      <c r="O988" s="31"/>
      <c r="R988" s="120"/>
      <c r="S988" s="120"/>
      <c r="T988" s="120"/>
      <c r="U988" s="120"/>
      <c r="V988" s="120"/>
      <c r="W988" s="120"/>
      <c r="X988" s="120"/>
      <c r="Y988" s="120"/>
    </row>
    <row r="989" spans="2:25" x14ac:dyDescent="0.2">
      <c r="B989" s="70">
        <v>37241</v>
      </c>
      <c r="C989" s="4">
        <v>16</v>
      </c>
      <c r="D989" s="11"/>
      <c r="E989" s="12"/>
      <c r="F989" s="13"/>
      <c r="G989" s="53">
        <v>-1</v>
      </c>
      <c r="H989" s="54">
        <v>2</v>
      </c>
      <c r="I989" s="11"/>
      <c r="J989" s="62">
        <v>0</v>
      </c>
      <c r="K989" s="7">
        <v>0</v>
      </c>
      <c r="L989" s="5" t="s">
        <v>15</v>
      </c>
      <c r="M989" s="35"/>
      <c r="N989" s="30"/>
      <c r="O989" s="31"/>
      <c r="R989" s="120"/>
      <c r="S989" s="120"/>
      <c r="T989" s="120"/>
      <c r="U989" s="120"/>
      <c r="V989" s="120"/>
      <c r="W989" s="120"/>
      <c r="X989" s="120"/>
      <c r="Y989" s="120"/>
    </row>
    <row r="990" spans="2:25" x14ac:dyDescent="0.2">
      <c r="B990" s="70">
        <v>37242</v>
      </c>
      <c r="C990" s="4">
        <v>17</v>
      </c>
      <c r="D990" s="11"/>
      <c r="E990" s="12"/>
      <c r="F990" s="13"/>
      <c r="G990" s="53">
        <v>-1</v>
      </c>
      <c r="H990" s="54">
        <v>2</v>
      </c>
      <c r="I990" s="11"/>
      <c r="J990" s="62">
        <v>4</v>
      </c>
      <c r="K990" s="7">
        <v>0</v>
      </c>
      <c r="L990" s="5" t="s">
        <v>15</v>
      </c>
      <c r="M990" s="35" t="s">
        <v>26</v>
      </c>
      <c r="N990" s="30"/>
      <c r="O990" s="31"/>
      <c r="R990" s="73"/>
      <c r="S990" s="73"/>
      <c r="T990" s="73"/>
      <c r="U990" s="73"/>
      <c r="V990" s="73"/>
      <c r="W990" s="73"/>
      <c r="X990" s="73"/>
      <c r="Y990" s="73"/>
    </row>
    <row r="991" spans="2:25" x14ac:dyDescent="0.2">
      <c r="B991" s="70">
        <v>37243</v>
      </c>
      <c r="C991" s="4">
        <v>18</v>
      </c>
      <c r="D991" s="11"/>
      <c r="E991" s="12"/>
      <c r="F991" s="13"/>
      <c r="G991" s="53">
        <v>0</v>
      </c>
      <c r="H991" s="54">
        <v>2</v>
      </c>
      <c r="I991" s="11"/>
      <c r="J991" s="62">
        <v>7</v>
      </c>
      <c r="K991" s="7">
        <v>0</v>
      </c>
      <c r="L991" s="5" t="s">
        <v>15</v>
      </c>
      <c r="M991" s="35"/>
      <c r="N991" s="30"/>
      <c r="O991" s="31"/>
      <c r="R991" s="73" t="s">
        <v>155</v>
      </c>
      <c r="S991" s="73"/>
      <c r="T991" s="73"/>
      <c r="U991" s="73"/>
      <c r="V991" s="73"/>
      <c r="W991" s="73"/>
      <c r="X991" s="73"/>
      <c r="Y991" s="73"/>
    </row>
    <row r="992" spans="2:25" x14ac:dyDescent="0.2">
      <c r="B992" s="70">
        <v>37244</v>
      </c>
      <c r="C992" s="4">
        <v>19</v>
      </c>
      <c r="D992" s="11"/>
      <c r="E992" s="12"/>
      <c r="F992" s="13"/>
      <c r="G992" s="53">
        <v>2</v>
      </c>
      <c r="H992" s="54">
        <v>4</v>
      </c>
      <c r="I992" s="11"/>
      <c r="J992" s="62">
        <v>6</v>
      </c>
      <c r="K992" s="7">
        <v>0</v>
      </c>
      <c r="L992" s="5" t="s">
        <v>34</v>
      </c>
      <c r="M992" s="35"/>
      <c r="N992" s="30"/>
      <c r="O992" s="31"/>
      <c r="R992" s="120"/>
      <c r="S992" s="120"/>
      <c r="T992" s="120"/>
      <c r="U992" s="120"/>
      <c r="V992" s="120"/>
      <c r="W992" s="120"/>
      <c r="X992" s="120"/>
      <c r="Y992" s="120"/>
    </row>
    <row r="993" spans="2:25" ht="13.5" thickBot="1" x14ac:dyDescent="0.25">
      <c r="B993" s="70">
        <v>37245</v>
      </c>
      <c r="C993" s="17">
        <v>20</v>
      </c>
      <c r="D993" s="18"/>
      <c r="E993" s="19"/>
      <c r="F993" s="20"/>
      <c r="G993" s="53">
        <v>-4</v>
      </c>
      <c r="H993" s="54">
        <v>3</v>
      </c>
      <c r="I993" s="18"/>
      <c r="J993" s="63">
        <v>2</v>
      </c>
      <c r="K993" s="7">
        <v>0</v>
      </c>
      <c r="L993" s="5" t="s">
        <v>34</v>
      </c>
      <c r="M993" s="35" t="s">
        <v>26</v>
      </c>
      <c r="N993" s="30"/>
      <c r="O993" s="31"/>
      <c r="R993" s="120"/>
      <c r="S993" s="120"/>
      <c r="T993" s="120"/>
      <c r="U993" s="120"/>
      <c r="V993" s="120"/>
      <c r="W993" s="120"/>
      <c r="X993" s="120"/>
      <c r="Y993" s="120"/>
    </row>
    <row r="994" spans="2:25" ht="13.5" thickBot="1" x14ac:dyDescent="0.25">
      <c r="C994" s="21" t="s">
        <v>23</v>
      </c>
      <c r="D994" s="22"/>
      <c r="E994" s="23"/>
      <c r="F994" s="24"/>
      <c r="G994" s="57"/>
      <c r="H994" s="58"/>
      <c r="I994" s="25"/>
      <c r="J994" s="64"/>
      <c r="K994" s="24"/>
      <c r="L994" s="22"/>
      <c r="M994" s="32"/>
      <c r="N994" s="33"/>
      <c r="O994" s="34"/>
      <c r="R994" s="120"/>
      <c r="S994" s="120"/>
      <c r="T994" s="120"/>
      <c r="U994" s="120"/>
      <c r="V994" s="120"/>
      <c r="W994" s="120"/>
      <c r="X994" s="120"/>
      <c r="Y994" s="120"/>
    </row>
    <row r="995" spans="2:25" x14ac:dyDescent="0.2">
      <c r="B995" s="70">
        <v>37246</v>
      </c>
      <c r="C995" s="26">
        <v>21</v>
      </c>
      <c r="D995" s="5"/>
      <c r="E995" s="6"/>
      <c r="F995" s="7"/>
      <c r="G995" s="51">
        <v>-3</v>
      </c>
      <c r="H995" s="52">
        <v>2</v>
      </c>
      <c r="I995" s="5"/>
      <c r="J995" s="61">
        <v>12</v>
      </c>
      <c r="K995" s="7">
        <v>0</v>
      </c>
      <c r="L995" s="5" t="s">
        <v>34</v>
      </c>
      <c r="M995" s="35" t="s">
        <v>26</v>
      </c>
      <c r="N995" s="30"/>
      <c r="O995" s="31"/>
      <c r="R995" s="73"/>
      <c r="S995" s="73"/>
      <c r="T995" s="73"/>
      <c r="U995" s="73"/>
      <c r="V995" s="73"/>
      <c r="W995" s="73"/>
      <c r="X995" s="73"/>
      <c r="Y995" s="73"/>
    </row>
    <row r="996" spans="2:25" x14ac:dyDescent="0.2">
      <c r="B996" s="70">
        <v>37247</v>
      </c>
      <c r="C996" s="4">
        <v>22</v>
      </c>
      <c r="D996" s="11"/>
      <c r="E996" s="12"/>
      <c r="F996" s="13"/>
      <c r="G996" s="53">
        <v>-2</v>
      </c>
      <c r="H996" s="54">
        <v>2</v>
      </c>
      <c r="I996" s="11"/>
      <c r="J996" s="62">
        <v>13</v>
      </c>
      <c r="K996" s="7">
        <v>0</v>
      </c>
      <c r="L996" s="5" t="s">
        <v>34</v>
      </c>
      <c r="M996" s="35" t="s">
        <v>26</v>
      </c>
      <c r="N996" s="30"/>
      <c r="O996" s="31"/>
      <c r="R996" s="73" t="s">
        <v>157</v>
      </c>
      <c r="S996" s="73"/>
      <c r="T996" s="73"/>
      <c r="U996" s="73"/>
      <c r="V996" s="73"/>
      <c r="W996" s="73"/>
      <c r="X996" s="73"/>
      <c r="Y996" s="73"/>
    </row>
    <row r="997" spans="2:25" x14ac:dyDescent="0.2">
      <c r="B997" s="70">
        <v>37248</v>
      </c>
      <c r="C997" s="4">
        <v>23</v>
      </c>
      <c r="D997" s="11"/>
      <c r="E997" s="12"/>
      <c r="F997" s="13"/>
      <c r="G997" s="53">
        <v>-9</v>
      </c>
      <c r="H997" s="54">
        <v>-2</v>
      </c>
      <c r="I997" s="11"/>
      <c r="J997" s="62">
        <v>3</v>
      </c>
      <c r="K997" s="7">
        <v>0</v>
      </c>
      <c r="L997" s="5" t="s">
        <v>15</v>
      </c>
      <c r="M997" s="35" t="s">
        <v>26</v>
      </c>
      <c r="N997" s="30"/>
      <c r="O997" s="31"/>
      <c r="R997" s="120"/>
      <c r="S997" s="120"/>
      <c r="T997" s="120"/>
      <c r="U997" s="120"/>
      <c r="V997" s="120"/>
      <c r="W997" s="120"/>
      <c r="X997" s="120"/>
      <c r="Y997" s="120"/>
    </row>
    <row r="998" spans="2:25" x14ac:dyDescent="0.2">
      <c r="B998" s="70">
        <v>37249</v>
      </c>
      <c r="C998" s="4">
        <v>24</v>
      </c>
      <c r="D998" s="11"/>
      <c r="E998" s="12"/>
      <c r="F998" s="13"/>
      <c r="G998" s="53">
        <v>-8</v>
      </c>
      <c r="H998" s="54">
        <v>-2</v>
      </c>
      <c r="I998" s="11"/>
      <c r="J998" s="62">
        <v>10</v>
      </c>
      <c r="K998" s="7">
        <v>0</v>
      </c>
      <c r="L998" s="5" t="s">
        <v>15</v>
      </c>
      <c r="M998" s="35" t="s">
        <v>26</v>
      </c>
      <c r="N998" s="30"/>
      <c r="O998" s="31"/>
      <c r="R998" s="120"/>
      <c r="S998" s="120"/>
      <c r="T998" s="120"/>
      <c r="U998" s="120"/>
      <c r="V998" s="120"/>
      <c r="W998" s="120"/>
      <c r="X998" s="120"/>
      <c r="Y998" s="120"/>
    </row>
    <row r="999" spans="2:25" x14ac:dyDescent="0.2">
      <c r="B999" s="70">
        <v>37250</v>
      </c>
      <c r="C999" s="4">
        <v>25</v>
      </c>
      <c r="D999" s="11"/>
      <c r="E999" s="12"/>
      <c r="F999" s="13"/>
      <c r="G999" s="53">
        <v>-2</v>
      </c>
      <c r="H999" s="54">
        <v>2</v>
      </c>
      <c r="I999" s="11"/>
      <c r="J999" s="62">
        <v>5</v>
      </c>
      <c r="K999" s="7">
        <v>0</v>
      </c>
      <c r="L999" s="5" t="s">
        <v>34</v>
      </c>
      <c r="M999" s="35" t="s">
        <v>26</v>
      </c>
      <c r="N999" s="30"/>
      <c r="O999" s="31"/>
      <c r="R999" s="120"/>
      <c r="S999" s="120"/>
      <c r="T999" s="120"/>
      <c r="U999" s="120"/>
      <c r="V999" s="120"/>
      <c r="W999" s="120"/>
      <c r="X999" s="120"/>
      <c r="Y999" s="120"/>
    </row>
    <row r="1000" spans="2:25" x14ac:dyDescent="0.2">
      <c r="B1000" s="70">
        <v>37251</v>
      </c>
      <c r="C1000" s="4">
        <v>26</v>
      </c>
      <c r="D1000" s="11"/>
      <c r="E1000" s="12"/>
      <c r="F1000" s="13"/>
      <c r="G1000" s="53">
        <v>0</v>
      </c>
      <c r="H1000" s="54">
        <v>2</v>
      </c>
      <c r="I1000" s="11"/>
      <c r="J1000" s="62">
        <v>4</v>
      </c>
      <c r="K1000" s="7">
        <v>0</v>
      </c>
      <c r="L1000" s="11" t="s">
        <v>34</v>
      </c>
      <c r="M1000" s="35"/>
      <c r="N1000" s="30"/>
      <c r="O1000" s="31"/>
    </row>
    <row r="1001" spans="2:25" x14ac:dyDescent="0.2">
      <c r="B1001" s="70">
        <v>37252</v>
      </c>
      <c r="C1001" s="4">
        <v>27</v>
      </c>
      <c r="D1001" s="11"/>
      <c r="E1001" s="12"/>
      <c r="F1001" s="13"/>
      <c r="G1001" s="53">
        <v>1</v>
      </c>
      <c r="H1001" s="54">
        <v>5</v>
      </c>
      <c r="I1001" s="11"/>
      <c r="J1001" s="62">
        <v>3</v>
      </c>
      <c r="K1001" s="7">
        <v>0</v>
      </c>
      <c r="L1001" s="11" t="s">
        <v>136</v>
      </c>
      <c r="M1001" s="35"/>
      <c r="N1001" s="30"/>
      <c r="O1001" s="31"/>
    </row>
    <row r="1002" spans="2:25" x14ac:dyDescent="0.2">
      <c r="B1002" s="70">
        <v>37253</v>
      </c>
      <c r="C1002" s="4">
        <v>28</v>
      </c>
      <c r="D1002" s="11"/>
      <c r="E1002" s="12"/>
      <c r="F1002" s="13"/>
      <c r="G1002" s="53">
        <v>0</v>
      </c>
      <c r="H1002" s="54">
        <v>3</v>
      </c>
      <c r="I1002" s="11"/>
      <c r="J1002" s="62">
        <v>0</v>
      </c>
      <c r="K1002" s="7">
        <v>0</v>
      </c>
      <c r="L1002" s="11" t="s">
        <v>137</v>
      </c>
      <c r="M1002" s="35"/>
      <c r="N1002" s="30"/>
      <c r="O1002" s="31"/>
    </row>
    <row r="1003" spans="2:25" x14ac:dyDescent="0.2">
      <c r="B1003" s="70">
        <v>37254</v>
      </c>
      <c r="C1003" s="4">
        <v>29</v>
      </c>
      <c r="D1003" s="11"/>
      <c r="E1003" s="12"/>
      <c r="F1003" s="13"/>
      <c r="G1003" s="53">
        <v>0</v>
      </c>
      <c r="H1003" s="54">
        <v>3</v>
      </c>
      <c r="I1003" s="11"/>
      <c r="J1003" s="62">
        <v>0</v>
      </c>
      <c r="K1003" s="7">
        <v>0</v>
      </c>
      <c r="L1003" s="11" t="s">
        <v>15</v>
      </c>
      <c r="M1003" s="35"/>
      <c r="N1003" s="30"/>
      <c r="O1003" s="31"/>
    </row>
    <row r="1004" spans="2:25" x14ac:dyDescent="0.2">
      <c r="B1004" s="70">
        <v>37255</v>
      </c>
      <c r="C1004" s="4">
        <v>30</v>
      </c>
      <c r="D1004" s="11"/>
      <c r="E1004" s="12"/>
      <c r="F1004" s="13"/>
      <c r="G1004" s="53">
        <v>-4</v>
      </c>
      <c r="H1004" s="54">
        <v>-2</v>
      </c>
      <c r="I1004" s="11"/>
      <c r="J1004" s="62">
        <v>4</v>
      </c>
      <c r="K1004" s="7">
        <v>0</v>
      </c>
      <c r="L1004" s="11" t="s">
        <v>34</v>
      </c>
      <c r="M1004" s="35" t="s">
        <v>26</v>
      </c>
      <c r="N1004" s="30"/>
      <c r="O1004" s="31"/>
    </row>
    <row r="1005" spans="2:25" ht="13.5" thickBot="1" x14ac:dyDescent="0.25">
      <c r="B1005" s="70">
        <v>37256</v>
      </c>
      <c r="C1005" s="4">
        <v>31</v>
      </c>
      <c r="D1005" s="11"/>
      <c r="E1005" s="12"/>
      <c r="F1005" s="13"/>
      <c r="G1005" s="53">
        <v>-6</v>
      </c>
      <c r="H1005" s="54">
        <v>-1</v>
      </c>
      <c r="I1005" s="11"/>
      <c r="J1005" s="62">
        <v>5</v>
      </c>
      <c r="K1005" s="7">
        <v>0</v>
      </c>
      <c r="L1005" s="11" t="s">
        <v>34</v>
      </c>
      <c r="M1005" s="35" t="s">
        <v>26</v>
      </c>
      <c r="N1005" s="30"/>
      <c r="O1005" s="31"/>
    </row>
    <row r="1006" spans="2:25" ht="13.5" thickBot="1" x14ac:dyDescent="0.25">
      <c r="C1006" s="21" t="s">
        <v>27</v>
      </c>
      <c r="D1006" s="22"/>
      <c r="E1006" s="23"/>
      <c r="F1006" s="24"/>
      <c r="G1006" s="57"/>
      <c r="H1006" s="58"/>
      <c r="I1006" s="25"/>
      <c r="J1006" s="64"/>
      <c r="K1006" s="24"/>
      <c r="L1006" s="22"/>
      <c r="M1006" s="36"/>
      <c r="N1006" s="37"/>
      <c r="O1006" s="38"/>
    </row>
    <row r="1007" spans="2:25" x14ac:dyDescent="0.2">
      <c r="C1007" s="164" t="s">
        <v>28</v>
      </c>
      <c r="D1007" s="165"/>
      <c r="E1007" s="168"/>
      <c r="F1007" s="141"/>
      <c r="G1007" s="125">
        <f>SUM(G973:G1005)</f>
        <v>-23</v>
      </c>
      <c r="H1007" s="125">
        <f>SUM(H973:H1005)</f>
        <v>97</v>
      </c>
      <c r="I1007" s="127"/>
      <c r="J1007" s="125">
        <f>SUM(J973:J1005)</f>
        <v>87</v>
      </c>
      <c r="K1007" s="141">
        <f>COUNTIF(K973:K1005,"&gt;0")</f>
        <v>0</v>
      </c>
      <c r="L1007" s="39"/>
      <c r="M1007" s="40"/>
      <c r="N1007" s="40"/>
      <c r="O1007" s="41"/>
    </row>
    <row r="1008" spans="2:25" ht="13.5" thickBot="1" x14ac:dyDescent="0.25">
      <c r="C1008" s="166"/>
      <c r="D1008" s="167"/>
      <c r="E1008" s="169"/>
      <c r="F1008" s="142"/>
      <c r="G1008" s="126"/>
      <c r="H1008" s="126"/>
      <c r="I1008" s="128"/>
      <c r="J1008" s="126"/>
      <c r="K1008" s="142"/>
      <c r="L1008" s="42"/>
      <c r="M1008" s="43"/>
      <c r="N1008" s="43"/>
      <c r="O1008" s="44"/>
    </row>
    <row r="1009" spans="2:25" x14ac:dyDescent="0.2">
      <c r="C1009" s="143" t="s">
        <v>54</v>
      </c>
      <c r="D1009" s="144"/>
      <c r="E1009" s="188"/>
      <c r="F1009" s="191" t="s">
        <v>55</v>
      </c>
      <c r="G1009" s="152" t="s">
        <v>171</v>
      </c>
      <c r="H1009" s="153" t="s">
        <v>172</v>
      </c>
      <c r="I1009" s="154" t="s">
        <v>56</v>
      </c>
      <c r="J1009" s="156" t="s">
        <v>57</v>
      </c>
      <c r="K1009" s="158" t="s">
        <v>29</v>
      </c>
      <c r="L1009" s="158"/>
      <c r="M1009" s="158"/>
      <c r="N1009" s="158"/>
      <c r="O1009" s="159"/>
    </row>
    <row r="1010" spans="2:25" x14ac:dyDescent="0.2">
      <c r="C1010" s="145"/>
      <c r="D1010" s="146"/>
      <c r="E1010" s="189"/>
      <c r="F1010" s="192"/>
      <c r="G1010" s="121"/>
      <c r="H1010" s="137"/>
      <c r="I1010" s="155"/>
      <c r="J1010" s="157"/>
      <c r="K1010" s="160"/>
      <c r="L1010" s="160"/>
      <c r="M1010" s="160"/>
      <c r="N1010" s="160"/>
      <c r="O1010" s="161"/>
    </row>
    <row r="1011" spans="2:25" x14ac:dyDescent="0.2">
      <c r="C1011" s="145"/>
      <c r="D1011" s="146"/>
      <c r="E1011" s="189"/>
      <c r="F1011" s="192"/>
      <c r="G1011" s="121">
        <f>G1007/31</f>
        <v>-0.74193548387096775</v>
      </c>
      <c r="H1011" s="137">
        <f>H1007/31</f>
        <v>3.129032258064516</v>
      </c>
      <c r="I1011" s="139"/>
      <c r="J1011" s="123">
        <f>COUNTIF(J973:J1005,"&gt;0")</f>
        <v>15</v>
      </c>
      <c r="K1011" s="160"/>
      <c r="L1011" s="160"/>
      <c r="M1011" s="160"/>
      <c r="N1011" s="160"/>
      <c r="O1011" s="161"/>
    </row>
    <row r="1012" spans="2:25" ht="13.5" thickBot="1" x14ac:dyDescent="0.25">
      <c r="C1012" s="147"/>
      <c r="D1012" s="148"/>
      <c r="E1012" s="190"/>
      <c r="F1012" s="193"/>
      <c r="G1012" s="122"/>
      <c r="H1012" s="138"/>
      <c r="I1012" s="140"/>
      <c r="J1012" s="124"/>
      <c r="K1012" s="162"/>
      <c r="L1012" s="162"/>
      <c r="M1012" s="162"/>
      <c r="N1012" s="162"/>
      <c r="O1012" s="163"/>
    </row>
    <row r="1015" spans="2:25" x14ac:dyDescent="0.2">
      <c r="C1015" s="69" t="s">
        <v>159</v>
      </c>
      <c r="D1015" s="69" t="s">
        <v>229</v>
      </c>
      <c r="H1015" s="59"/>
    </row>
    <row r="1016" spans="2:25" ht="13.5" thickBot="1" x14ac:dyDescent="0.25">
      <c r="D1016" s="72"/>
    </row>
    <row r="1017" spans="2:25" x14ac:dyDescent="0.2">
      <c r="C1017" s="170" t="s">
        <v>0</v>
      </c>
      <c r="D1017" s="172" t="s">
        <v>1</v>
      </c>
      <c r="E1017" s="173"/>
      <c r="F1017" s="174"/>
      <c r="G1017" s="175" t="s">
        <v>2</v>
      </c>
      <c r="H1017" s="176"/>
      <c r="I1017" s="177" t="s">
        <v>3</v>
      </c>
      <c r="J1017" s="179" t="s">
        <v>4</v>
      </c>
      <c r="K1017" s="131" t="s">
        <v>5</v>
      </c>
      <c r="L1017" s="133" t="s">
        <v>6</v>
      </c>
      <c r="M1017" s="135" t="s">
        <v>7</v>
      </c>
      <c r="N1017" s="135"/>
      <c r="O1017" s="131"/>
      <c r="R1017" s="73" t="s">
        <v>150</v>
      </c>
      <c r="S1017" s="73"/>
      <c r="T1017" s="73"/>
      <c r="U1017" s="73"/>
      <c r="V1017" s="73"/>
      <c r="W1017" s="73"/>
      <c r="X1017" s="73"/>
      <c r="Y1017" s="73"/>
    </row>
    <row r="1018" spans="2:25" ht="13.5" thickBot="1" x14ac:dyDescent="0.25">
      <c r="C1018" s="171"/>
      <c r="D1018" s="1" t="s">
        <v>8</v>
      </c>
      <c r="E1018" s="2" t="s">
        <v>9</v>
      </c>
      <c r="F1018" s="3" t="s">
        <v>10</v>
      </c>
      <c r="G1018" s="49" t="s">
        <v>11</v>
      </c>
      <c r="H1018" s="50" t="s">
        <v>12</v>
      </c>
      <c r="I1018" s="178"/>
      <c r="J1018" s="180"/>
      <c r="K1018" s="132"/>
      <c r="L1018" s="134"/>
      <c r="M1018" s="136"/>
      <c r="N1018" s="136"/>
      <c r="O1018" s="132"/>
      <c r="R1018" s="119" t="s">
        <v>230</v>
      </c>
      <c r="S1018" s="119"/>
      <c r="T1018" s="119"/>
      <c r="U1018" s="119"/>
      <c r="V1018" s="119"/>
      <c r="W1018" s="119"/>
      <c r="X1018" s="119"/>
      <c r="Y1018" s="119"/>
    </row>
    <row r="1019" spans="2:25" x14ac:dyDescent="0.2">
      <c r="B1019" s="70">
        <v>37226</v>
      </c>
      <c r="C1019" s="4">
        <v>1</v>
      </c>
      <c r="D1019" s="5">
        <v>57850</v>
      </c>
      <c r="E1019" s="6"/>
      <c r="F1019" s="7"/>
      <c r="G1019" s="51">
        <v>5</v>
      </c>
      <c r="H1019" s="52">
        <v>8</v>
      </c>
      <c r="I1019" s="5">
        <v>100</v>
      </c>
      <c r="J1019" s="65">
        <v>4</v>
      </c>
      <c r="K1019" s="7">
        <v>0</v>
      </c>
      <c r="L1019" s="5" t="s">
        <v>45</v>
      </c>
      <c r="M1019" s="27">
        <v>1</v>
      </c>
      <c r="N1019" s="28" t="s">
        <v>21</v>
      </c>
      <c r="O1019" s="29" t="s">
        <v>138</v>
      </c>
      <c r="R1019" s="119"/>
      <c r="S1019" s="119"/>
      <c r="T1019" s="119"/>
      <c r="U1019" s="119"/>
      <c r="V1019" s="119"/>
      <c r="W1019" s="119"/>
      <c r="X1019" s="119"/>
      <c r="Y1019" s="119"/>
    </row>
    <row r="1020" spans="2:25" x14ac:dyDescent="0.2">
      <c r="B1020" s="70">
        <v>37227</v>
      </c>
      <c r="C1020" s="4">
        <v>2</v>
      </c>
      <c r="D1020" s="11"/>
      <c r="E1020" s="12"/>
      <c r="F1020" s="13"/>
      <c r="G1020" s="53">
        <v>6</v>
      </c>
      <c r="H1020" s="54">
        <v>9</v>
      </c>
      <c r="I1020" s="11">
        <v>98</v>
      </c>
      <c r="J1020" s="66">
        <v>5</v>
      </c>
      <c r="K1020" s="7">
        <v>0</v>
      </c>
      <c r="L1020" s="11" t="s">
        <v>17</v>
      </c>
      <c r="M1020" s="27">
        <v>1</v>
      </c>
      <c r="N1020" s="30" t="s">
        <v>21</v>
      </c>
      <c r="O1020" s="31" t="s">
        <v>58</v>
      </c>
      <c r="R1020" s="119"/>
      <c r="S1020" s="119"/>
      <c r="T1020" s="119"/>
      <c r="U1020" s="119"/>
      <c r="V1020" s="119"/>
      <c r="W1020" s="119"/>
      <c r="X1020" s="119"/>
      <c r="Y1020" s="119"/>
    </row>
    <row r="1021" spans="2:25" x14ac:dyDescent="0.2">
      <c r="B1021" s="70">
        <v>37228</v>
      </c>
      <c r="C1021" s="4">
        <v>3</v>
      </c>
      <c r="D1021" s="11"/>
      <c r="E1021" s="12"/>
      <c r="F1021" s="13"/>
      <c r="G1021" s="53">
        <v>3</v>
      </c>
      <c r="H1021" s="54">
        <v>4</v>
      </c>
      <c r="I1021" s="11">
        <v>97</v>
      </c>
      <c r="J1021" s="66">
        <v>2</v>
      </c>
      <c r="K1021" s="7">
        <v>0</v>
      </c>
      <c r="L1021" s="11" t="s">
        <v>45</v>
      </c>
      <c r="M1021" s="27">
        <v>1</v>
      </c>
      <c r="N1021" s="30" t="s">
        <v>21</v>
      </c>
      <c r="O1021" s="31" t="s">
        <v>138</v>
      </c>
      <c r="R1021" s="73"/>
      <c r="S1021" s="73"/>
      <c r="T1021" s="73"/>
      <c r="U1021" s="73"/>
      <c r="V1021" s="73"/>
      <c r="W1021" s="73"/>
      <c r="X1021" s="73"/>
      <c r="Y1021" s="73"/>
    </row>
    <row r="1022" spans="2:25" x14ac:dyDescent="0.2">
      <c r="B1022" s="70">
        <v>37229</v>
      </c>
      <c r="C1022" s="4">
        <v>4</v>
      </c>
      <c r="D1022" s="11"/>
      <c r="E1022" s="12"/>
      <c r="F1022" s="13"/>
      <c r="G1022" s="53">
        <v>2</v>
      </c>
      <c r="H1022" s="54">
        <v>6</v>
      </c>
      <c r="I1022" s="11">
        <v>100</v>
      </c>
      <c r="J1022" s="66">
        <v>9</v>
      </c>
      <c r="K1022" s="7">
        <v>0</v>
      </c>
      <c r="L1022" s="11" t="s">
        <v>45</v>
      </c>
      <c r="M1022" s="27">
        <v>1</v>
      </c>
      <c r="N1022" s="30" t="s">
        <v>31</v>
      </c>
      <c r="O1022" s="31"/>
      <c r="R1022" s="73" t="s">
        <v>152</v>
      </c>
      <c r="S1022" s="73"/>
      <c r="T1022" s="73"/>
      <c r="U1022" s="73"/>
      <c r="V1022" s="73"/>
      <c r="W1022" s="73"/>
      <c r="X1022" s="73"/>
      <c r="Y1022" s="73"/>
    </row>
    <row r="1023" spans="2:25" x14ac:dyDescent="0.2">
      <c r="B1023" s="70">
        <v>37230</v>
      </c>
      <c r="C1023" s="4">
        <v>5</v>
      </c>
      <c r="D1023" s="11"/>
      <c r="E1023" s="12"/>
      <c r="F1023" s="13"/>
      <c r="G1023" s="53">
        <v>3</v>
      </c>
      <c r="H1023" s="54">
        <v>6</v>
      </c>
      <c r="I1023" s="11">
        <v>92</v>
      </c>
      <c r="J1023" s="66">
        <v>3</v>
      </c>
      <c r="K1023" s="7">
        <v>0</v>
      </c>
      <c r="L1023" s="11" t="s">
        <v>45</v>
      </c>
      <c r="M1023" s="27">
        <v>0.25</v>
      </c>
      <c r="N1023" s="30" t="s">
        <v>58</v>
      </c>
      <c r="O1023" s="31"/>
      <c r="R1023" s="119" t="s">
        <v>231</v>
      </c>
      <c r="S1023" s="119"/>
      <c r="T1023" s="119"/>
      <c r="U1023" s="119"/>
      <c r="V1023" s="119"/>
      <c r="W1023" s="119"/>
      <c r="X1023" s="119"/>
      <c r="Y1023" s="119"/>
    </row>
    <row r="1024" spans="2:25" x14ac:dyDescent="0.2">
      <c r="B1024" s="70">
        <v>37231</v>
      </c>
      <c r="C1024" s="4">
        <v>6</v>
      </c>
      <c r="D1024" s="11"/>
      <c r="E1024" s="12"/>
      <c r="F1024" s="13"/>
      <c r="G1024" s="53">
        <v>3</v>
      </c>
      <c r="H1024" s="54">
        <v>5</v>
      </c>
      <c r="I1024" s="11">
        <v>78</v>
      </c>
      <c r="J1024" s="66">
        <v>12</v>
      </c>
      <c r="K1024" s="7">
        <v>0</v>
      </c>
      <c r="L1024" s="11" t="s">
        <v>34</v>
      </c>
      <c r="M1024" s="27">
        <v>0.5</v>
      </c>
      <c r="N1024" s="30" t="s">
        <v>58</v>
      </c>
      <c r="O1024" s="31"/>
      <c r="R1024" s="119"/>
      <c r="S1024" s="119"/>
      <c r="T1024" s="119"/>
      <c r="U1024" s="119"/>
      <c r="V1024" s="119"/>
      <c r="W1024" s="119"/>
      <c r="X1024" s="119"/>
      <c r="Y1024" s="119"/>
    </row>
    <row r="1025" spans="2:25" x14ac:dyDescent="0.2">
      <c r="B1025" s="70">
        <v>37232</v>
      </c>
      <c r="C1025" s="4">
        <v>7</v>
      </c>
      <c r="D1025" s="11"/>
      <c r="E1025" s="12"/>
      <c r="F1025" s="13"/>
      <c r="G1025" s="53">
        <v>0</v>
      </c>
      <c r="H1025" s="54">
        <v>3</v>
      </c>
      <c r="I1025" s="11">
        <v>81</v>
      </c>
      <c r="J1025" s="66">
        <v>0</v>
      </c>
      <c r="K1025" s="7">
        <v>0</v>
      </c>
      <c r="L1025" s="11" t="s">
        <v>16</v>
      </c>
      <c r="M1025" s="27">
        <v>0.25</v>
      </c>
      <c r="N1025" s="30" t="s">
        <v>103</v>
      </c>
      <c r="O1025" s="31"/>
      <c r="R1025" s="119"/>
      <c r="S1025" s="119"/>
      <c r="T1025" s="119"/>
      <c r="U1025" s="119"/>
      <c r="V1025" s="119"/>
      <c r="W1025" s="119"/>
      <c r="X1025" s="119"/>
      <c r="Y1025" s="119"/>
    </row>
    <row r="1026" spans="2:25" x14ac:dyDescent="0.2">
      <c r="B1026" s="70">
        <v>37233</v>
      </c>
      <c r="C1026" s="4">
        <v>8</v>
      </c>
      <c r="D1026" s="11"/>
      <c r="E1026" s="12"/>
      <c r="F1026" s="13"/>
      <c r="G1026" s="53">
        <v>-1</v>
      </c>
      <c r="H1026" s="54">
        <v>2</v>
      </c>
      <c r="I1026" s="11">
        <v>97</v>
      </c>
      <c r="J1026" s="66">
        <v>0</v>
      </c>
      <c r="K1026" s="7">
        <v>0</v>
      </c>
      <c r="L1026" s="11" t="s">
        <v>16</v>
      </c>
      <c r="M1026" s="27">
        <v>1</v>
      </c>
      <c r="N1026" s="30" t="s">
        <v>139</v>
      </c>
      <c r="O1026" s="31"/>
      <c r="R1026" s="73"/>
      <c r="S1026" s="73"/>
      <c r="T1026" s="73"/>
      <c r="U1026" s="73"/>
      <c r="V1026" s="73"/>
      <c r="W1026" s="73"/>
      <c r="X1026" s="73"/>
      <c r="Y1026" s="73"/>
    </row>
    <row r="1027" spans="2:25" x14ac:dyDescent="0.2">
      <c r="B1027" s="70">
        <v>37234</v>
      </c>
      <c r="C1027" s="4">
        <v>9</v>
      </c>
      <c r="D1027" s="11"/>
      <c r="E1027" s="12"/>
      <c r="F1027" s="13"/>
      <c r="G1027" s="53">
        <v>-3</v>
      </c>
      <c r="H1027" s="54">
        <v>0</v>
      </c>
      <c r="I1027" s="11">
        <v>87</v>
      </c>
      <c r="J1027" s="66">
        <v>0</v>
      </c>
      <c r="K1027" s="7">
        <v>0</v>
      </c>
      <c r="L1027" s="11" t="s">
        <v>16</v>
      </c>
      <c r="M1027" s="27">
        <v>0.75</v>
      </c>
      <c r="N1027" s="30" t="s">
        <v>139</v>
      </c>
      <c r="O1027" s="31" t="s">
        <v>103</v>
      </c>
      <c r="R1027" s="73" t="s">
        <v>154</v>
      </c>
      <c r="S1027" s="73"/>
      <c r="T1027" s="73"/>
      <c r="U1027" s="73"/>
      <c r="V1027" s="73"/>
      <c r="W1027" s="73"/>
      <c r="X1027" s="73"/>
      <c r="Y1027" s="73"/>
    </row>
    <row r="1028" spans="2:25" ht="13.5" thickBot="1" x14ac:dyDescent="0.25">
      <c r="B1028" s="70">
        <v>37235</v>
      </c>
      <c r="C1028" s="17">
        <v>10</v>
      </c>
      <c r="D1028" s="18"/>
      <c r="E1028" s="19"/>
      <c r="F1028" s="20"/>
      <c r="G1028" s="55">
        <v>-2</v>
      </c>
      <c r="H1028" s="56">
        <v>2</v>
      </c>
      <c r="I1028" s="18">
        <v>91</v>
      </c>
      <c r="J1028" s="66">
        <v>0</v>
      </c>
      <c r="K1028" s="7">
        <v>0</v>
      </c>
      <c r="L1028" s="11" t="s">
        <v>34</v>
      </c>
      <c r="M1028" s="27">
        <v>0.75</v>
      </c>
      <c r="N1028" s="30" t="s">
        <v>139</v>
      </c>
      <c r="O1028" s="31" t="s">
        <v>103</v>
      </c>
      <c r="R1028" s="119"/>
      <c r="S1028" s="119"/>
      <c r="T1028" s="119"/>
      <c r="U1028" s="119"/>
      <c r="V1028" s="119"/>
      <c r="W1028" s="119"/>
      <c r="X1028" s="119"/>
      <c r="Y1028" s="119"/>
    </row>
    <row r="1029" spans="2:25" ht="13.5" thickBot="1" x14ac:dyDescent="0.25">
      <c r="C1029" s="21" t="s">
        <v>20</v>
      </c>
      <c r="D1029" s="22"/>
      <c r="E1029" s="23"/>
      <c r="F1029" s="24"/>
      <c r="G1029" s="57"/>
      <c r="H1029" s="58"/>
      <c r="I1029" s="25"/>
      <c r="J1029" s="64"/>
      <c r="K1029" s="24"/>
      <c r="L1029" s="22"/>
      <c r="M1029" s="32"/>
      <c r="N1029" s="33"/>
      <c r="O1029" s="34"/>
      <c r="R1029" s="119"/>
      <c r="S1029" s="119"/>
      <c r="T1029" s="119"/>
      <c r="U1029" s="119"/>
      <c r="V1029" s="119"/>
      <c r="W1029" s="119"/>
      <c r="X1029" s="119"/>
      <c r="Y1029" s="119"/>
    </row>
    <row r="1030" spans="2:25" x14ac:dyDescent="0.2">
      <c r="B1030" s="70">
        <v>37236</v>
      </c>
      <c r="C1030" s="26">
        <v>11</v>
      </c>
      <c r="D1030" s="5"/>
      <c r="E1030" s="6"/>
      <c r="F1030" s="7"/>
      <c r="G1030" s="51">
        <v>1</v>
      </c>
      <c r="H1030" s="52">
        <v>3</v>
      </c>
      <c r="I1030" s="5">
        <v>100</v>
      </c>
      <c r="J1030" s="62">
        <v>0</v>
      </c>
      <c r="K1030" s="7">
        <v>0</v>
      </c>
      <c r="L1030" s="5" t="s">
        <v>34</v>
      </c>
      <c r="M1030" s="35">
        <v>1</v>
      </c>
      <c r="N1030" s="30" t="s">
        <v>21</v>
      </c>
      <c r="O1030" s="31"/>
      <c r="R1030" s="119"/>
      <c r="S1030" s="119"/>
      <c r="T1030" s="119"/>
      <c r="U1030" s="119"/>
      <c r="V1030" s="119"/>
      <c r="W1030" s="119"/>
      <c r="X1030" s="119"/>
      <c r="Y1030" s="119"/>
    </row>
    <row r="1031" spans="2:25" x14ac:dyDescent="0.2">
      <c r="B1031" s="70">
        <v>37237</v>
      </c>
      <c r="C1031" s="4">
        <v>12</v>
      </c>
      <c r="D1031" s="11"/>
      <c r="E1031" s="12"/>
      <c r="F1031" s="13"/>
      <c r="G1031" s="51">
        <v>1</v>
      </c>
      <c r="H1031" s="52">
        <v>1</v>
      </c>
      <c r="I1031" s="11">
        <v>100</v>
      </c>
      <c r="J1031" s="62">
        <v>0</v>
      </c>
      <c r="K1031" s="7">
        <v>0</v>
      </c>
      <c r="L1031" s="5" t="s">
        <v>34</v>
      </c>
      <c r="M1031" s="35">
        <v>1</v>
      </c>
      <c r="N1031" s="30" t="s">
        <v>21</v>
      </c>
      <c r="O1031" s="31"/>
      <c r="R1031" s="73"/>
      <c r="S1031" s="73"/>
      <c r="T1031" s="73"/>
      <c r="U1031" s="73"/>
      <c r="V1031" s="73"/>
      <c r="W1031" s="73"/>
      <c r="X1031" s="73"/>
      <c r="Y1031" s="73"/>
    </row>
    <row r="1032" spans="2:25" x14ac:dyDescent="0.2">
      <c r="B1032" s="70">
        <v>37238</v>
      </c>
      <c r="C1032" s="4">
        <v>13</v>
      </c>
      <c r="D1032" s="11"/>
      <c r="E1032" s="12"/>
      <c r="F1032" s="13"/>
      <c r="G1032" s="53">
        <v>0</v>
      </c>
      <c r="H1032" s="54">
        <v>-2</v>
      </c>
      <c r="I1032" s="11">
        <v>69</v>
      </c>
      <c r="J1032" s="62">
        <v>0</v>
      </c>
      <c r="K1032" s="7">
        <v>0</v>
      </c>
      <c r="L1032" s="5" t="s">
        <v>17</v>
      </c>
      <c r="M1032" s="35">
        <v>0.5</v>
      </c>
      <c r="N1032" s="30"/>
      <c r="O1032" s="31"/>
      <c r="R1032" s="73" t="s">
        <v>156</v>
      </c>
      <c r="S1032" s="73"/>
      <c r="T1032" s="73"/>
      <c r="U1032" s="73"/>
      <c r="V1032" s="73"/>
      <c r="W1032" s="73"/>
      <c r="X1032" s="73"/>
      <c r="Y1032" s="73"/>
    </row>
    <row r="1033" spans="2:25" x14ac:dyDescent="0.2">
      <c r="B1033" s="70">
        <v>37239</v>
      </c>
      <c r="C1033" s="4">
        <v>14</v>
      </c>
      <c r="D1033" s="11"/>
      <c r="E1033" s="12"/>
      <c r="F1033" s="13"/>
      <c r="G1033" s="74">
        <v>-9</v>
      </c>
      <c r="H1033" s="54">
        <v>-5</v>
      </c>
      <c r="I1033" s="11">
        <v>73</v>
      </c>
      <c r="J1033" s="62">
        <v>0</v>
      </c>
      <c r="K1033" s="7">
        <v>0</v>
      </c>
      <c r="L1033" s="5" t="s">
        <v>17</v>
      </c>
      <c r="M1033" s="35">
        <v>0.25</v>
      </c>
      <c r="N1033" s="30"/>
      <c r="O1033" s="31"/>
      <c r="R1033" s="120"/>
      <c r="S1033" s="120"/>
      <c r="T1033" s="120"/>
      <c r="U1033" s="120"/>
      <c r="V1033" s="120"/>
      <c r="W1033" s="120"/>
      <c r="X1033" s="120"/>
      <c r="Y1033" s="120"/>
    </row>
    <row r="1034" spans="2:25" x14ac:dyDescent="0.2">
      <c r="B1034" s="70">
        <v>37240</v>
      </c>
      <c r="C1034" s="4">
        <v>15</v>
      </c>
      <c r="D1034" s="11"/>
      <c r="E1034" s="12"/>
      <c r="F1034" s="13"/>
      <c r="G1034" s="53">
        <v>-5</v>
      </c>
      <c r="H1034" s="54">
        <v>0</v>
      </c>
      <c r="I1034" s="11">
        <v>96</v>
      </c>
      <c r="J1034" s="62">
        <v>0</v>
      </c>
      <c r="K1034" s="7">
        <v>0</v>
      </c>
      <c r="L1034" s="5" t="s">
        <v>16</v>
      </c>
      <c r="M1034" s="35">
        <v>1</v>
      </c>
      <c r="N1034" s="30" t="s">
        <v>140</v>
      </c>
      <c r="O1034" s="31"/>
      <c r="R1034" s="120"/>
      <c r="S1034" s="120"/>
      <c r="T1034" s="120"/>
      <c r="U1034" s="120"/>
      <c r="V1034" s="120"/>
      <c r="W1034" s="120"/>
      <c r="X1034" s="120"/>
      <c r="Y1034" s="120"/>
    </row>
    <row r="1035" spans="2:25" x14ac:dyDescent="0.2">
      <c r="B1035" s="70">
        <v>37241</v>
      </c>
      <c r="C1035" s="4">
        <v>16</v>
      </c>
      <c r="D1035" s="11"/>
      <c r="E1035" s="12"/>
      <c r="F1035" s="13"/>
      <c r="G1035" s="53">
        <v>-3</v>
      </c>
      <c r="H1035" s="54">
        <v>0</v>
      </c>
      <c r="I1035" s="11">
        <v>90</v>
      </c>
      <c r="J1035" s="62">
        <v>0</v>
      </c>
      <c r="K1035" s="7">
        <v>0</v>
      </c>
      <c r="L1035" s="5" t="s">
        <v>16</v>
      </c>
      <c r="M1035" s="35">
        <v>0.5</v>
      </c>
      <c r="N1035" s="30" t="s">
        <v>21</v>
      </c>
      <c r="O1035" s="31"/>
      <c r="R1035" s="120"/>
      <c r="S1035" s="120"/>
      <c r="T1035" s="120"/>
      <c r="U1035" s="120"/>
      <c r="V1035" s="120"/>
      <c r="W1035" s="120"/>
      <c r="X1035" s="120"/>
      <c r="Y1035" s="120"/>
    </row>
    <row r="1036" spans="2:25" x14ac:dyDescent="0.2">
      <c r="B1036" s="70">
        <v>37242</v>
      </c>
      <c r="C1036" s="4">
        <v>17</v>
      </c>
      <c r="D1036" s="11"/>
      <c r="E1036" s="12"/>
      <c r="F1036" s="13"/>
      <c r="G1036" s="53">
        <v>-2</v>
      </c>
      <c r="H1036" s="54">
        <v>0</v>
      </c>
      <c r="I1036" s="11">
        <v>95</v>
      </c>
      <c r="J1036" s="62">
        <v>0</v>
      </c>
      <c r="K1036" s="7">
        <v>0</v>
      </c>
      <c r="L1036" s="5" t="s">
        <v>34</v>
      </c>
      <c r="M1036" s="35">
        <v>1</v>
      </c>
      <c r="N1036" s="30" t="s">
        <v>21</v>
      </c>
      <c r="O1036" s="31" t="s">
        <v>139</v>
      </c>
      <c r="R1036" s="73"/>
      <c r="S1036" s="73"/>
      <c r="T1036" s="73"/>
      <c r="U1036" s="73"/>
      <c r="V1036" s="73"/>
      <c r="W1036" s="73"/>
      <c r="X1036" s="73"/>
      <c r="Y1036" s="73"/>
    </row>
    <row r="1037" spans="2:25" x14ac:dyDescent="0.2">
      <c r="B1037" s="70">
        <v>37243</v>
      </c>
      <c r="C1037" s="4">
        <v>18</v>
      </c>
      <c r="D1037" s="11"/>
      <c r="E1037" s="12"/>
      <c r="F1037" s="13"/>
      <c r="G1037" s="53">
        <v>0</v>
      </c>
      <c r="H1037" s="54">
        <v>1</v>
      </c>
      <c r="I1037" s="11">
        <v>100</v>
      </c>
      <c r="J1037" s="62">
        <v>0</v>
      </c>
      <c r="K1037" s="7">
        <v>0</v>
      </c>
      <c r="L1037" s="5" t="s">
        <v>15</v>
      </c>
      <c r="M1037" s="35">
        <v>1</v>
      </c>
      <c r="N1037" s="30" t="s">
        <v>21</v>
      </c>
      <c r="O1037" s="31" t="s">
        <v>139</v>
      </c>
      <c r="R1037" s="73" t="s">
        <v>155</v>
      </c>
      <c r="S1037" s="73"/>
      <c r="T1037" s="73"/>
      <c r="U1037" s="73"/>
      <c r="V1037" s="73"/>
      <c r="W1037" s="73"/>
      <c r="X1037" s="73"/>
      <c r="Y1037" s="73"/>
    </row>
    <row r="1038" spans="2:25" x14ac:dyDescent="0.2">
      <c r="B1038" s="70">
        <v>37244</v>
      </c>
      <c r="C1038" s="4">
        <v>19</v>
      </c>
      <c r="D1038" s="11"/>
      <c r="E1038" s="12"/>
      <c r="F1038" s="13"/>
      <c r="G1038" s="53">
        <v>1</v>
      </c>
      <c r="H1038" s="54">
        <v>3</v>
      </c>
      <c r="I1038" s="11">
        <v>96</v>
      </c>
      <c r="J1038" s="62">
        <v>0</v>
      </c>
      <c r="K1038" s="7">
        <v>0</v>
      </c>
      <c r="L1038" s="5" t="s">
        <v>13</v>
      </c>
      <c r="M1038" s="35">
        <v>1</v>
      </c>
      <c r="N1038" s="30"/>
      <c r="O1038" s="31"/>
      <c r="R1038" s="120" t="s">
        <v>232</v>
      </c>
      <c r="S1038" s="120"/>
      <c r="T1038" s="120"/>
      <c r="U1038" s="120"/>
      <c r="V1038" s="120"/>
      <c r="W1038" s="120"/>
      <c r="X1038" s="120"/>
      <c r="Y1038" s="120"/>
    </row>
    <row r="1039" spans="2:25" ht="13.5" thickBot="1" x14ac:dyDescent="0.25">
      <c r="B1039" s="70">
        <v>37245</v>
      </c>
      <c r="C1039" s="17">
        <v>20</v>
      </c>
      <c r="D1039" s="18"/>
      <c r="E1039" s="19"/>
      <c r="F1039" s="20"/>
      <c r="G1039" s="53">
        <v>-3</v>
      </c>
      <c r="H1039" s="54">
        <v>-1</v>
      </c>
      <c r="I1039" s="18">
        <v>59</v>
      </c>
      <c r="J1039" s="63">
        <v>9</v>
      </c>
      <c r="K1039" s="7">
        <v>0</v>
      </c>
      <c r="L1039" s="5" t="s">
        <v>15</v>
      </c>
      <c r="M1039" s="35">
        <v>0.5</v>
      </c>
      <c r="N1039" s="30" t="s">
        <v>91</v>
      </c>
      <c r="O1039" s="31"/>
      <c r="R1039" s="120"/>
      <c r="S1039" s="120"/>
      <c r="T1039" s="120"/>
      <c r="U1039" s="120"/>
      <c r="V1039" s="120"/>
      <c r="W1039" s="120"/>
      <c r="X1039" s="120"/>
      <c r="Y1039" s="120"/>
    </row>
    <row r="1040" spans="2:25" ht="13.5" thickBot="1" x14ac:dyDescent="0.25">
      <c r="C1040" s="21" t="s">
        <v>23</v>
      </c>
      <c r="D1040" s="22"/>
      <c r="E1040" s="23"/>
      <c r="F1040" s="24"/>
      <c r="G1040" s="57"/>
      <c r="H1040" s="58"/>
      <c r="I1040" s="25"/>
      <c r="J1040" s="64"/>
      <c r="K1040" s="24"/>
      <c r="L1040" s="22"/>
      <c r="M1040" s="32"/>
      <c r="N1040" s="33"/>
      <c r="O1040" s="34"/>
      <c r="R1040" s="120"/>
      <c r="S1040" s="120"/>
      <c r="T1040" s="120"/>
      <c r="U1040" s="120"/>
      <c r="V1040" s="120"/>
      <c r="W1040" s="120"/>
      <c r="X1040" s="120"/>
      <c r="Y1040" s="120"/>
    </row>
    <row r="1041" spans="2:25" x14ac:dyDescent="0.2">
      <c r="B1041" s="70">
        <v>37246</v>
      </c>
      <c r="C1041" s="26">
        <v>21</v>
      </c>
      <c r="D1041" s="5"/>
      <c r="E1041" s="6"/>
      <c r="F1041" s="7"/>
      <c r="G1041" s="51">
        <v>-1</v>
      </c>
      <c r="H1041" s="52">
        <v>2</v>
      </c>
      <c r="I1041" s="5">
        <v>100</v>
      </c>
      <c r="J1041" s="61">
        <v>16</v>
      </c>
      <c r="K1041" s="7">
        <v>0</v>
      </c>
      <c r="L1041" s="5" t="s">
        <v>25</v>
      </c>
      <c r="M1041" s="35">
        <v>1</v>
      </c>
      <c r="N1041" s="30" t="s">
        <v>91</v>
      </c>
      <c r="O1041" s="31"/>
      <c r="R1041" s="73"/>
      <c r="S1041" s="73"/>
      <c r="T1041" s="73"/>
      <c r="U1041" s="73"/>
      <c r="V1041" s="73"/>
      <c r="W1041" s="73"/>
      <c r="X1041" s="73"/>
      <c r="Y1041" s="73"/>
    </row>
    <row r="1042" spans="2:25" x14ac:dyDescent="0.2">
      <c r="B1042" s="70">
        <v>37247</v>
      </c>
      <c r="C1042" s="4">
        <v>22</v>
      </c>
      <c r="D1042" s="11"/>
      <c r="E1042" s="12"/>
      <c r="F1042" s="13"/>
      <c r="G1042" s="53">
        <v>-2</v>
      </c>
      <c r="H1042" s="54">
        <v>-2</v>
      </c>
      <c r="I1042" s="11">
        <v>97</v>
      </c>
      <c r="J1042" s="75" t="s">
        <v>141</v>
      </c>
      <c r="K1042" s="7">
        <v>0</v>
      </c>
      <c r="L1042" s="5" t="s">
        <v>16</v>
      </c>
      <c r="M1042" s="35">
        <v>1</v>
      </c>
      <c r="N1042" s="30" t="s">
        <v>91</v>
      </c>
      <c r="O1042" s="31" t="s">
        <v>26</v>
      </c>
      <c r="R1042" s="73" t="s">
        <v>157</v>
      </c>
      <c r="S1042" s="73"/>
      <c r="T1042" s="73"/>
      <c r="U1042" s="73"/>
      <c r="V1042" s="73"/>
      <c r="W1042" s="73"/>
      <c r="X1042" s="73"/>
      <c r="Y1042" s="73"/>
    </row>
    <row r="1043" spans="2:25" x14ac:dyDescent="0.2">
      <c r="B1043" s="70">
        <v>37248</v>
      </c>
      <c r="C1043" s="4">
        <v>23</v>
      </c>
      <c r="D1043" s="11"/>
      <c r="E1043" s="12"/>
      <c r="F1043" s="13"/>
      <c r="G1043" s="53">
        <v>-14</v>
      </c>
      <c r="H1043" s="54">
        <v>-5</v>
      </c>
      <c r="I1043" s="11">
        <v>84</v>
      </c>
      <c r="J1043" s="62">
        <v>0</v>
      </c>
      <c r="K1043" s="7">
        <v>0</v>
      </c>
      <c r="L1043" s="5" t="s">
        <v>64</v>
      </c>
      <c r="M1043" s="35">
        <v>0</v>
      </c>
      <c r="N1043" s="30"/>
      <c r="O1043" s="31"/>
      <c r="R1043" s="120"/>
      <c r="S1043" s="120"/>
      <c r="T1043" s="120"/>
      <c r="U1043" s="120"/>
      <c r="V1043" s="120"/>
      <c r="W1043" s="120"/>
      <c r="X1043" s="120"/>
      <c r="Y1043" s="120"/>
    </row>
    <row r="1044" spans="2:25" x14ac:dyDescent="0.2">
      <c r="B1044" s="70">
        <v>37249</v>
      </c>
      <c r="C1044" s="4">
        <v>24</v>
      </c>
      <c r="D1044" s="11"/>
      <c r="E1044" s="12"/>
      <c r="F1044" s="13"/>
      <c r="G1044" s="53">
        <v>-7</v>
      </c>
      <c r="H1044" s="54">
        <v>0</v>
      </c>
      <c r="I1044" s="11">
        <v>100</v>
      </c>
      <c r="J1044" s="62">
        <v>4</v>
      </c>
      <c r="K1044" s="7">
        <v>0</v>
      </c>
      <c r="L1044" s="5" t="s">
        <v>13</v>
      </c>
      <c r="M1044" s="35">
        <v>1</v>
      </c>
      <c r="N1044" s="30" t="s">
        <v>91</v>
      </c>
      <c r="O1044" s="31"/>
      <c r="R1044" s="120"/>
      <c r="S1044" s="120"/>
      <c r="T1044" s="120"/>
      <c r="U1044" s="120"/>
      <c r="V1044" s="120"/>
      <c r="W1044" s="120"/>
      <c r="X1044" s="120"/>
      <c r="Y1044" s="120"/>
    </row>
    <row r="1045" spans="2:25" x14ac:dyDescent="0.2">
      <c r="B1045" s="70">
        <v>37250</v>
      </c>
      <c r="C1045" s="4">
        <v>25</v>
      </c>
      <c r="D1045" s="11"/>
      <c r="E1045" s="12"/>
      <c r="F1045" s="13"/>
      <c r="G1045" s="53">
        <v>0</v>
      </c>
      <c r="H1045" s="54">
        <v>4</v>
      </c>
      <c r="I1045" s="11">
        <v>92</v>
      </c>
      <c r="J1045" s="62">
        <v>0</v>
      </c>
      <c r="K1045" s="7">
        <v>0</v>
      </c>
      <c r="L1045" s="5" t="s">
        <v>13</v>
      </c>
      <c r="M1045" s="35">
        <v>0.75</v>
      </c>
      <c r="N1045" s="30"/>
      <c r="O1045" s="31"/>
      <c r="R1045" s="120"/>
      <c r="S1045" s="120"/>
      <c r="T1045" s="120"/>
      <c r="U1045" s="120"/>
      <c r="V1045" s="120"/>
      <c r="W1045" s="120"/>
      <c r="X1045" s="120"/>
      <c r="Y1045" s="120"/>
    </row>
    <row r="1046" spans="2:25" x14ac:dyDescent="0.2">
      <c r="B1046" s="70">
        <v>37251</v>
      </c>
      <c r="C1046" s="4">
        <v>26</v>
      </c>
      <c r="D1046" s="11"/>
      <c r="E1046" s="12"/>
      <c r="F1046" s="13"/>
      <c r="G1046" s="53">
        <v>0</v>
      </c>
      <c r="H1046" s="54">
        <v>2</v>
      </c>
      <c r="I1046" s="11">
        <v>93</v>
      </c>
      <c r="J1046" s="62">
        <v>2</v>
      </c>
      <c r="K1046" s="7">
        <v>0</v>
      </c>
      <c r="L1046" s="11" t="s">
        <v>13</v>
      </c>
      <c r="M1046" s="35">
        <v>0.75</v>
      </c>
      <c r="N1046" s="30" t="s">
        <v>91</v>
      </c>
      <c r="O1046" s="31"/>
    </row>
    <row r="1047" spans="2:25" x14ac:dyDescent="0.2">
      <c r="B1047" s="70">
        <v>37252</v>
      </c>
      <c r="C1047" s="4">
        <v>27</v>
      </c>
      <c r="D1047" s="11"/>
      <c r="E1047" s="12"/>
      <c r="F1047" s="13"/>
      <c r="G1047" s="53">
        <v>-2</v>
      </c>
      <c r="H1047" s="54">
        <v>0</v>
      </c>
      <c r="I1047" s="11">
        <v>100</v>
      </c>
      <c r="J1047" s="75" t="s">
        <v>96</v>
      </c>
      <c r="K1047" s="7">
        <v>0</v>
      </c>
      <c r="L1047" s="11" t="s">
        <v>25</v>
      </c>
      <c r="M1047" s="35">
        <v>1</v>
      </c>
      <c r="N1047" s="30" t="s">
        <v>26</v>
      </c>
      <c r="O1047" s="31"/>
    </row>
    <row r="1048" spans="2:25" x14ac:dyDescent="0.2">
      <c r="B1048" s="70">
        <v>37253</v>
      </c>
      <c r="C1048" s="4">
        <v>28</v>
      </c>
      <c r="D1048" s="11"/>
      <c r="E1048" s="12"/>
      <c r="F1048" s="13"/>
      <c r="G1048" s="53">
        <v>0</v>
      </c>
      <c r="H1048" s="54">
        <v>4</v>
      </c>
      <c r="I1048" s="11">
        <v>92</v>
      </c>
      <c r="J1048" s="62">
        <v>14</v>
      </c>
      <c r="K1048" s="7">
        <v>0</v>
      </c>
      <c r="L1048" s="11" t="s">
        <v>25</v>
      </c>
      <c r="M1048" s="35">
        <v>1</v>
      </c>
      <c r="N1048" s="30" t="s">
        <v>120</v>
      </c>
      <c r="O1048" s="31" t="s">
        <v>91</v>
      </c>
    </row>
    <row r="1049" spans="2:25" x14ac:dyDescent="0.2">
      <c r="B1049" s="70">
        <v>37254</v>
      </c>
      <c r="C1049" s="4">
        <v>29</v>
      </c>
      <c r="D1049" s="11"/>
      <c r="E1049" s="12"/>
      <c r="F1049" s="13"/>
      <c r="G1049" s="53">
        <v>0</v>
      </c>
      <c r="H1049" s="54">
        <v>3</v>
      </c>
      <c r="I1049" s="11">
        <v>96</v>
      </c>
      <c r="J1049" s="62">
        <v>8</v>
      </c>
      <c r="K1049" s="7">
        <v>0</v>
      </c>
      <c r="L1049" s="11" t="s">
        <v>15</v>
      </c>
      <c r="M1049" s="35">
        <v>0.75</v>
      </c>
      <c r="N1049" s="30" t="s">
        <v>58</v>
      </c>
      <c r="O1049" s="31" t="s">
        <v>52</v>
      </c>
    </row>
    <row r="1050" spans="2:25" x14ac:dyDescent="0.2">
      <c r="B1050" s="70">
        <v>37255</v>
      </c>
      <c r="C1050" s="4">
        <v>30</v>
      </c>
      <c r="D1050" s="11"/>
      <c r="E1050" s="12"/>
      <c r="F1050" s="13"/>
      <c r="G1050" s="53">
        <v>-2</v>
      </c>
      <c r="H1050" s="54">
        <v>-1</v>
      </c>
      <c r="I1050" s="11">
        <v>93</v>
      </c>
      <c r="J1050" s="75" t="s">
        <v>142</v>
      </c>
      <c r="K1050" s="7">
        <v>0</v>
      </c>
      <c r="L1050" s="11" t="s">
        <v>15</v>
      </c>
      <c r="M1050" s="35">
        <v>1</v>
      </c>
      <c r="N1050" s="30" t="s">
        <v>26</v>
      </c>
      <c r="O1050" s="31"/>
    </row>
    <row r="1051" spans="2:25" ht="13.5" thickBot="1" x14ac:dyDescent="0.25">
      <c r="B1051" s="70">
        <v>37256</v>
      </c>
      <c r="C1051" s="4">
        <v>31</v>
      </c>
      <c r="D1051" s="11">
        <v>57040</v>
      </c>
      <c r="E1051" s="12"/>
      <c r="F1051" s="13">
        <v>-810</v>
      </c>
      <c r="G1051" s="53">
        <v>-11</v>
      </c>
      <c r="H1051" s="54">
        <v>-3</v>
      </c>
      <c r="I1051" s="11">
        <v>89</v>
      </c>
      <c r="J1051" s="75" t="s">
        <v>98</v>
      </c>
      <c r="K1051" s="7">
        <v>0</v>
      </c>
      <c r="L1051" s="11" t="s">
        <v>34</v>
      </c>
      <c r="M1051" s="35">
        <v>0.25</v>
      </c>
      <c r="N1051" s="30" t="s">
        <v>26</v>
      </c>
      <c r="O1051" s="31"/>
    </row>
    <row r="1052" spans="2:25" ht="13.5" thickBot="1" x14ac:dyDescent="0.25">
      <c r="C1052" s="21" t="s">
        <v>27</v>
      </c>
      <c r="D1052" s="22"/>
      <c r="E1052" s="23"/>
      <c r="F1052" s="24"/>
      <c r="G1052" s="57"/>
      <c r="H1052" s="58"/>
      <c r="I1052" s="25"/>
      <c r="J1052" s="64"/>
      <c r="K1052" s="24"/>
      <c r="L1052" s="22"/>
      <c r="M1052" s="36"/>
      <c r="N1052" s="37"/>
      <c r="O1052" s="38"/>
    </row>
    <row r="1053" spans="2:25" x14ac:dyDescent="0.2">
      <c r="C1053" s="164" t="s">
        <v>28</v>
      </c>
      <c r="D1053" s="165"/>
      <c r="E1053" s="168">
        <v>0</v>
      </c>
      <c r="F1053" s="141">
        <v>-810</v>
      </c>
      <c r="G1053" s="125">
        <f>SUM(G1019:G1051)</f>
        <v>-42</v>
      </c>
      <c r="H1053" s="129">
        <f>SUM(H1019:H1051)</f>
        <v>49</v>
      </c>
      <c r="I1053" s="127">
        <f>SUM(I1019:I1051)</f>
        <v>2835</v>
      </c>
      <c r="J1053" s="129">
        <f>SUM(J1019:J1051)</f>
        <v>88</v>
      </c>
      <c r="K1053" s="141">
        <f>COUNTIF(K1019:K1051,"&gt;0")</f>
        <v>0</v>
      </c>
      <c r="L1053" s="39"/>
      <c r="M1053" s="40"/>
      <c r="N1053" s="40"/>
      <c r="O1053" s="41"/>
    </row>
    <row r="1054" spans="2:25" ht="13.5" thickBot="1" x14ac:dyDescent="0.25">
      <c r="C1054" s="166"/>
      <c r="D1054" s="167"/>
      <c r="E1054" s="169"/>
      <c r="F1054" s="142"/>
      <c r="G1054" s="126"/>
      <c r="H1054" s="130"/>
      <c r="I1054" s="128"/>
      <c r="J1054" s="130"/>
      <c r="K1054" s="142"/>
      <c r="L1054" s="42"/>
      <c r="M1054" s="43"/>
      <c r="N1054" s="43"/>
      <c r="O1054" s="44"/>
    </row>
    <row r="1055" spans="2:25" x14ac:dyDescent="0.2">
      <c r="C1055" s="143" t="s">
        <v>54</v>
      </c>
      <c r="D1055" s="144"/>
      <c r="E1055" s="183">
        <v>-0.81</v>
      </c>
      <c r="F1055" s="116" t="s">
        <v>55</v>
      </c>
      <c r="G1055" s="152" t="s">
        <v>171</v>
      </c>
      <c r="H1055" s="153" t="s">
        <v>172</v>
      </c>
      <c r="I1055" s="154" t="s">
        <v>56</v>
      </c>
      <c r="J1055" s="156" t="s">
        <v>57</v>
      </c>
      <c r="K1055" s="158" t="s">
        <v>29</v>
      </c>
      <c r="L1055" s="158"/>
      <c r="M1055" s="158"/>
      <c r="N1055" s="158"/>
      <c r="O1055" s="159"/>
    </row>
    <row r="1056" spans="2:25" x14ac:dyDescent="0.2">
      <c r="C1056" s="145"/>
      <c r="D1056" s="146"/>
      <c r="E1056" s="184"/>
      <c r="F1056" s="117"/>
      <c r="G1056" s="121"/>
      <c r="H1056" s="137"/>
      <c r="I1056" s="155"/>
      <c r="J1056" s="157"/>
      <c r="K1056" s="160"/>
      <c r="L1056" s="160"/>
      <c r="M1056" s="160"/>
      <c r="N1056" s="160"/>
      <c r="O1056" s="161"/>
    </row>
    <row r="1057" spans="2:25" x14ac:dyDescent="0.2">
      <c r="C1057" s="145"/>
      <c r="D1057" s="146"/>
      <c r="E1057" s="184"/>
      <c r="F1057" s="117"/>
      <c r="G1057" s="121">
        <f>G1053/31</f>
        <v>-1.3548387096774193</v>
      </c>
      <c r="H1057" s="121">
        <f t="shared" ref="H1057:I1057" si="15">H1053/31</f>
        <v>1.5806451612903225</v>
      </c>
      <c r="I1057" s="121">
        <f t="shared" si="15"/>
        <v>91.451612903225808</v>
      </c>
      <c r="J1057" s="186">
        <f>COUNTIF(J1019:J1051,"&gt;0")</f>
        <v>12</v>
      </c>
      <c r="K1057" s="160"/>
      <c r="L1057" s="160"/>
      <c r="M1057" s="160"/>
      <c r="N1057" s="160"/>
      <c r="O1057" s="161"/>
    </row>
    <row r="1058" spans="2:25" ht="13.5" thickBot="1" x14ac:dyDescent="0.25">
      <c r="C1058" s="147"/>
      <c r="D1058" s="148"/>
      <c r="E1058" s="185"/>
      <c r="F1058" s="118"/>
      <c r="G1058" s="122"/>
      <c r="H1058" s="122"/>
      <c r="I1058" s="122"/>
      <c r="J1058" s="187"/>
      <c r="K1058" s="162"/>
      <c r="L1058" s="162"/>
      <c r="M1058" s="162"/>
      <c r="N1058" s="162"/>
      <c r="O1058" s="163"/>
    </row>
    <row r="1061" spans="2:25" x14ac:dyDescent="0.2">
      <c r="C1061" s="69" t="s">
        <v>159</v>
      </c>
      <c r="D1061" s="69" t="s">
        <v>233</v>
      </c>
      <c r="H1061" s="59"/>
    </row>
    <row r="1062" spans="2:25" ht="13.5" thickBot="1" x14ac:dyDescent="0.25">
      <c r="D1062" s="72"/>
    </row>
    <row r="1063" spans="2:25" x14ac:dyDescent="0.2">
      <c r="C1063" s="170" t="s">
        <v>0</v>
      </c>
      <c r="D1063" s="172" t="s">
        <v>1</v>
      </c>
      <c r="E1063" s="173"/>
      <c r="F1063" s="174"/>
      <c r="G1063" s="175" t="s">
        <v>2</v>
      </c>
      <c r="H1063" s="176"/>
      <c r="I1063" s="177" t="s">
        <v>3</v>
      </c>
      <c r="J1063" s="179" t="s">
        <v>4</v>
      </c>
      <c r="K1063" s="131" t="s">
        <v>5</v>
      </c>
      <c r="L1063" s="133" t="s">
        <v>6</v>
      </c>
      <c r="M1063" s="135" t="s">
        <v>7</v>
      </c>
      <c r="N1063" s="135"/>
      <c r="O1063" s="131"/>
      <c r="R1063" s="73" t="s">
        <v>150</v>
      </c>
      <c r="S1063" s="73"/>
      <c r="T1063" s="73"/>
      <c r="U1063" s="73"/>
      <c r="V1063" s="73"/>
      <c r="W1063" s="73"/>
      <c r="X1063" s="73"/>
      <c r="Y1063" s="73"/>
    </row>
    <row r="1064" spans="2:25" ht="13.5" thickBot="1" x14ac:dyDescent="0.25">
      <c r="C1064" s="171"/>
      <c r="D1064" s="1" t="s">
        <v>8</v>
      </c>
      <c r="E1064" s="2" t="s">
        <v>9</v>
      </c>
      <c r="F1064" s="3" t="s">
        <v>10</v>
      </c>
      <c r="G1064" s="49" t="s">
        <v>11</v>
      </c>
      <c r="H1064" s="50" t="s">
        <v>12</v>
      </c>
      <c r="I1064" s="178"/>
      <c r="J1064" s="180"/>
      <c r="K1064" s="132"/>
      <c r="L1064" s="134"/>
      <c r="M1064" s="136"/>
      <c r="N1064" s="136"/>
      <c r="O1064" s="132"/>
      <c r="R1064" s="119"/>
      <c r="S1064" s="119"/>
      <c r="T1064" s="119"/>
      <c r="U1064" s="119"/>
      <c r="V1064" s="119"/>
      <c r="W1064" s="119"/>
      <c r="X1064" s="119"/>
      <c r="Y1064" s="119"/>
    </row>
    <row r="1065" spans="2:25" x14ac:dyDescent="0.2">
      <c r="B1065" s="70">
        <v>37226</v>
      </c>
      <c r="C1065" s="4">
        <v>1</v>
      </c>
      <c r="D1065" s="5">
        <v>25200</v>
      </c>
      <c r="E1065" s="6"/>
      <c r="F1065" s="7"/>
      <c r="G1065" s="51">
        <v>6</v>
      </c>
      <c r="H1065" s="52">
        <v>8</v>
      </c>
      <c r="I1065" s="5"/>
      <c r="J1065" s="65">
        <v>2</v>
      </c>
      <c r="K1065" s="7"/>
      <c r="L1065" s="5" t="s">
        <v>25</v>
      </c>
      <c r="M1065" s="27"/>
      <c r="N1065" s="28"/>
      <c r="O1065" s="29"/>
      <c r="R1065" s="119"/>
      <c r="S1065" s="119"/>
      <c r="T1065" s="119"/>
      <c r="U1065" s="119"/>
      <c r="V1065" s="119"/>
      <c r="W1065" s="119"/>
      <c r="X1065" s="119"/>
      <c r="Y1065" s="119"/>
    </row>
    <row r="1066" spans="2:25" x14ac:dyDescent="0.2">
      <c r="B1066" s="70">
        <v>37227</v>
      </c>
      <c r="C1066" s="4">
        <v>2</v>
      </c>
      <c r="D1066" s="11"/>
      <c r="E1066" s="12"/>
      <c r="F1066" s="13"/>
      <c r="G1066" s="53">
        <v>6</v>
      </c>
      <c r="H1066" s="54">
        <v>8</v>
      </c>
      <c r="I1066" s="11"/>
      <c r="J1066" s="66">
        <v>11</v>
      </c>
      <c r="K1066" s="7"/>
      <c r="L1066" s="11" t="s">
        <v>13</v>
      </c>
      <c r="M1066" s="27"/>
      <c r="N1066" s="30"/>
      <c r="O1066" s="31"/>
      <c r="R1066" s="119"/>
      <c r="S1066" s="119"/>
      <c r="T1066" s="119"/>
      <c r="U1066" s="119"/>
      <c r="V1066" s="119"/>
      <c r="W1066" s="119"/>
      <c r="X1066" s="119"/>
      <c r="Y1066" s="119"/>
    </row>
    <row r="1067" spans="2:25" x14ac:dyDescent="0.2">
      <c r="B1067" s="70">
        <v>37228</v>
      </c>
      <c r="C1067" s="4">
        <v>3</v>
      </c>
      <c r="D1067" s="11"/>
      <c r="E1067" s="12"/>
      <c r="F1067" s="13"/>
      <c r="G1067" s="53">
        <v>4</v>
      </c>
      <c r="H1067" s="54">
        <v>6</v>
      </c>
      <c r="I1067" s="11"/>
      <c r="J1067" s="66">
        <v>0</v>
      </c>
      <c r="K1067" s="7"/>
      <c r="L1067" s="11" t="s">
        <v>25</v>
      </c>
      <c r="M1067" s="27"/>
      <c r="N1067" s="30"/>
      <c r="O1067" s="31"/>
      <c r="R1067" s="73"/>
      <c r="S1067" s="73"/>
      <c r="T1067" s="73"/>
      <c r="U1067" s="73"/>
      <c r="V1067" s="73"/>
      <c r="W1067" s="73"/>
      <c r="X1067" s="73"/>
      <c r="Y1067" s="73"/>
    </row>
    <row r="1068" spans="2:25" x14ac:dyDescent="0.2">
      <c r="B1068" s="70">
        <v>37229</v>
      </c>
      <c r="C1068" s="4">
        <v>4</v>
      </c>
      <c r="D1068" s="11"/>
      <c r="E1068" s="12"/>
      <c r="F1068" s="13"/>
      <c r="G1068" s="53">
        <v>1</v>
      </c>
      <c r="H1068" s="54">
        <v>6</v>
      </c>
      <c r="I1068" s="11"/>
      <c r="J1068" s="66">
        <v>0</v>
      </c>
      <c r="K1068" s="7"/>
      <c r="L1068" s="11" t="s">
        <v>64</v>
      </c>
      <c r="M1068" s="27"/>
      <c r="N1068" s="30"/>
      <c r="O1068" s="31"/>
      <c r="R1068" s="73" t="s">
        <v>152</v>
      </c>
      <c r="S1068" s="73"/>
      <c r="T1068" s="73"/>
      <c r="U1068" s="73"/>
      <c r="V1068" s="73"/>
      <c r="W1068" s="73"/>
      <c r="X1068" s="73"/>
      <c r="Y1068" s="73"/>
    </row>
    <row r="1069" spans="2:25" x14ac:dyDescent="0.2">
      <c r="B1069" s="70">
        <v>37230</v>
      </c>
      <c r="C1069" s="4">
        <v>5</v>
      </c>
      <c r="D1069" s="11"/>
      <c r="E1069" s="12"/>
      <c r="F1069" s="13"/>
      <c r="G1069" s="53">
        <v>5</v>
      </c>
      <c r="H1069" s="54">
        <v>7</v>
      </c>
      <c r="I1069" s="11"/>
      <c r="J1069" s="66">
        <v>0</v>
      </c>
      <c r="K1069" s="7"/>
      <c r="L1069" s="11" t="s">
        <v>25</v>
      </c>
      <c r="M1069" s="27"/>
      <c r="N1069" s="30"/>
      <c r="O1069" s="31"/>
      <c r="R1069" s="119"/>
      <c r="S1069" s="119"/>
      <c r="T1069" s="119"/>
      <c r="U1069" s="119"/>
      <c r="V1069" s="119"/>
      <c r="W1069" s="119"/>
      <c r="X1069" s="119"/>
      <c r="Y1069" s="119"/>
    </row>
    <row r="1070" spans="2:25" x14ac:dyDescent="0.2">
      <c r="B1070" s="70">
        <v>37231</v>
      </c>
      <c r="C1070" s="4">
        <v>6</v>
      </c>
      <c r="D1070" s="11"/>
      <c r="E1070" s="12"/>
      <c r="F1070" s="13"/>
      <c r="G1070" s="53">
        <v>4</v>
      </c>
      <c r="H1070" s="54">
        <v>7</v>
      </c>
      <c r="I1070" s="11"/>
      <c r="J1070" s="66">
        <v>4</v>
      </c>
      <c r="K1070" s="7"/>
      <c r="L1070" s="11" t="s">
        <v>13</v>
      </c>
      <c r="M1070" s="27"/>
      <c r="N1070" s="30"/>
      <c r="O1070" s="31"/>
      <c r="R1070" s="119"/>
      <c r="S1070" s="119"/>
      <c r="T1070" s="119"/>
      <c r="U1070" s="119"/>
      <c r="V1070" s="119"/>
      <c r="W1070" s="119"/>
      <c r="X1070" s="119"/>
      <c r="Y1070" s="119"/>
    </row>
    <row r="1071" spans="2:25" x14ac:dyDescent="0.2">
      <c r="B1071" s="70">
        <v>37232</v>
      </c>
      <c r="C1071" s="4">
        <v>7</v>
      </c>
      <c r="D1071" s="11"/>
      <c r="E1071" s="12"/>
      <c r="F1071" s="13"/>
      <c r="G1071" s="53">
        <v>-4</v>
      </c>
      <c r="H1071" s="54">
        <v>8</v>
      </c>
      <c r="I1071" s="11"/>
      <c r="J1071" s="66">
        <v>0</v>
      </c>
      <c r="K1071" s="7"/>
      <c r="L1071" s="11" t="s">
        <v>13</v>
      </c>
      <c r="M1071" s="27"/>
      <c r="N1071" s="30"/>
      <c r="O1071" s="31"/>
      <c r="R1071" s="119"/>
      <c r="S1071" s="119"/>
      <c r="T1071" s="119"/>
      <c r="U1071" s="119"/>
      <c r="V1071" s="119"/>
      <c r="W1071" s="119"/>
      <c r="X1071" s="119"/>
      <c r="Y1071" s="119"/>
    </row>
    <row r="1072" spans="2:25" x14ac:dyDescent="0.2">
      <c r="B1072" s="70">
        <v>37233</v>
      </c>
      <c r="C1072" s="4">
        <v>8</v>
      </c>
      <c r="D1072" s="11"/>
      <c r="E1072" s="12"/>
      <c r="F1072" s="13"/>
      <c r="G1072" s="53">
        <v>0</v>
      </c>
      <c r="H1072" s="54">
        <v>2</v>
      </c>
      <c r="I1072" s="11"/>
      <c r="J1072" s="66">
        <v>0</v>
      </c>
      <c r="K1072" s="7"/>
      <c r="L1072" s="11" t="s">
        <v>45</v>
      </c>
      <c r="M1072" s="27"/>
      <c r="N1072" s="30"/>
      <c r="O1072" s="31"/>
      <c r="R1072" s="73"/>
      <c r="S1072" s="73"/>
      <c r="T1072" s="73"/>
      <c r="U1072" s="73"/>
      <c r="V1072" s="73"/>
      <c r="W1072" s="73"/>
      <c r="X1072" s="73"/>
      <c r="Y1072" s="73"/>
    </row>
    <row r="1073" spans="2:25" x14ac:dyDescent="0.2">
      <c r="B1073" s="70">
        <v>37234</v>
      </c>
      <c r="C1073" s="4">
        <v>9</v>
      </c>
      <c r="D1073" s="11"/>
      <c r="E1073" s="12"/>
      <c r="F1073" s="13"/>
      <c r="G1073" s="53">
        <v>-3</v>
      </c>
      <c r="H1073" s="54">
        <v>3</v>
      </c>
      <c r="I1073" s="11"/>
      <c r="J1073" s="66">
        <v>0</v>
      </c>
      <c r="K1073" s="7"/>
      <c r="L1073" s="11" t="s">
        <v>64</v>
      </c>
      <c r="M1073" s="27"/>
      <c r="N1073" s="30"/>
      <c r="O1073" s="31"/>
      <c r="R1073" s="73" t="s">
        <v>154</v>
      </c>
      <c r="S1073" s="73"/>
      <c r="T1073" s="73"/>
      <c r="U1073" s="73"/>
      <c r="V1073" s="73"/>
      <c r="W1073" s="73"/>
      <c r="X1073" s="73"/>
      <c r="Y1073" s="73"/>
    </row>
    <row r="1074" spans="2:25" ht="13.5" thickBot="1" x14ac:dyDescent="0.25">
      <c r="B1074" s="70">
        <v>37235</v>
      </c>
      <c r="C1074" s="17">
        <v>10</v>
      </c>
      <c r="D1074" s="18"/>
      <c r="E1074" s="19"/>
      <c r="F1074" s="20"/>
      <c r="G1074" s="55">
        <v>-3</v>
      </c>
      <c r="H1074" s="56">
        <v>2</v>
      </c>
      <c r="I1074" s="18"/>
      <c r="J1074" s="66">
        <v>0</v>
      </c>
      <c r="K1074" s="7"/>
      <c r="L1074" s="11" t="s">
        <v>13</v>
      </c>
      <c r="M1074" s="27"/>
      <c r="N1074" s="30"/>
      <c r="O1074" s="31"/>
      <c r="R1074" s="119"/>
      <c r="S1074" s="119"/>
      <c r="T1074" s="119"/>
      <c r="U1074" s="119"/>
      <c r="V1074" s="119"/>
      <c r="W1074" s="119"/>
      <c r="X1074" s="119"/>
      <c r="Y1074" s="119"/>
    </row>
    <row r="1075" spans="2:25" ht="13.5" thickBot="1" x14ac:dyDescent="0.25">
      <c r="C1075" s="21" t="s">
        <v>20</v>
      </c>
      <c r="D1075" s="22"/>
      <c r="E1075" s="23"/>
      <c r="F1075" s="24"/>
      <c r="G1075" s="57"/>
      <c r="H1075" s="58"/>
      <c r="I1075" s="25"/>
      <c r="J1075" s="64"/>
      <c r="K1075" s="24"/>
      <c r="L1075" s="22"/>
      <c r="M1075" s="32"/>
      <c r="N1075" s="33"/>
      <c r="O1075" s="34"/>
      <c r="R1075" s="119"/>
      <c r="S1075" s="119"/>
      <c r="T1075" s="119"/>
      <c r="U1075" s="119"/>
      <c r="V1075" s="119"/>
      <c r="W1075" s="119"/>
      <c r="X1075" s="119"/>
      <c r="Y1075" s="119"/>
    </row>
    <row r="1076" spans="2:25" x14ac:dyDescent="0.2">
      <c r="B1076" s="70">
        <v>37236</v>
      </c>
      <c r="C1076" s="26">
        <v>11</v>
      </c>
      <c r="D1076" s="5"/>
      <c r="E1076" s="6"/>
      <c r="F1076" s="7"/>
      <c r="G1076" s="51">
        <v>-2</v>
      </c>
      <c r="H1076" s="52">
        <v>4</v>
      </c>
      <c r="I1076" s="5"/>
      <c r="J1076" s="62">
        <v>0</v>
      </c>
      <c r="K1076" s="7"/>
      <c r="L1076" s="5" t="s">
        <v>34</v>
      </c>
      <c r="M1076" s="35"/>
      <c r="N1076" s="30"/>
      <c r="O1076" s="31"/>
      <c r="R1076" s="119"/>
      <c r="S1076" s="119"/>
      <c r="T1076" s="119"/>
      <c r="U1076" s="119"/>
      <c r="V1076" s="119"/>
      <c r="W1076" s="119"/>
      <c r="X1076" s="119"/>
      <c r="Y1076" s="119"/>
    </row>
    <row r="1077" spans="2:25" x14ac:dyDescent="0.2">
      <c r="B1077" s="70">
        <v>37237</v>
      </c>
      <c r="C1077" s="4">
        <v>12</v>
      </c>
      <c r="D1077" s="11"/>
      <c r="E1077" s="12"/>
      <c r="F1077" s="13"/>
      <c r="G1077" s="51">
        <v>0</v>
      </c>
      <c r="H1077" s="52">
        <v>2</v>
      </c>
      <c r="I1077" s="11"/>
      <c r="J1077" s="62">
        <v>0</v>
      </c>
      <c r="K1077" s="7"/>
      <c r="L1077" s="5" t="s">
        <v>17</v>
      </c>
      <c r="M1077" s="35"/>
      <c r="N1077" s="30"/>
      <c r="O1077" s="31"/>
      <c r="R1077" s="73"/>
      <c r="S1077" s="73"/>
      <c r="T1077" s="73"/>
      <c r="U1077" s="73"/>
      <c r="V1077" s="73"/>
      <c r="W1077" s="73"/>
      <c r="X1077" s="73"/>
      <c r="Y1077" s="73"/>
    </row>
    <row r="1078" spans="2:25" x14ac:dyDescent="0.2">
      <c r="B1078" s="70">
        <v>37238</v>
      </c>
      <c r="C1078" s="4">
        <v>13</v>
      </c>
      <c r="D1078" s="11"/>
      <c r="E1078" s="12"/>
      <c r="F1078" s="13"/>
      <c r="G1078" s="53">
        <v>-6</v>
      </c>
      <c r="H1078" s="54">
        <v>2</v>
      </c>
      <c r="I1078" s="11"/>
      <c r="J1078" s="62">
        <v>0</v>
      </c>
      <c r="K1078" s="7"/>
      <c r="L1078" s="5" t="s">
        <v>17</v>
      </c>
      <c r="M1078" s="35"/>
      <c r="N1078" s="30"/>
      <c r="O1078" s="31"/>
      <c r="R1078" s="73" t="s">
        <v>156</v>
      </c>
      <c r="S1078" s="73"/>
      <c r="T1078" s="73"/>
      <c r="U1078" s="73"/>
      <c r="V1078" s="73"/>
      <c r="W1078" s="73"/>
      <c r="X1078" s="73"/>
      <c r="Y1078" s="73"/>
    </row>
    <row r="1079" spans="2:25" x14ac:dyDescent="0.2">
      <c r="B1079" s="70">
        <v>37239</v>
      </c>
      <c r="C1079" s="4">
        <v>14</v>
      </c>
      <c r="D1079" s="11"/>
      <c r="E1079" s="12"/>
      <c r="F1079" s="13"/>
      <c r="G1079" s="74">
        <v>-9</v>
      </c>
      <c r="H1079" s="54">
        <v>-4</v>
      </c>
      <c r="I1079" s="11"/>
      <c r="J1079" s="62">
        <v>0</v>
      </c>
      <c r="K1079" s="7"/>
      <c r="L1079" s="5" t="s">
        <v>34</v>
      </c>
      <c r="M1079" s="35"/>
      <c r="N1079" s="30"/>
      <c r="O1079" s="31"/>
      <c r="R1079" s="120"/>
      <c r="S1079" s="120"/>
      <c r="T1079" s="120"/>
      <c r="U1079" s="120"/>
      <c r="V1079" s="120"/>
      <c r="W1079" s="120"/>
      <c r="X1079" s="120"/>
      <c r="Y1079" s="120"/>
    </row>
    <row r="1080" spans="2:25" x14ac:dyDescent="0.2">
      <c r="B1080" s="70">
        <v>37240</v>
      </c>
      <c r="C1080" s="4">
        <v>15</v>
      </c>
      <c r="D1080" s="11"/>
      <c r="E1080" s="12"/>
      <c r="F1080" s="13"/>
      <c r="G1080" s="53">
        <v>-4</v>
      </c>
      <c r="H1080" s="54">
        <v>1</v>
      </c>
      <c r="I1080" s="11"/>
      <c r="J1080" s="62">
        <v>0</v>
      </c>
      <c r="K1080" s="7"/>
      <c r="L1080" s="5" t="s">
        <v>34</v>
      </c>
      <c r="M1080" s="35" t="s">
        <v>26</v>
      </c>
      <c r="N1080" s="30"/>
      <c r="O1080" s="31"/>
      <c r="R1080" s="120"/>
      <c r="S1080" s="120"/>
      <c r="T1080" s="120"/>
      <c r="U1080" s="120"/>
      <c r="V1080" s="120"/>
      <c r="W1080" s="120"/>
      <c r="X1080" s="120"/>
      <c r="Y1080" s="120"/>
    </row>
    <row r="1081" spans="2:25" x14ac:dyDescent="0.2">
      <c r="B1081" s="70">
        <v>37241</v>
      </c>
      <c r="C1081" s="4">
        <v>16</v>
      </c>
      <c r="D1081" s="11"/>
      <c r="E1081" s="12"/>
      <c r="F1081" s="13"/>
      <c r="G1081" s="53">
        <v>-3</v>
      </c>
      <c r="H1081" s="54">
        <v>0</v>
      </c>
      <c r="I1081" s="11"/>
      <c r="J1081" s="62">
        <v>0</v>
      </c>
      <c r="K1081" s="7"/>
      <c r="L1081" s="5" t="s">
        <v>34</v>
      </c>
      <c r="M1081" s="35"/>
      <c r="N1081" s="30"/>
      <c r="O1081" s="31"/>
      <c r="R1081" s="120"/>
      <c r="S1081" s="120"/>
      <c r="T1081" s="120"/>
      <c r="U1081" s="120"/>
      <c r="V1081" s="120"/>
      <c r="W1081" s="120"/>
      <c r="X1081" s="120"/>
      <c r="Y1081" s="120"/>
    </row>
    <row r="1082" spans="2:25" x14ac:dyDescent="0.2">
      <c r="B1082" s="70">
        <v>37242</v>
      </c>
      <c r="C1082" s="4">
        <v>17</v>
      </c>
      <c r="D1082" s="11"/>
      <c r="E1082" s="12"/>
      <c r="F1082" s="13"/>
      <c r="G1082" s="53">
        <v>-2</v>
      </c>
      <c r="H1082" s="54">
        <v>0</v>
      </c>
      <c r="I1082" s="11"/>
      <c r="J1082" s="62">
        <v>0</v>
      </c>
      <c r="K1082" s="7"/>
      <c r="L1082" s="5" t="s">
        <v>15</v>
      </c>
      <c r="M1082" s="35"/>
      <c r="N1082" s="30"/>
      <c r="O1082" s="31"/>
      <c r="R1082" s="73"/>
      <c r="S1082" s="73"/>
      <c r="T1082" s="73"/>
      <c r="U1082" s="73"/>
      <c r="V1082" s="73"/>
      <c r="W1082" s="73"/>
      <c r="X1082" s="73"/>
      <c r="Y1082" s="73"/>
    </row>
    <row r="1083" spans="2:25" x14ac:dyDescent="0.2">
      <c r="B1083" s="70">
        <v>37243</v>
      </c>
      <c r="C1083" s="4">
        <v>18</v>
      </c>
      <c r="D1083" s="11"/>
      <c r="E1083" s="12"/>
      <c r="F1083" s="13"/>
      <c r="G1083" s="53">
        <v>-1</v>
      </c>
      <c r="H1083" s="54">
        <v>2</v>
      </c>
      <c r="I1083" s="11"/>
      <c r="J1083" s="62">
        <v>0</v>
      </c>
      <c r="K1083" s="7"/>
      <c r="L1083" s="5" t="s">
        <v>15</v>
      </c>
      <c r="M1083" s="35"/>
      <c r="N1083" s="30"/>
      <c r="O1083" s="31"/>
      <c r="R1083" s="73" t="s">
        <v>155</v>
      </c>
      <c r="S1083" s="73"/>
      <c r="T1083" s="73"/>
      <c r="U1083" s="73"/>
      <c r="V1083" s="73"/>
      <c r="W1083" s="73"/>
      <c r="X1083" s="73"/>
      <c r="Y1083" s="73"/>
    </row>
    <row r="1084" spans="2:25" x14ac:dyDescent="0.2">
      <c r="B1084" s="70">
        <v>37244</v>
      </c>
      <c r="C1084" s="4">
        <v>19</v>
      </c>
      <c r="D1084" s="11"/>
      <c r="E1084" s="12"/>
      <c r="F1084" s="13"/>
      <c r="G1084" s="53">
        <v>-5</v>
      </c>
      <c r="H1084" s="54">
        <v>1</v>
      </c>
      <c r="I1084" s="11"/>
      <c r="J1084" s="62">
        <v>0</v>
      </c>
      <c r="K1084" s="7"/>
      <c r="L1084" s="5" t="s">
        <v>34</v>
      </c>
      <c r="M1084" s="35"/>
      <c r="N1084" s="30"/>
      <c r="O1084" s="31"/>
      <c r="R1084" s="120"/>
      <c r="S1084" s="120"/>
      <c r="T1084" s="120"/>
      <c r="U1084" s="120"/>
      <c r="V1084" s="120"/>
      <c r="W1084" s="120"/>
      <c r="X1084" s="120"/>
      <c r="Y1084" s="120"/>
    </row>
    <row r="1085" spans="2:25" ht="13.5" thickBot="1" x14ac:dyDescent="0.25">
      <c r="B1085" s="70">
        <v>37245</v>
      </c>
      <c r="C1085" s="17">
        <v>20</v>
      </c>
      <c r="D1085" s="18"/>
      <c r="E1085" s="19"/>
      <c r="F1085" s="20"/>
      <c r="G1085" s="53">
        <v>-4</v>
      </c>
      <c r="H1085" s="54">
        <v>2</v>
      </c>
      <c r="I1085" s="18"/>
      <c r="J1085" s="63">
        <v>23</v>
      </c>
      <c r="K1085" s="7"/>
      <c r="L1085" s="5" t="s">
        <v>15</v>
      </c>
      <c r="M1085" s="35" t="s">
        <v>52</v>
      </c>
      <c r="N1085" s="30"/>
      <c r="O1085" s="31"/>
      <c r="R1085" s="120"/>
      <c r="S1085" s="120"/>
      <c r="T1085" s="120"/>
      <c r="U1085" s="120"/>
      <c r="V1085" s="120"/>
      <c r="W1085" s="120"/>
      <c r="X1085" s="120"/>
      <c r="Y1085" s="120"/>
    </row>
    <row r="1086" spans="2:25" ht="13.5" thickBot="1" x14ac:dyDescent="0.25">
      <c r="C1086" s="21" t="s">
        <v>23</v>
      </c>
      <c r="D1086" s="22"/>
      <c r="E1086" s="23"/>
      <c r="F1086" s="24"/>
      <c r="G1086" s="57"/>
      <c r="H1086" s="58"/>
      <c r="I1086" s="25"/>
      <c r="J1086" s="64"/>
      <c r="K1086" s="24"/>
      <c r="L1086" s="22"/>
      <c r="M1086" s="32"/>
      <c r="N1086" s="33"/>
      <c r="O1086" s="34"/>
      <c r="R1086" s="120"/>
      <c r="S1086" s="120"/>
      <c r="T1086" s="120"/>
      <c r="U1086" s="120"/>
      <c r="V1086" s="120"/>
      <c r="W1086" s="120"/>
      <c r="X1086" s="120"/>
      <c r="Y1086" s="120"/>
    </row>
    <row r="1087" spans="2:25" x14ac:dyDescent="0.2">
      <c r="B1087" s="70">
        <v>37246</v>
      </c>
      <c r="C1087" s="26">
        <v>21</v>
      </c>
      <c r="D1087" s="5"/>
      <c r="E1087" s="6"/>
      <c r="F1087" s="7"/>
      <c r="G1087" s="51">
        <v>-2</v>
      </c>
      <c r="H1087" s="52">
        <v>0</v>
      </c>
      <c r="I1087" s="5"/>
      <c r="J1087" s="61">
        <v>0</v>
      </c>
      <c r="K1087" s="7"/>
      <c r="L1087" s="5" t="s">
        <v>15</v>
      </c>
      <c r="M1087" s="78" t="s">
        <v>143</v>
      </c>
      <c r="N1087" s="30"/>
      <c r="O1087" s="31"/>
      <c r="R1087" s="73"/>
      <c r="S1087" s="73"/>
      <c r="T1087" s="73"/>
      <c r="U1087" s="73"/>
      <c r="V1087" s="73"/>
      <c r="W1087" s="73"/>
      <c r="X1087" s="73"/>
      <c r="Y1087" s="73"/>
    </row>
    <row r="1088" spans="2:25" x14ac:dyDescent="0.2">
      <c r="B1088" s="70">
        <v>37247</v>
      </c>
      <c r="C1088" s="4">
        <v>22</v>
      </c>
      <c r="D1088" s="11"/>
      <c r="E1088" s="12"/>
      <c r="F1088" s="13"/>
      <c r="G1088" s="53">
        <v>-4</v>
      </c>
      <c r="H1088" s="54">
        <v>-2</v>
      </c>
      <c r="I1088" s="11"/>
      <c r="J1088" s="61">
        <v>0</v>
      </c>
      <c r="K1088" s="13"/>
      <c r="L1088" s="5" t="s">
        <v>13</v>
      </c>
      <c r="M1088" s="35"/>
      <c r="N1088" s="30"/>
      <c r="O1088" s="31"/>
      <c r="R1088" s="73" t="s">
        <v>157</v>
      </c>
      <c r="S1088" s="73"/>
      <c r="T1088" s="73"/>
      <c r="U1088" s="73"/>
      <c r="V1088" s="73"/>
      <c r="W1088" s="73"/>
      <c r="X1088" s="73"/>
      <c r="Y1088" s="73"/>
    </row>
    <row r="1089" spans="2:25" x14ac:dyDescent="0.2">
      <c r="B1089" s="70">
        <v>37248</v>
      </c>
      <c r="C1089" s="4">
        <v>23</v>
      </c>
      <c r="D1089" s="11"/>
      <c r="E1089" s="12"/>
      <c r="F1089" s="13"/>
      <c r="G1089" s="53">
        <v>-2</v>
      </c>
      <c r="H1089" s="54">
        <v>-4</v>
      </c>
      <c r="I1089" s="11"/>
      <c r="J1089" s="61">
        <v>0</v>
      </c>
      <c r="K1089" s="7"/>
      <c r="L1089" s="5" t="s">
        <v>13</v>
      </c>
      <c r="M1089" s="35"/>
      <c r="N1089" s="30"/>
      <c r="O1089" s="31"/>
      <c r="R1089" s="120" t="s">
        <v>234</v>
      </c>
      <c r="S1089" s="120"/>
      <c r="T1089" s="120"/>
      <c r="U1089" s="120"/>
      <c r="V1089" s="120"/>
      <c r="W1089" s="120"/>
      <c r="X1089" s="120"/>
      <c r="Y1089" s="120"/>
    </row>
    <row r="1090" spans="2:25" x14ac:dyDescent="0.2">
      <c r="B1090" s="70">
        <v>37249</v>
      </c>
      <c r="C1090" s="4">
        <v>24</v>
      </c>
      <c r="D1090" s="11"/>
      <c r="E1090" s="12"/>
      <c r="F1090" s="13"/>
      <c r="G1090" s="53">
        <v>-4</v>
      </c>
      <c r="H1090" s="54">
        <v>2</v>
      </c>
      <c r="I1090" s="11"/>
      <c r="J1090" s="61">
        <v>0</v>
      </c>
      <c r="K1090" s="13"/>
      <c r="L1090" s="5" t="s">
        <v>13</v>
      </c>
      <c r="M1090" s="35"/>
      <c r="N1090" s="30"/>
      <c r="O1090" s="31"/>
      <c r="R1090" s="120"/>
      <c r="S1090" s="120"/>
      <c r="T1090" s="120"/>
      <c r="U1090" s="120"/>
      <c r="V1090" s="120"/>
      <c r="W1090" s="120"/>
      <c r="X1090" s="120"/>
      <c r="Y1090" s="120"/>
    </row>
    <row r="1091" spans="2:25" x14ac:dyDescent="0.2">
      <c r="B1091" s="70">
        <v>37250</v>
      </c>
      <c r="C1091" s="4">
        <v>25</v>
      </c>
      <c r="D1091" s="11"/>
      <c r="E1091" s="12"/>
      <c r="F1091" s="13"/>
      <c r="G1091" s="53">
        <v>2</v>
      </c>
      <c r="H1091" s="54">
        <v>5</v>
      </c>
      <c r="I1091" s="11"/>
      <c r="J1091" s="61">
        <v>0</v>
      </c>
      <c r="K1091" s="13"/>
      <c r="L1091" s="5" t="s">
        <v>13</v>
      </c>
      <c r="M1091" s="35" t="s">
        <v>109</v>
      </c>
      <c r="N1091" s="30"/>
      <c r="O1091" s="31"/>
      <c r="R1091" s="120"/>
      <c r="S1091" s="120"/>
      <c r="T1091" s="120"/>
      <c r="U1091" s="120"/>
      <c r="V1091" s="120"/>
      <c r="W1091" s="120"/>
      <c r="X1091" s="120"/>
      <c r="Y1091" s="120"/>
    </row>
    <row r="1092" spans="2:25" x14ac:dyDescent="0.2">
      <c r="B1092" s="70">
        <v>37251</v>
      </c>
      <c r="C1092" s="4">
        <v>26</v>
      </c>
      <c r="D1092" s="11"/>
      <c r="E1092" s="12"/>
      <c r="F1092" s="13"/>
      <c r="G1092" s="53">
        <v>-2</v>
      </c>
      <c r="H1092" s="54">
        <v>0</v>
      </c>
      <c r="I1092" s="11"/>
      <c r="J1092" s="62">
        <v>5</v>
      </c>
      <c r="K1092" s="13"/>
      <c r="L1092" s="11" t="s">
        <v>13</v>
      </c>
      <c r="M1092" s="35" t="s">
        <v>26</v>
      </c>
      <c r="N1092" s="30"/>
      <c r="O1092" s="31"/>
    </row>
    <row r="1093" spans="2:25" x14ac:dyDescent="0.2">
      <c r="B1093" s="70">
        <v>37252</v>
      </c>
      <c r="C1093" s="4">
        <v>27</v>
      </c>
      <c r="D1093" s="11"/>
      <c r="E1093" s="12"/>
      <c r="F1093" s="13"/>
      <c r="G1093" s="53">
        <v>0</v>
      </c>
      <c r="H1093" s="54">
        <v>1</v>
      </c>
      <c r="I1093" s="11"/>
      <c r="J1093" s="62">
        <v>15</v>
      </c>
      <c r="K1093" s="13"/>
      <c r="L1093" s="11" t="s">
        <v>25</v>
      </c>
      <c r="M1093" s="35"/>
      <c r="N1093" s="30"/>
      <c r="O1093" s="31"/>
    </row>
    <row r="1094" spans="2:25" x14ac:dyDescent="0.2">
      <c r="B1094" s="70">
        <v>37253</v>
      </c>
      <c r="C1094" s="4">
        <v>28</v>
      </c>
      <c r="D1094" s="11"/>
      <c r="E1094" s="12"/>
      <c r="F1094" s="13"/>
      <c r="G1094" s="53">
        <v>1</v>
      </c>
      <c r="H1094" s="54">
        <v>3</v>
      </c>
      <c r="I1094" s="11"/>
      <c r="J1094" s="62">
        <v>10</v>
      </c>
      <c r="K1094" s="7"/>
      <c r="L1094" s="11" t="s">
        <v>25</v>
      </c>
      <c r="M1094" s="35"/>
      <c r="N1094" s="30"/>
      <c r="O1094" s="31"/>
    </row>
    <row r="1095" spans="2:25" x14ac:dyDescent="0.2">
      <c r="B1095" s="70">
        <v>37254</v>
      </c>
      <c r="C1095" s="4">
        <v>29</v>
      </c>
      <c r="D1095" s="11"/>
      <c r="E1095" s="12"/>
      <c r="F1095" s="13"/>
      <c r="G1095" s="53">
        <v>-1</v>
      </c>
      <c r="H1095" s="54">
        <v>3</v>
      </c>
      <c r="I1095" s="11"/>
      <c r="J1095" s="62">
        <v>0</v>
      </c>
      <c r="K1095" s="7"/>
      <c r="L1095" s="11" t="s">
        <v>25</v>
      </c>
      <c r="M1095" s="35"/>
      <c r="N1095" s="30"/>
      <c r="O1095" s="31"/>
    </row>
    <row r="1096" spans="2:25" x14ac:dyDescent="0.2">
      <c r="B1096" s="70">
        <v>37255</v>
      </c>
      <c r="C1096" s="4">
        <v>30</v>
      </c>
      <c r="D1096" s="11"/>
      <c r="E1096" s="12"/>
      <c r="F1096" s="13"/>
      <c r="G1096" s="53">
        <v>-3</v>
      </c>
      <c r="H1096" s="54">
        <v>0</v>
      </c>
      <c r="I1096" s="11"/>
      <c r="J1096" s="62">
        <v>0</v>
      </c>
      <c r="K1096" s="7"/>
      <c r="L1096" s="11" t="s">
        <v>13</v>
      </c>
      <c r="M1096" s="35" t="s">
        <v>144</v>
      </c>
      <c r="N1096" s="30"/>
      <c r="O1096" s="31"/>
    </row>
    <row r="1097" spans="2:25" ht="13.5" thickBot="1" x14ac:dyDescent="0.25">
      <c r="B1097" s="70">
        <v>37256</v>
      </c>
      <c r="C1097" s="4">
        <v>31</v>
      </c>
      <c r="D1097" s="11"/>
      <c r="E1097" s="12"/>
      <c r="F1097" s="13"/>
      <c r="G1097" s="53">
        <v>-6</v>
      </c>
      <c r="H1097" s="54">
        <v>1</v>
      </c>
      <c r="I1097" s="11"/>
      <c r="J1097" s="62">
        <v>4</v>
      </c>
      <c r="K1097" s="13"/>
      <c r="L1097" s="11" t="s">
        <v>13</v>
      </c>
      <c r="M1097" s="35"/>
      <c r="N1097" s="30"/>
      <c r="O1097" s="31"/>
    </row>
    <row r="1098" spans="2:25" ht="13.5" thickBot="1" x14ac:dyDescent="0.25">
      <c r="C1098" s="21" t="s">
        <v>27</v>
      </c>
      <c r="D1098" s="22">
        <v>23900</v>
      </c>
      <c r="E1098" s="23">
        <v>0</v>
      </c>
      <c r="F1098" s="24">
        <v>-1300</v>
      </c>
      <c r="G1098" s="57"/>
      <c r="H1098" s="58"/>
      <c r="I1098" s="25"/>
      <c r="J1098" s="64"/>
      <c r="K1098" s="24"/>
      <c r="L1098" s="22"/>
      <c r="M1098" s="36"/>
      <c r="N1098" s="37"/>
      <c r="O1098" s="38"/>
    </row>
    <row r="1099" spans="2:25" x14ac:dyDescent="0.2">
      <c r="C1099" s="164" t="s">
        <v>28</v>
      </c>
      <c r="D1099" s="165"/>
      <c r="E1099" s="168">
        <v>0</v>
      </c>
      <c r="F1099" s="141">
        <v>-1300</v>
      </c>
      <c r="G1099" s="125">
        <f>SUM(G1065:G1097)</f>
        <v>-41</v>
      </c>
      <c r="H1099" s="129">
        <f>SUM(H1065:H1097)</f>
        <v>76</v>
      </c>
      <c r="I1099" s="127"/>
      <c r="J1099" s="125">
        <f>SUM(J1065:J1097)</f>
        <v>74</v>
      </c>
      <c r="K1099" s="127"/>
      <c r="L1099" s="39"/>
      <c r="M1099" s="40"/>
      <c r="N1099" s="40"/>
      <c r="O1099" s="41"/>
    </row>
    <row r="1100" spans="2:25" ht="13.5" thickBot="1" x14ac:dyDescent="0.25">
      <c r="C1100" s="166"/>
      <c r="D1100" s="167"/>
      <c r="E1100" s="169"/>
      <c r="F1100" s="142"/>
      <c r="G1100" s="126"/>
      <c r="H1100" s="130"/>
      <c r="I1100" s="128"/>
      <c r="J1100" s="126"/>
      <c r="K1100" s="128"/>
      <c r="L1100" s="42"/>
      <c r="M1100" s="43"/>
      <c r="N1100" s="43"/>
      <c r="O1100" s="44"/>
    </row>
    <row r="1101" spans="2:25" x14ac:dyDescent="0.2">
      <c r="C1101" s="143" t="s">
        <v>54</v>
      </c>
      <c r="D1101" s="144"/>
      <c r="E1101" s="149">
        <v>-1.3</v>
      </c>
      <c r="F1101" s="116" t="s">
        <v>55</v>
      </c>
      <c r="G1101" s="152" t="s">
        <v>171</v>
      </c>
      <c r="H1101" s="153" t="s">
        <v>172</v>
      </c>
      <c r="I1101" s="154" t="s">
        <v>56</v>
      </c>
      <c r="J1101" s="156" t="s">
        <v>57</v>
      </c>
      <c r="K1101" s="158" t="s">
        <v>29</v>
      </c>
      <c r="L1101" s="158"/>
      <c r="M1101" s="158"/>
      <c r="N1101" s="158"/>
      <c r="O1101" s="159"/>
    </row>
    <row r="1102" spans="2:25" x14ac:dyDescent="0.2">
      <c r="C1102" s="145"/>
      <c r="D1102" s="146"/>
      <c r="E1102" s="150"/>
      <c r="F1102" s="117"/>
      <c r="G1102" s="121"/>
      <c r="H1102" s="137"/>
      <c r="I1102" s="155"/>
      <c r="J1102" s="157"/>
      <c r="K1102" s="160"/>
      <c r="L1102" s="160"/>
      <c r="M1102" s="160"/>
      <c r="N1102" s="160"/>
      <c r="O1102" s="161"/>
    </row>
    <row r="1103" spans="2:25" x14ac:dyDescent="0.2">
      <c r="C1103" s="145"/>
      <c r="D1103" s="146"/>
      <c r="E1103" s="150"/>
      <c r="F1103" s="117"/>
      <c r="G1103" s="121">
        <f>G1099/31</f>
        <v>-1.3225806451612903</v>
      </c>
      <c r="H1103" s="137">
        <f>H1099/31</f>
        <v>2.4516129032258065</v>
      </c>
      <c r="I1103" s="139"/>
      <c r="J1103" s="123">
        <f>COUNTIF(J1065:J1097,"&gt;0")</f>
        <v>8</v>
      </c>
      <c r="K1103" s="160"/>
      <c r="L1103" s="160"/>
      <c r="M1103" s="160"/>
      <c r="N1103" s="160"/>
      <c r="O1103" s="161"/>
    </row>
    <row r="1104" spans="2:25" ht="13.5" thickBot="1" x14ac:dyDescent="0.25">
      <c r="C1104" s="147"/>
      <c r="D1104" s="148"/>
      <c r="E1104" s="151"/>
      <c r="F1104" s="118"/>
      <c r="G1104" s="122"/>
      <c r="H1104" s="138"/>
      <c r="I1104" s="140"/>
      <c r="J1104" s="124"/>
      <c r="K1104" s="162"/>
      <c r="L1104" s="162"/>
      <c r="M1104" s="162"/>
      <c r="N1104" s="162"/>
      <c r="O1104" s="163"/>
    </row>
    <row r="1107" spans="2:25" x14ac:dyDescent="0.2">
      <c r="C1107" s="69" t="s">
        <v>159</v>
      </c>
      <c r="D1107" s="69" t="s">
        <v>235</v>
      </c>
      <c r="H1107" s="59"/>
    </row>
    <row r="1108" spans="2:25" ht="13.5" thickBot="1" x14ac:dyDescent="0.25">
      <c r="D1108" s="72"/>
    </row>
    <row r="1109" spans="2:25" x14ac:dyDescent="0.2">
      <c r="C1109" s="170" t="s">
        <v>0</v>
      </c>
      <c r="D1109" s="172" t="s">
        <v>1</v>
      </c>
      <c r="E1109" s="173"/>
      <c r="F1109" s="174"/>
      <c r="G1109" s="175" t="s">
        <v>2</v>
      </c>
      <c r="H1109" s="176"/>
      <c r="I1109" s="177" t="s">
        <v>3</v>
      </c>
      <c r="J1109" s="179" t="s">
        <v>4</v>
      </c>
      <c r="K1109" s="131" t="s">
        <v>5</v>
      </c>
      <c r="L1109" s="133" t="s">
        <v>6</v>
      </c>
      <c r="M1109" s="135" t="s">
        <v>7</v>
      </c>
      <c r="N1109" s="135"/>
      <c r="O1109" s="131"/>
      <c r="R1109" s="73" t="s">
        <v>150</v>
      </c>
      <c r="S1109" s="73"/>
      <c r="T1109" s="73"/>
      <c r="U1109" s="73"/>
      <c r="V1109" s="73"/>
      <c r="W1109" s="73"/>
      <c r="X1109" s="73"/>
      <c r="Y1109" s="73"/>
    </row>
    <row r="1110" spans="2:25" ht="13.5" thickBot="1" x14ac:dyDescent="0.25">
      <c r="C1110" s="171"/>
      <c r="D1110" s="1" t="s">
        <v>8</v>
      </c>
      <c r="E1110" s="2" t="s">
        <v>9</v>
      </c>
      <c r="F1110" s="3" t="s">
        <v>10</v>
      </c>
      <c r="G1110" s="49" t="s">
        <v>11</v>
      </c>
      <c r="H1110" s="50" t="s">
        <v>12</v>
      </c>
      <c r="I1110" s="178"/>
      <c r="J1110" s="180"/>
      <c r="K1110" s="132"/>
      <c r="L1110" s="134"/>
      <c r="M1110" s="136"/>
      <c r="N1110" s="136"/>
      <c r="O1110" s="132"/>
      <c r="R1110" s="119"/>
      <c r="S1110" s="119"/>
      <c r="T1110" s="119"/>
      <c r="U1110" s="119"/>
      <c r="V1110" s="119"/>
      <c r="W1110" s="119"/>
      <c r="X1110" s="119"/>
      <c r="Y1110" s="119"/>
    </row>
    <row r="1111" spans="2:25" x14ac:dyDescent="0.2">
      <c r="B1111" s="70">
        <v>37226</v>
      </c>
      <c r="C1111" s="4">
        <v>1</v>
      </c>
      <c r="D1111" s="5">
        <v>33400</v>
      </c>
      <c r="E1111" s="6"/>
      <c r="F1111" s="7"/>
      <c r="G1111" s="51">
        <v>2</v>
      </c>
      <c r="H1111" s="52">
        <v>4</v>
      </c>
      <c r="I1111" s="5">
        <v>81</v>
      </c>
      <c r="J1111" s="65">
        <v>4</v>
      </c>
      <c r="K1111" s="7">
        <v>0</v>
      </c>
      <c r="L1111" s="5" t="s">
        <v>45</v>
      </c>
      <c r="M1111" s="27"/>
      <c r="N1111" s="28"/>
      <c r="O1111" s="29"/>
      <c r="R1111" s="119"/>
      <c r="S1111" s="119"/>
      <c r="T1111" s="119"/>
      <c r="U1111" s="119"/>
      <c r="V1111" s="119"/>
      <c r="W1111" s="119"/>
      <c r="X1111" s="119"/>
      <c r="Y1111" s="119"/>
    </row>
    <row r="1112" spans="2:25" x14ac:dyDescent="0.2">
      <c r="B1112" s="70">
        <v>37227</v>
      </c>
      <c r="C1112" s="4">
        <v>2</v>
      </c>
      <c r="D1112" s="11"/>
      <c r="E1112" s="12"/>
      <c r="F1112" s="13"/>
      <c r="G1112" s="53">
        <v>3</v>
      </c>
      <c r="H1112" s="54">
        <v>4</v>
      </c>
      <c r="I1112" s="11">
        <v>90</v>
      </c>
      <c r="J1112" s="66">
        <v>0</v>
      </c>
      <c r="K1112" s="7">
        <v>0</v>
      </c>
      <c r="L1112" s="11" t="s">
        <v>45</v>
      </c>
      <c r="M1112" s="27"/>
      <c r="N1112" s="30"/>
      <c r="O1112" s="31"/>
      <c r="R1112" s="119"/>
      <c r="S1112" s="119"/>
      <c r="T1112" s="119"/>
      <c r="U1112" s="119"/>
      <c r="V1112" s="119"/>
      <c r="W1112" s="119"/>
      <c r="X1112" s="119"/>
      <c r="Y1112" s="119"/>
    </row>
    <row r="1113" spans="2:25" x14ac:dyDescent="0.2">
      <c r="B1113" s="70">
        <v>37228</v>
      </c>
      <c r="C1113" s="4">
        <v>3</v>
      </c>
      <c r="D1113" s="11"/>
      <c r="E1113" s="12"/>
      <c r="F1113" s="13"/>
      <c r="G1113" s="53">
        <v>0</v>
      </c>
      <c r="H1113" s="54">
        <v>1</v>
      </c>
      <c r="I1113" s="11">
        <v>90</v>
      </c>
      <c r="J1113" s="66">
        <v>0</v>
      </c>
      <c r="K1113" s="7">
        <v>0</v>
      </c>
      <c r="L1113" s="11" t="s">
        <v>45</v>
      </c>
      <c r="M1113" s="27"/>
      <c r="N1113" s="30"/>
      <c r="O1113" s="31"/>
      <c r="R1113" s="73"/>
      <c r="S1113" s="73"/>
      <c r="T1113" s="73"/>
      <c r="U1113" s="73"/>
      <c r="V1113" s="73"/>
      <c r="W1113" s="73"/>
      <c r="X1113" s="73"/>
      <c r="Y1113" s="73"/>
    </row>
    <row r="1114" spans="2:25" x14ac:dyDescent="0.2">
      <c r="B1114" s="70">
        <v>37229</v>
      </c>
      <c r="C1114" s="4">
        <v>4</v>
      </c>
      <c r="D1114" s="11"/>
      <c r="E1114" s="12"/>
      <c r="F1114" s="13"/>
      <c r="G1114" s="53">
        <v>-1</v>
      </c>
      <c r="H1114" s="54">
        <v>3</v>
      </c>
      <c r="I1114" s="11">
        <v>91</v>
      </c>
      <c r="J1114" s="66">
        <v>9</v>
      </c>
      <c r="K1114" s="7">
        <v>0</v>
      </c>
      <c r="L1114" s="11" t="s">
        <v>25</v>
      </c>
      <c r="M1114" s="27"/>
      <c r="N1114" s="30"/>
      <c r="O1114" s="31"/>
      <c r="R1114" s="73" t="s">
        <v>152</v>
      </c>
      <c r="S1114" s="73"/>
      <c r="T1114" s="73"/>
      <c r="U1114" s="73"/>
      <c r="V1114" s="73"/>
      <c r="W1114" s="73"/>
      <c r="X1114" s="73"/>
      <c r="Y1114" s="73"/>
    </row>
    <row r="1115" spans="2:25" x14ac:dyDescent="0.2">
      <c r="B1115" s="70">
        <v>37230</v>
      </c>
      <c r="C1115" s="4">
        <v>5</v>
      </c>
      <c r="D1115" s="11"/>
      <c r="E1115" s="12"/>
      <c r="F1115" s="13"/>
      <c r="G1115" s="53">
        <v>3</v>
      </c>
      <c r="H1115" s="54">
        <v>8</v>
      </c>
      <c r="I1115" s="11">
        <v>87</v>
      </c>
      <c r="J1115" s="66">
        <v>5</v>
      </c>
      <c r="K1115" s="7">
        <v>0</v>
      </c>
      <c r="L1115" s="11" t="s">
        <v>25</v>
      </c>
      <c r="M1115" s="27"/>
      <c r="N1115" s="30"/>
      <c r="O1115" s="31"/>
      <c r="R1115" s="119"/>
      <c r="S1115" s="119"/>
      <c r="T1115" s="119"/>
      <c r="U1115" s="119"/>
      <c r="V1115" s="119"/>
      <c r="W1115" s="119"/>
      <c r="X1115" s="119"/>
      <c r="Y1115" s="119"/>
    </row>
    <row r="1116" spans="2:25" x14ac:dyDescent="0.2">
      <c r="B1116" s="70">
        <v>37231</v>
      </c>
      <c r="C1116" s="4">
        <v>6</v>
      </c>
      <c r="D1116" s="11"/>
      <c r="E1116" s="12"/>
      <c r="F1116" s="13"/>
      <c r="G1116" s="53">
        <v>4</v>
      </c>
      <c r="H1116" s="54">
        <v>6</v>
      </c>
      <c r="I1116" s="11">
        <v>89</v>
      </c>
      <c r="J1116" s="66">
        <v>0</v>
      </c>
      <c r="K1116" s="7">
        <v>0</v>
      </c>
      <c r="L1116" s="11" t="s">
        <v>34</v>
      </c>
      <c r="M1116" s="27" t="s">
        <v>145</v>
      </c>
      <c r="N1116" s="30"/>
      <c r="O1116" s="31"/>
      <c r="R1116" s="119"/>
      <c r="S1116" s="119"/>
      <c r="T1116" s="119"/>
      <c r="U1116" s="119"/>
      <c r="V1116" s="119"/>
      <c r="W1116" s="119"/>
      <c r="X1116" s="119"/>
      <c r="Y1116" s="119"/>
    </row>
    <row r="1117" spans="2:25" x14ac:dyDescent="0.2">
      <c r="B1117" s="70">
        <v>37232</v>
      </c>
      <c r="C1117" s="4">
        <v>7</v>
      </c>
      <c r="D1117" s="11"/>
      <c r="E1117" s="12"/>
      <c r="F1117" s="13"/>
      <c r="G1117" s="53">
        <v>-3</v>
      </c>
      <c r="H1117" s="54">
        <v>3</v>
      </c>
      <c r="I1117" s="11">
        <v>88</v>
      </c>
      <c r="J1117" s="66">
        <v>0</v>
      </c>
      <c r="K1117" s="7">
        <v>0</v>
      </c>
      <c r="L1117" s="11" t="s">
        <v>34</v>
      </c>
      <c r="M1117" s="27"/>
      <c r="N1117" s="30"/>
      <c r="O1117" s="31"/>
      <c r="R1117" s="119"/>
      <c r="S1117" s="119"/>
      <c r="T1117" s="119"/>
      <c r="U1117" s="119"/>
      <c r="V1117" s="119"/>
      <c r="W1117" s="119"/>
      <c r="X1117" s="119"/>
      <c r="Y1117" s="119"/>
    </row>
    <row r="1118" spans="2:25" x14ac:dyDescent="0.2">
      <c r="B1118" s="70">
        <v>37233</v>
      </c>
      <c r="C1118" s="4">
        <v>8</v>
      </c>
      <c r="D1118" s="11"/>
      <c r="E1118" s="12"/>
      <c r="F1118" s="13"/>
      <c r="G1118" s="53">
        <v>1</v>
      </c>
      <c r="H1118" s="54">
        <v>3</v>
      </c>
      <c r="I1118" s="11">
        <v>86</v>
      </c>
      <c r="J1118" s="66">
        <v>0</v>
      </c>
      <c r="K1118" s="7">
        <v>0</v>
      </c>
      <c r="L1118" s="11" t="s">
        <v>17</v>
      </c>
      <c r="M1118" s="27"/>
      <c r="N1118" s="30"/>
      <c r="O1118" s="31"/>
      <c r="R1118" s="73"/>
      <c r="S1118" s="73"/>
      <c r="T1118" s="73"/>
      <c r="U1118" s="73"/>
      <c r="V1118" s="73"/>
      <c r="W1118" s="73"/>
      <c r="X1118" s="73"/>
      <c r="Y1118" s="73"/>
    </row>
    <row r="1119" spans="2:25" x14ac:dyDescent="0.2">
      <c r="B1119" s="70">
        <v>37234</v>
      </c>
      <c r="C1119" s="4">
        <v>9</v>
      </c>
      <c r="D1119" s="11"/>
      <c r="E1119" s="12"/>
      <c r="F1119" s="13"/>
      <c r="G1119" s="53">
        <v>-4</v>
      </c>
      <c r="H1119" s="54">
        <v>0</v>
      </c>
      <c r="I1119" s="11">
        <v>85</v>
      </c>
      <c r="J1119" s="66">
        <v>0</v>
      </c>
      <c r="K1119" s="7">
        <v>0</v>
      </c>
      <c r="L1119" s="11" t="s">
        <v>45</v>
      </c>
      <c r="M1119" s="27"/>
      <c r="N1119" s="30"/>
      <c r="O1119" s="31"/>
      <c r="R1119" s="73" t="s">
        <v>154</v>
      </c>
      <c r="S1119" s="73"/>
      <c r="T1119" s="73"/>
      <c r="U1119" s="73"/>
      <c r="V1119" s="73"/>
      <c r="W1119" s="73"/>
      <c r="X1119" s="73"/>
      <c r="Y1119" s="73"/>
    </row>
    <row r="1120" spans="2:25" ht="13.5" thickBot="1" x14ac:dyDescent="0.25">
      <c r="B1120" s="70">
        <v>37235</v>
      </c>
      <c r="C1120" s="17">
        <v>10</v>
      </c>
      <c r="D1120" s="18">
        <v>33200</v>
      </c>
      <c r="E1120" s="19"/>
      <c r="F1120" s="20">
        <v>-200</v>
      </c>
      <c r="G1120" s="55">
        <v>-2</v>
      </c>
      <c r="H1120" s="56">
        <v>3</v>
      </c>
      <c r="I1120" s="18">
        <v>86</v>
      </c>
      <c r="J1120" s="66">
        <v>0</v>
      </c>
      <c r="K1120" s="7">
        <v>0</v>
      </c>
      <c r="L1120" s="11" t="s">
        <v>15</v>
      </c>
      <c r="M1120" s="27"/>
      <c r="N1120" s="30"/>
      <c r="O1120" s="31"/>
      <c r="R1120" s="119"/>
      <c r="S1120" s="119"/>
      <c r="T1120" s="119"/>
      <c r="U1120" s="119"/>
      <c r="V1120" s="119"/>
      <c r="W1120" s="119"/>
      <c r="X1120" s="119"/>
      <c r="Y1120" s="119"/>
    </row>
    <row r="1121" spans="2:25" ht="13.5" thickBot="1" x14ac:dyDescent="0.25">
      <c r="C1121" s="21" t="s">
        <v>20</v>
      </c>
      <c r="D1121" s="22"/>
      <c r="E1121" s="23">
        <v>0</v>
      </c>
      <c r="F1121" s="24">
        <v>-200</v>
      </c>
      <c r="G1121" s="57"/>
      <c r="H1121" s="58"/>
      <c r="I1121" s="25"/>
      <c r="J1121" s="64"/>
      <c r="K1121" s="24"/>
      <c r="L1121" s="22"/>
      <c r="M1121" s="32"/>
      <c r="N1121" s="33"/>
      <c r="O1121" s="34"/>
      <c r="R1121" s="119"/>
      <c r="S1121" s="119"/>
      <c r="T1121" s="119"/>
      <c r="U1121" s="119"/>
      <c r="V1121" s="119"/>
      <c r="W1121" s="119"/>
      <c r="X1121" s="119"/>
      <c r="Y1121" s="119"/>
    </row>
    <row r="1122" spans="2:25" x14ac:dyDescent="0.2">
      <c r="B1122" s="70">
        <v>37236</v>
      </c>
      <c r="C1122" s="26">
        <v>11</v>
      </c>
      <c r="D1122" s="5"/>
      <c r="E1122" s="6"/>
      <c r="F1122" s="7"/>
      <c r="G1122" s="51">
        <v>3</v>
      </c>
      <c r="H1122" s="52">
        <v>4</v>
      </c>
      <c r="I1122" s="5">
        <v>90</v>
      </c>
      <c r="J1122" s="62">
        <v>0</v>
      </c>
      <c r="K1122" s="7">
        <v>0</v>
      </c>
      <c r="L1122" s="5" t="s">
        <v>15</v>
      </c>
      <c r="M1122" s="35" t="s">
        <v>145</v>
      </c>
      <c r="N1122" s="30"/>
      <c r="O1122" s="31"/>
      <c r="R1122" s="119"/>
      <c r="S1122" s="119"/>
      <c r="T1122" s="119"/>
      <c r="U1122" s="119"/>
      <c r="V1122" s="119"/>
      <c r="W1122" s="119"/>
      <c r="X1122" s="119"/>
      <c r="Y1122" s="119"/>
    </row>
    <row r="1123" spans="2:25" x14ac:dyDescent="0.2">
      <c r="B1123" s="70">
        <v>37237</v>
      </c>
      <c r="C1123" s="4">
        <v>12</v>
      </c>
      <c r="D1123" s="11"/>
      <c r="E1123" s="12"/>
      <c r="F1123" s="13"/>
      <c r="G1123" s="51">
        <v>2</v>
      </c>
      <c r="H1123" s="52">
        <v>4</v>
      </c>
      <c r="I1123" s="11">
        <v>90</v>
      </c>
      <c r="J1123" s="62">
        <v>0</v>
      </c>
      <c r="K1123" s="7">
        <v>0</v>
      </c>
      <c r="L1123" s="5" t="s">
        <v>34</v>
      </c>
      <c r="M1123" s="35" t="s">
        <v>145</v>
      </c>
      <c r="N1123" s="30"/>
      <c r="O1123" s="31"/>
      <c r="R1123" s="73"/>
      <c r="S1123" s="73"/>
      <c r="T1123" s="73"/>
      <c r="U1123" s="73"/>
      <c r="V1123" s="73"/>
      <c r="W1123" s="73"/>
      <c r="X1123" s="73"/>
      <c r="Y1123" s="73"/>
    </row>
    <row r="1124" spans="2:25" x14ac:dyDescent="0.2">
      <c r="B1124" s="70">
        <v>37238</v>
      </c>
      <c r="C1124" s="4">
        <v>13</v>
      </c>
      <c r="D1124" s="11"/>
      <c r="E1124" s="12"/>
      <c r="F1124" s="13"/>
      <c r="G1124" s="53">
        <v>0</v>
      </c>
      <c r="H1124" s="54">
        <v>-1</v>
      </c>
      <c r="I1124" s="11">
        <v>66</v>
      </c>
      <c r="J1124" s="62">
        <v>0</v>
      </c>
      <c r="K1124" s="7">
        <v>0</v>
      </c>
      <c r="L1124" s="5" t="s">
        <v>17</v>
      </c>
      <c r="M1124" s="35"/>
      <c r="N1124" s="30"/>
      <c r="O1124" s="31"/>
      <c r="R1124" s="73" t="s">
        <v>156</v>
      </c>
      <c r="S1124" s="73"/>
      <c r="T1124" s="73"/>
      <c r="U1124" s="73"/>
      <c r="V1124" s="73"/>
      <c r="W1124" s="73"/>
      <c r="X1124" s="73"/>
      <c r="Y1124" s="73"/>
    </row>
    <row r="1125" spans="2:25" x14ac:dyDescent="0.2">
      <c r="B1125" s="70">
        <v>37239</v>
      </c>
      <c r="C1125" s="4">
        <v>14</v>
      </c>
      <c r="D1125" s="11"/>
      <c r="E1125" s="12"/>
      <c r="F1125" s="13"/>
      <c r="G1125" s="74">
        <v>-10</v>
      </c>
      <c r="H1125" s="54">
        <v>-3</v>
      </c>
      <c r="I1125" s="11">
        <v>72</v>
      </c>
      <c r="J1125" s="62">
        <v>0</v>
      </c>
      <c r="K1125" s="7">
        <v>0</v>
      </c>
      <c r="L1125" s="5" t="s">
        <v>16</v>
      </c>
      <c r="M1125" s="35"/>
      <c r="N1125" s="30"/>
      <c r="O1125" s="31"/>
      <c r="R1125" s="120"/>
      <c r="S1125" s="120"/>
      <c r="T1125" s="120"/>
      <c r="U1125" s="120"/>
      <c r="V1125" s="120"/>
      <c r="W1125" s="120"/>
      <c r="X1125" s="120"/>
      <c r="Y1125" s="120"/>
    </row>
    <row r="1126" spans="2:25" x14ac:dyDescent="0.2">
      <c r="B1126" s="70">
        <v>37240</v>
      </c>
      <c r="C1126" s="4">
        <v>15</v>
      </c>
      <c r="D1126" s="11"/>
      <c r="E1126" s="12"/>
      <c r="F1126" s="13"/>
      <c r="G1126" s="53">
        <v>-2</v>
      </c>
      <c r="H1126" s="54">
        <v>3</v>
      </c>
      <c r="I1126" s="11">
        <v>91</v>
      </c>
      <c r="J1126" s="62">
        <v>0</v>
      </c>
      <c r="K1126" s="7">
        <v>0</v>
      </c>
      <c r="L1126" s="5" t="s">
        <v>16</v>
      </c>
      <c r="M1126" s="35"/>
      <c r="N1126" s="30"/>
      <c r="O1126" s="31"/>
      <c r="R1126" s="120"/>
      <c r="S1126" s="120"/>
      <c r="T1126" s="120"/>
      <c r="U1126" s="120"/>
      <c r="V1126" s="120"/>
      <c r="W1126" s="120"/>
      <c r="X1126" s="120"/>
      <c r="Y1126" s="120"/>
    </row>
    <row r="1127" spans="2:25" x14ac:dyDescent="0.2">
      <c r="B1127" s="70">
        <v>37241</v>
      </c>
      <c r="C1127" s="4">
        <v>16</v>
      </c>
      <c r="D1127" s="11"/>
      <c r="E1127" s="12"/>
      <c r="F1127" s="13"/>
      <c r="G1127" s="53">
        <v>-3</v>
      </c>
      <c r="H1127" s="54">
        <v>1</v>
      </c>
      <c r="I1127" s="11">
        <v>83</v>
      </c>
      <c r="J1127" s="62">
        <v>0</v>
      </c>
      <c r="K1127" s="7">
        <v>0</v>
      </c>
      <c r="L1127" s="5" t="s">
        <v>16</v>
      </c>
      <c r="M1127" s="35"/>
      <c r="N1127" s="30"/>
      <c r="O1127" s="31"/>
      <c r="R1127" s="120"/>
      <c r="S1127" s="120"/>
      <c r="T1127" s="120"/>
      <c r="U1127" s="120"/>
      <c r="V1127" s="120"/>
      <c r="W1127" s="120"/>
      <c r="X1127" s="120"/>
      <c r="Y1127" s="120"/>
    </row>
    <row r="1128" spans="2:25" x14ac:dyDescent="0.2">
      <c r="B1128" s="70">
        <v>37242</v>
      </c>
      <c r="C1128" s="4">
        <v>17</v>
      </c>
      <c r="D1128" s="11"/>
      <c r="E1128" s="12"/>
      <c r="F1128" s="13"/>
      <c r="G1128" s="53">
        <v>0</v>
      </c>
      <c r="H1128" s="54">
        <v>1</v>
      </c>
      <c r="I1128" s="11">
        <v>90</v>
      </c>
      <c r="J1128" s="62">
        <v>0</v>
      </c>
      <c r="K1128" s="7">
        <v>0</v>
      </c>
      <c r="L1128" s="5" t="s">
        <v>34</v>
      </c>
      <c r="M1128" s="35"/>
      <c r="N1128" s="30"/>
      <c r="O1128" s="31"/>
      <c r="R1128" s="73"/>
      <c r="S1128" s="73"/>
      <c r="T1128" s="73"/>
      <c r="U1128" s="73"/>
      <c r="V1128" s="73"/>
      <c r="W1128" s="73"/>
      <c r="X1128" s="73"/>
      <c r="Y1128" s="73"/>
    </row>
    <row r="1129" spans="2:25" x14ac:dyDescent="0.2">
      <c r="B1129" s="70">
        <v>37243</v>
      </c>
      <c r="C1129" s="4">
        <v>18</v>
      </c>
      <c r="D1129" s="11"/>
      <c r="E1129" s="12"/>
      <c r="F1129" s="13"/>
      <c r="G1129" s="53">
        <v>0</v>
      </c>
      <c r="H1129" s="54">
        <v>2</v>
      </c>
      <c r="I1129" s="11">
        <v>91</v>
      </c>
      <c r="J1129" s="62">
        <v>0</v>
      </c>
      <c r="K1129" s="7">
        <v>0</v>
      </c>
      <c r="L1129" s="5" t="s">
        <v>13</v>
      </c>
      <c r="M1129" s="35" t="s">
        <v>145</v>
      </c>
      <c r="N1129" s="30"/>
      <c r="O1129" s="31"/>
      <c r="R1129" s="73" t="s">
        <v>155</v>
      </c>
      <c r="S1129" s="73"/>
      <c r="T1129" s="73"/>
      <c r="U1129" s="73"/>
      <c r="V1129" s="73"/>
      <c r="W1129" s="73"/>
      <c r="X1129" s="73"/>
      <c r="Y1129" s="73"/>
    </row>
    <row r="1130" spans="2:25" x14ac:dyDescent="0.2">
      <c r="B1130" s="70">
        <v>37244</v>
      </c>
      <c r="C1130" s="4">
        <v>19</v>
      </c>
      <c r="D1130" s="11"/>
      <c r="E1130" s="12"/>
      <c r="F1130" s="13"/>
      <c r="G1130" s="53">
        <v>2</v>
      </c>
      <c r="H1130" s="54">
        <v>6</v>
      </c>
      <c r="I1130" s="11">
        <v>87</v>
      </c>
      <c r="J1130" s="62">
        <v>7</v>
      </c>
      <c r="K1130" s="7">
        <v>0</v>
      </c>
      <c r="L1130" s="5" t="s">
        <v>25</v>
      </c>
      <c r="M1130" s="35"/>
      <c r="N1130" s="30"/>
      <c r="O1130" s="31"/>
      <c r="R1130" s="120"/>
      <c r="S1130" s="120"/>
      <c r="T1130" s="120"/>
      <c r="U1130" s="120"/>
      <c r="V1130" s="120"/>
      <c r="W1130" s="120"/>
      <c r="X1130" s="120"/>
      <c r="Y1130" s="120"/>
    </row>
    <row r="1131" spans="2:25" ht="13.5" thickBot="1" x14ac:dyDescent="0.25">
      <c r="B1131" s="70">
        <v>37245</v>
      </c>
      <c r="C1131" s="17">
        <v>20</v>
      </c>
      <c r="D1131" s="18">
        <v>33000</v>
      </c>
      <c r="E1131" s="19"/>
      <c r="F1131" s="20">
        <v>-200</v>
      </c>
      <c r="G1131" s="53">
        <v>-3</v>
      </c>
      <c r="H1131" s="54">
        <v>-2</v>
      </c>
      <c r="I1131" s="18">
        <v>60</v>
      </c>
      <c r="J1131" s="63">
        <v>0</v>
      </c>
      <c r="K1131" s="7">
        <v>0</v>
      </c>
      <c r="L1131" s="5" t="s">
        <v>15</v>
      </c>
      <c r="M1131" s="35"/>
      <c r="N1131" s="30"/>
      <c r="O1131" s="31"/>
      <c r="R1131" s="120"/>
      <c r="S1131" s="120"/>
      <c r="T1131" s="120"/>
      <c r="U1131" s="120"/>
      <c r="V1131" s="120"/>
      <c r="W1131" s="120"/>
      <c r="X1131" s="120"/>
      <c r="Y1131" s="120"/>
    </row>
    <row r="1132" spans="2:25" ht="13.5" thickBot="1" x14ac:dyDescent="0.25">
      <c r="C1132" s="21" t="s">
        <v>23</v>
      </c>
      <c r="D1132" s="22"/>
      <c r="E1132" s="23">
        <v>0</v>
      </c>
      <c r="F1132" s="24">
        <v>-200</v>
      </c>
      <c r="G1132" s="57"/>
      <c r="H1132" s="58"/>
      <c r="I1132" s="25"/>
      <c r="J1132" s="64"/>
      <c r="K1132" s="24"/>
      <c r="L1132" s="22"/>
      <c r="M1132" s="32"/>
      <c r="N1132" s="33"/>
      <c r="O1132" s="34"/>
      <c r="R1132" s="120"/>
      <c r="S1132" s="120"/>
      <c r="T1132" s="120"/>
      <c r="U1132" s="120"/>
      <c r="V1132" s="120"/>
      <c r="W1132" s="120"/>
      <c r="X1132" s="120"/>
      <c r="Y1132" s="120"/>
    </row>
    <row r="1133" spans="2:25" x14ac:dyDescent="0.2">
      <c r="B1133" s="70">
        <v>37246</v>
      </c>
      <c r="C1133" s="26">
        <v>21</v>
      </c>
      <c r="D1133" s="5"/>
      <c r="E1133" s="6"/>
      <c r="F1133" s="7"/>
      <c r="G1133" s="51">
        <v>-5</v>
      </c>
      <c r="H1133" s="52">
        <v>3</v>
      </c>
      <c r="I1133" s="5">
        <v>90</v>
      </c>
      <c r="J1133" s="61">
        <v>14</v>
      </c>
      <c r="K1133" s="7">
        <v>0</v>
      </c>
      <c r="L1133" s="5" t="s">
        <v>25</v>
      </c>
      <c r="M1133" s="35"/>
      <c r="N1133" s="30"/>
      <c r="O1133" s="31"/>
      <c r="R1133" s="73"/>
      <c r="S1133" s="73"/>
      <c r="T1133" s="73"/>
      <c r="U1133" s="73"/>
      <c r="V1133" s="73"/>
      <c r="W1133" s="73"/>
      <c r="X1133" s="73"/>
      <c r="Y1133" s="73"/>
    </row>
    <row r="1134" spans="2:25" x14ac:dyDescent="0.2">
      <c r="B1134" s="70">
        <v>37247</v>
      </c>
      <c r="C1134" s="4">
        <v>22</v>
      </c>
      <c r="D1134" s="11"/>
      <c r="E1134" s="12"/>
      <c r="F1134" s="13"/>
      <c r="G1134" s="53">
        <v>-4</v>
      </c>
      <c r="H1134" s="54">
        <v>0</v>
      </c>
      <c r="I1134" s="11">
        <v>83</v>
      </c>
      <c r="J1134" s="62">
        <v>0</v>
      </c>
      <c r="K1134" s="7">
        <v>0</v>
      </c>
      <c r="L1134" s="5" t="s">
        <v>15</v>
      </c>
      <c r="M1134" s="35"/>
      <c r="N1134" s="30"/>
      <c r="O1134" s="31"/>
      <c r="R1134" s="73" t="s">
        <v>157</v>
      </c>
      <c r="S1134" s="73"/>
      <c r="T1134" s="73"/>
      <c r="U1134" s="73"/>
      <c r="V1134" s="73"/>
      <c r="W1134" s="73"/>
      <c r="X1134" s="73"/>
      <c r="Y1134" s="73"/>
    </row>
    <row r="1135" spans="2:25" x14ac:dyDescent="0.2">
      <c r="B1135" s="70">
        <v>37248</v>
      </c>
      <c r="C1135" s="4">
        <v>23</v>
      </c>
      <c r="D1135" s="11"/>
      <c r="E1135" s="12"/>
      <c r="F1135" s="13"/>
      <c r="G1135" s="53">
        <v>-10</v>
      </c>
      <c r="H1135" s="54">
        <v>-3</v>
      </c>
      <c r="I1135" s="11">
        <v>74</v>
      </c>
      <c r="J1135" s="62">
        <v>0</v>
      </c>
      <c r="K1135" s="7">
        <v>0</v>
      </c>
      <c r="L1135" s="5" t="s">
        <v>34</v>
      </c>
      <c r="M1135" s="35"/>
      <c r="N1135" s="30"/>
      <c r="O1135" s="31"/>
      <c r="R1135" s="120"/>
      <c r="S1135" s="120"/>
      <c r="T1135" s="120"/>
      <c r="U1135" s="120"/>
      <c r="V1135" s="120"/>
      <c r="W1135" s="120"/>
      <c r="X1135" s="120"/>
      <c r="Y1135" s="120"/>
    </row>
    <row r="1136" spans="2:25" x14ac:dyDescent="0.2">
      <c r="B1136" s="70">
        <v>37249</v>
      </c>
      <c r="C1136" s="4">
        <v>24</v>
      </c>
      <c r="D1136" s="11"/>
      <c r="E1136" s="12"/>
      <c r="F1136" s="13"/>
      <c r="G1136" s="53">
        <v>-5</v>
      </c>
      <c r="H1136" s="54">
        <v>3</v>
      </c>
      <c r="I1136" s="11">
        <v>90</v>
      </c>
      <c r="J1136" s="62">
        <v>6</v>
      </c>
      <c r="K1136" s="7">
        <v>0</v>
      </c>
      <c r="L1136" s="5" t="s">
        <v>16</v>
      </c>
      <c r="M1136" s="35" t="s">
        <v>118</v>
      </c>
      <c r="N1136" s="30" t="s">
        <v>31</v>
      </c>
      <c r="O1136" s="31"/>
      <c r="R1136" s="120"/>
      <c r="S1136" s="120"/>
      <c r="T1136" s="120"/>
      <c r="U1136" s="120"/>
      <c r="V1136" s="120"/>
      <c r="W1136" s="120"/>
      <c r="X1136" s="120"/>
      <c r="Y1136" s="120"/>
    </row>
    <row r="1137" spans="2:25" x14ac:dyDescent="0.2">
      <c r="B1137" s="70">
        <v>37250</v>
      </c>
      <c r="C1137" s="4">
        <v>25</v>
      </c>
      <c r="D1137" s="11"/>
      <c r="E1137" s="12"/>
      <c r="F1137" s="13"/>
      <c r="G1137" s="53">
        <v>1</v>
      </c>
      <c r="H1137" s="54">
        <v>4</v>
      </c>
      <c r="I1137" s="11">
        <v>88</v>
      </c>
      <c r="J1137" s="62">
        <v>4</v>
      </c>
      <c r="K1137" s="7">
        <v>0</v>
      </c>
      <c r="L1137" s="5" t="s">
        <v>13</v>
      </c>
      <c r="M1137" s="35"/>
      <c r="N1137" s="30"/>
      <c r="O1137" s="31"/>
      <c r="R1137" s="120"/>
      <c r="S1137" s="120"/>
      <c r="T1137" s="120"/>
      <c r="U1137" s="120"/>
      <c r="V1137" s="120"/>
      <c r="W1137" s="120"/>
      <c r="X1137" s="120"/>
      <c r="Y1137" s="120"/>
    </row>
    <row r="1138" spans="2:25" x14ac:dyDescent="0.2">
      <c r="B1138" s="70">
        <v>37251</v>
      </c>
      <c r="C1138" s="4">
        <v>26</v>
      </c>
      <c r="D1138" s="11"/>
      <c r="E1138" s="12"/>
      <c r="F1138" s="13"/>
      <c r="G1138" s="53">
        <v>0</v>
      </c>
      <c r="H1138" s="54">
        <v>2</v>
      </c>
      <c r="I1138" s="11">
        <v>87</v>
      </c>
      <c r="J1138" s="62">
        <v>0</v>
      </c>
      <c r="K1138" s="7">
        <v>0</v>
      </c>
      <c r="L1138" s="11" t="s">
        <v>25</v>
      </c>
      <c r="M1138" s="35"/>
      <c r="N1138" s="30"/>
      <c r="O1138" s="31"/>
    </row>
    <row r="1139" spans="2:25" x14ac:dyDescent="0.2">
      <c r="B1139" s="70">
        <v>37252</v>
      </c>
      <c r="C1139" s="4">
        <v>27</v>
      </c>
      <c r="D1139" s="11"/>
      <c r="E1139" s="12"/>
      <c r="F1139" s="13"/>
      <c r="G1139" s="53">
        <v>0</v>
      </c>
      <c r="H1139" s="54">
        <v>2</v>
      </c>
      <c r="I1139" s="11">
        <v>81</v>
      </c>
      <c r="J1139" s="62">
        <v>0</v>
      </c>
      <c r="K1139" s="7">
        <v>0</v>
      </c>
      <c r="L1139" s="11" t="s">
        <v>25</v>
      </c>
      <c r="M1139" s="78" t="s">
        <v>146</v>
      </c>
      <c r="N1139" s="30"/>
      <c r="O1139" s="31"/>
    </row>
    <row r="1140" spans="2:25" x14ac:dyDescent="0.2">
      <c r="B1140" s="70">
        <v>37253</v>
      </c>
      <c r="C1140" s="4">
        <v>28</v>
      </c>
      <c r="D1140" s="11"/>
      <c r="E1140" s="12"/>
      <c r="F1140" s="13"/>
      <c r="G1140" s="53">
        <v>1</v>
      </c>
      <c r="H1140" s="54">
        <v>5</v>
      </c>
      <c r="I1140" s="11">
        <v>92</v>
      </c>
      <c r="J1140" s="62">
        <v>20</v>
      </c>
      <c r="K1140" s="7">
        <v>0</v>
      </c>
      <c r="L1140" s="11" t="s">
        <v>25</v>
      </c>
      <c r="M1140" s="35"/>
      <c r="N1140" s="30"/>
      <c r="O1140" s="31"/>
    </row>
    <row r="1141" spans="2:25" x14ac:dyDescent="0.2">
      <c r="B1141" s="70">
        <v>37254</v>
      </c>
      <c r="C1141" s="4">
        <v>29</v>
      </c>
      <c r="D1141" s="11"/>
      <c r="E1141" s="12"/>
      <c r="F1141" s="13"/>
      <c r="G1141" s="53">
        <v>-1</v>
      </c>
      <c r="H1141" s="54">
        <v>2</v>
      </c>
      <c r="I1141" s="11">
        <v>82</v>
      </c>
      <c r="J1141" s="62">
        <v>0</v>
      </c>
      <c r="K1141" s="7">
        <v>0</v>
      </c>
      <c r="L1141" s="11" t="s">
        <v>15</v>
      </c>
      <c r="M1141" s="35"/>
      <c r="N1141" s="30"/>
      <c r="O1141" s="31"/>
    </row>
    <row r="1142" spans="2:25" x14ac:dyDescent="0.2">
      <c r="B1142" s="70">
        <v>37255</v>
      </c>
      <c r="C1142" s="4">
        <v>30</v>
      </c>
      <c r="D1142" s="11"/>
      <c r="E1142" s="12"/>
      <c r="F1142" s="13"/>
      <c r="G1142" s="53">
        <v>-2</v>
      </c>
      <c r="H1142" s="54">
        <v>-1</v>
      </c>
      <c r="I1142" s="11">
        <v>84</v>
      </c>
      <c r="J1142" s="62">
        <v>0</v>
      </c>
      <c r="K1142" s="7">
        <v>0</v>
      </c>
      <c r="L1142" s="11" t="s">
        <v>15</v>
      </c>
      <c r="M1142" s="35"/>
      <c r="N1142" s="30"/>
      <c r="O1142" s="31"/>
    </row>
    <row r="1143" spans="2:25" ht="13.5" thickBot="1" x14ac:dyDescent="0.25">
      <c r="B1143" s="70">
        <v>37256</v>
      </c>
      <c r="C1143" s="4">
        <v>31</v>
      </c>
      <c r="D1143" s="11">
        <v>32700</v>
      </c>
      <c r="E1143" s="12"/>
      <c r="F1143" s="13">
        <v>-300</v>
      </c>
      <c r="G1143" s="53">
        <v>-8</v>
      </c>
      <c r="H1143" s="54">
        <v>-3</v>
      </c>
      <c r="I1143" s="11">
        <v>78</v>
      </c>
      <c r="J1143" s="62">
        <v>0</v>
      </c>
      <c r="K1143" s="7">
        <v>0</v>
      </c>
      <c r="L1143" s="11" t="s">
        <v>34</v>
      </c>
      <c r="M1143" s="78" t="s">
        <v>147</v>
      </c>
      <c r="N1143" s="30"/>
      <c r="O1143" s="31"/>
    </row>
    <row r="1144" spans="2:25" ht="13.5" thickBot="1" x14ac:dyDescent="0.25">
      <c r="C1144" s="21" t="s">
        <v>27</v>
      </c>
      <c r="D1144" s="22"/>
      <c r="E1144" s="23">
        <v>0</v>
      </c>
      <c r="F1144" s="24">
        <v>-300</v>
      </c>
      <c r="G1144" s="57"/>
      <c r="H1144" s="58"/>
      <c r="I1144" s="25"/>
      <c r="J1144" s="64"/>
      <c r="K1144" s="24"/>
      <c r="L1144" s="22"/>
      <c r="M1144" s="36"/>
      <c r="N1144" s="37"/>
      <c r="O1144" s="38"/>
    </row>
    <row r="1145" spans="2:25" x14ac:dyDescent="0.2">
      <c r="C1145" s="164" t="s">
        <v>28</v>
      </c>
      <c r="D1145" s="165"/>
      <c r="E1145" s="168">
        <v>0</v>
      </c>
      <c r="F1145" s="141">
        <v>-700</v>
      </c>
      <c r="G1145" s="129">
        <f>SUM(G1111:G1143)</f>
        <v>-41</v>
      </c>
      <c r="H1145" s="129">
        <f>SUM(H1111:H1143)</f>
        <v>64</v>
      </c>
      <c r="I1145" s="181">
        <f>SUM(I1111:I1143)</f>
        <v>2622</v>
      </c>
      <c r="J1145" s="125">
        <f>SUM(J1111:J1143)</f>
        <v>69</v>
      </c>
      <c r="K1145" s="141">
        <f>COUNTIF(K1111:K1143,"&gt;0")</f>
        <v>0</v>
      </c>
      <c r="L1145" s="39"/>
      <c r="M1145" s="40"/>
      <c r="N1145" s="40"/>
      <c r="O1145" s="41"/>
    </row>
    <row r="1146" spans="2:25" ht="13.5" thickBot="1" x14ac:dyDescent="0.25">
      <c r="C1146" s="166"/>
      <c r="D1146" s="167"/>
      <c r="E1146" s="169"/>
      <c r="F1146" s="142"/>
      <c r="G1146" s="130"/>
      <c r="H1146" s="130"/>
      <c r="I1146" s="182"/>
      <c r="J1146" s="126"/>
      <c r="K1146" s="142"/>
      <c r="L1146" s="42"/>
      <c r="M1146" s="43"/>
      <c r="N1146" s="43"/>
      <c r="O1146" s="44"/>
    </row>
    <row r="1147" spans="2:25" x14ac:dyDescent="0.2">
      <c r="C1147" s="143" t="s">
        <v>54</v>
      </c>
      <c r="D1147" s="144"/>
      <c r="E1147" s="149">
        <v>-0.7</v>
      </c>
      <c r="F1147" s="116" t="s">
        <v>55</v>
      </c>
      <c r="G1147" s="152" t="s">
        <v>171</v>
      </c>
      <c r="H1147" s="153" t="s">
        <v>172</v>
      </c>
      <c r="I1147" s="154" t="s">
        <v>56</v>
      </c>
      <c r="J1147" s="156" t="s">
        <v>57</v>
      </c>
      <c r="K1147" s="158" t="s">
        <v>29</v>
      </c>
      <c r="L1147" s="158"/>
      <c r="M1147" s="158"/>
      <c r="N1147" s="158"/>
      <c r="O1147" s="159"/>
    </row>
    <row r="1148" spans="2:25" x14ac:dyDescent="0.2">
      <c r="C1148" s="145"/>
      <c r="D1148" s="146"/>
      <c r="E1148" s="150"/>
      <c r="F1148" s="117"/>
      <c r="G1148" s="121"/>
      <c r="H1148" s="137"/>
      <c r="I1148" s="155"/>
      <c r="J1148" s="157"/>
      <c r="K1148" s="160"/>
      <c r="L1148" s="160"/>
      <c r="M1148" s="160"/>
      <c r="N1148" s="160"/>
      <c r="O1148" s="161"/>
    </row>
    <row r="1149" spans="2:25" x14ac:dyDescent="0.2">
      <c r="C1149" s="145"/>
      <c r="D1149" s="146"/>
      <c r="E1149" s="150"/>
      <c r="F1149" s="117"/>
      <c r="G1149" s="121">
        <f>G1145/31</f>
        <v>-1.3225806451612903</v>
      </c>
      <c r="H1149" s="121">
        <f t="shared" ref="H1149:I1149" si="16">H1145/31</f>
        <v>2.064516129032258</v>
      </c>
      <c r="I1149" s="121">
        <f t="shared" si="16"/>
        <v>84.58064516129032</v>
      </c>
      <c r="J1149" s="123">
        <f>COUNTIF(J1111:J1143,"&gt;0")</f>
        <v>8</v>
      </c>
      <c r="K1149" s="160"/>
      <c r="L1149" s="160"/>
      <c r="M1149" s="160"/>
      <c r="N1149" s="160"/>
      <c r="O1149" s="161"/>
    </row>
    <row r="1150" spans="2:25" ht="13.5" thickBot="1" x14ac:dyDescent="0.25">
      <c r="C1150" s="147"/>
      <c r="D1150" s="148"/>
      <c r="E1150" s="151"/>
      <c r="F1150" s="118"/>
      <c r="G1150" s="122"/>
      <c r="H1150" s="122"/>
      <c r="I1150" s="122"/>
      <c r="J1150" s="124"/>
      <c r="K1150" s="162"/>
      <c r="L1150" s="162"/>
      <c r="M1150" s="162"/>
      <c r="N1150" s="162"/>
      <c r="O1150" s="163"/>
    </row>
    <row r="1153" spans="2:25" x14ac:dyDescent="0.2">
      <c r="C1153" s="69" t="s">
        <v>159</v>
      </c>
      <c r="D1153" s="69" t="s">
        <v>236</v>
      </c>
      <c r="H1153" s="59"/>
    </row>
    <row r="1154" spans="2:25" ht="13.5" thickBot="1" x14ac:dyDescent="0.25">
      <c r="D1154" s="72"/>
    </row>
    <row r="1155" spans="2:25" x14ac:dyDescent="0.2">
      <c r="C1155" s="170" t="s">
        <v>0</v>
      </c>
      <c r="D1155" s="172" t="s">
        <v>1</v>
      </c>
      <c r="E1155" s="173"/>
      <c r="F1155" s="174"/>
      <c r="G1155" s="175" t="s">
        <v>2</v>
      </c>
      <c r="H1155" s="176"/>
      <c r="I1155" s="177" t="s">
        <v>3</v>
      </c>
      <c r="J1155" s="179" t="s">
        <v>4</v>
      </c>
      <c r="K1155" s="131" t="s">
        <v>5</v>
      </c>
      <c r="L1155" s="133" t="s">
        <v>6</v>
      </c>
      <c r="M1155" s="135" t="s">
        <v>7</v>
      </c>
      <c r="N1155" s="135"/>
      <c r="O1155" s="131"/>
      <c r="R1155" s="73" t="s">
        <v>150</v>
      </c>
      <c r="S1155" s="73"/>
      <c r="T1155" s="73"/>
      <c r="U1155" s="73"/>
      <c r="V1155" s="73"/>
      <c r="W1155" s="73"/>
      <c r="X1155" s="73"/>
      <c r="Y1155" s="73"/>
    </row>
    <row r="1156" spans="2:25" ht="13.5" thickBot="1" x14ac:dyDescent="0.25">
      <c r="C1156" s="171"/>
      <c r="D1156" s="1" t="s">
        <v>8</v>
      </c>
      <c r="E1156" s="2" t="s">
        <v>9</v>
      </c>
      <c r="F1156" s="3" t="s">
        <v>10</v>
      </c>
      <c r="G1156" s="49" t="s">
        <v>11</v>
      </c>
      <c r="H1156" s="50" t="s">
        <v>12</v>
      </c>
      <c r="I1156" s="178"/>
      <c r="J1156" s="180"/>
      <c r="K1156" s="132"/>
      <c r="L1156" s="134"/>
      <c r="M1156" s="136"/>
      <c r="N1156" s="136"/>
      <c r="O1156" s="132"/>
      <c r="R1156" s="119" t="s">
        <v>237</v>
      </c>
      <c r="S1156" s="119"/>
      <c r="T1156" s="119"/>
      <c r="U1156" s="119"/>
      <c r="V1156" s="119"/>
      <c r="W1156" s="119"/>
      <c r="X1156" s="119"/>
      <c r="Y1156" s="119"/>
    </row>
    <row r="1157" spans="2:25" x14ac:dyDescent="0.2">
      <c r="B1157" s="70">
        <v>37226</v>
      </c>
      <c r="C1157" s="4">
        <v>1</v>
      </c>
      <c r="D1157" s="5"/>
      <c r="E1157" s="6"/>
      <c r="F1157" s="7"/>
      <c r="G1157" s="51">
        <v>6</v>
      </c>
      <c r="H1157" s="52">
        <v>9</v>
      </c>
      <c r="I1157" s="5">
        <v>95</v>
      </c>
      <c r="J1157" s="65">
        <v>9</v>
      </c>
      <c r="K1157" s="7">
        <v>0</v>
      </c>
      <c r="L1157" s="5" t="s">
        <v>13</v>
      </c>
      <c r="M1157" s="27">
        <v>1</v>
      </c>
      <c r="N1157" s="28"/>
      <c r="O1157" s="29"/>
      <c r="R1157" s="119"/>
      <c r="S1157" s="119"/>
      <c r="T1157" s="119"/>
      <c r="U1157" s="119"/>
      <c r="V1157" s="119"/>
      <c r="W1157" s="119"/>
      <c r="X1157" s="119"/>
      <c r="Y1157" s="119"/>
    </row>
    <row r="1158" spans="2:25" x14ac:dyDescent="0.2">
      <c r="B1158" s="70">
        <v>37227</v>
      </c>
      <c r="C1158" s="4">
        <v>2</v>
      </c>
      <c r="D1158" s="11"/>
      <c r="E1158" s="12"/>
      <c r="F1158" s="13"/>
      <c r="G1158" s="53">
        <v>4</v>
      </c>
      <c r="H1158" s="54">
        <v>9</v>
      </c>
      <c r="I1158" s="11">
        <v>90</v>
      </c>
      <c r="J1158" s="66">
        <v>2.5</v>
      </c>
      <c r="K1158" s="7">
        <v>0</v>
      </c>
      <c r="L1158" s="11" t="s">
        <v>13</v>
      </c>
      <c r="M1158" s="27">
        <v>1</v>
      </c>
      <c r="N1158" s="30"/>
      <c r="O1158" s="31"/>
      <c r="R1158" s="119"/>
      <c r="S1158" s="119"/>
      <c r="T1158" s="119"/>
      <c r="U1158" s="119"/>
      <c r="V1158" s="119"/>
      <c r="W1158" s="119"/>
      <c r="X1158" s="119"/>
      <c r="Y1158" s="119"/>
    </row>
    <row r="1159" spans="2:25" x14ac:dyDescent="0.2">
      <c r="B1159" s="70">
        <v>37228</v>
      </c>
      <c r="C1159" s="4">
        <v>3</v>
      </c>
      <c r="D1159" s="11"/>
      <c r="E1159" s="12"/>
      <c r="F1159" s="13"/>
      <c r="G1159" s="53">
        <v>2</v>
      </c>
      <c r="H1159" s="54">
        <v>4</v>
      </c>
      <c r="I1159" s="11">
        <v>90</v>
      </c>
      <c r="J1159" s="66">
        <v>0</v>
      </c>
      <c r="K1159" s="7">
        <v>0</v>
      </c>
      <c r="L1159" s="11" t="s">
        <v>25</v>
      </c>
      <c r="M1159" s="27">
        <v>1</v>
      </c>
      <c r="N1159" s="30"/>
      <c r="O1159" s="31"/>
      <c r="R1159" s="73"/>
      <c r="S1159" s="73"/>
      <c r="T1159" s="73"/>
      <c r="U1159" s="73"/>
      <c r="V1159" s="73"/>
      <c r="W1159" s="73"/>
      <c r="X1159" s="73"/>
      <c r="Y1159" s="73"/>
    </row>
    <row r="1160" spans="2:25" x14ac:dyDescent="0.2">
      <c r="B1160" s="70">
        <v>37229</v>
      </c>
      <c r="C1160" s="4">
        <v>4</v>
      </c>
      <c r="D1160" s="11"/>
      <c r="E1160" s="12"/>
      <c r="F1160" s="13"/>
      <c r="G1160" s="53">
        <v>3</v>
      </c>
      <c r="H1160" s="54">
        <v>9</v>
      </c>
      <c r="I1160" s="11">
        <v>80</v>
      </c>
      <c r="J1160" s="66">
        <v>2.5</v>
      </c>
      <c r="K1160" s="7">
        <v>0</v>
      </c>
      <c r="L1160" s="11" t="s">
        <v>45</v>
      </c>
      <c r="M1160" s="27">
        <v>1</v>
      </c>
      <c r="N1160" s="30"/>
      <c r="O1160" s="31"/>
      <c r="R1160" s="73" t="s">
        <v>152</v>
      </c>
      <c r="S1160" s="73"/>
      <c r="T1160" s="73"/>
      <c r="U1160" s="73"/>
      <c r="V1160" s="73"/>
      <c r="W1160" s="73"/>
      <c r="X1160" s="73"/>
      <c r="Y1160" s="73"/>
    </row>
    <row r="1161" spans="2:25" x14ac:dyDescent="0.2">
      <c r="B1161" s="70">
        <v>37230</v>
      </c>
      <c r="C1161" s="4">
        <v>5</v>
      </c>
      <c r="D1161" s="11"/>
      <c r="E1161" s="12"/>
      <c r="F1161" s="13"/>
      <c r="G1161" s="53">
        <v>6</v>
      </c>
      <c r="H1161" s="54">
        <v>9</v>
      </c>
      <c r="I1161" s="11">
        <v>90</v>
      </c>
      <c r="J1161" s="66">
        <v>5</v>
      </c>
      <c r="K1161" s="7">
        <v>0</v>
      </c>
      <c r="L1161" s="11" t="s">
        <v>25</v>
      </c>
      <c r="M1161" s="27">
        <v>1</v>
      </c>
      <c r="N1161" s="30" t="s">
        <v>52</v>
      </c>
      <c r="O1161" s="31"/>
      <c r="R1161" s="119"/>
      <c r="S1161" s="119"/>
      <c r="T1161" s="119"/>
      <c r="U1161" s="119"/>
      <c r="V1161" s="119"/>
      <c r="W1161" s="119"/>
      <c r="X1161" s="119"/>
      <c r="Y1161" s="119"/>
    </row>
    <row r="1162" spans="2:25" x14ac:dyDescent="0.2">
      <c r="B1162" s="70">
        <v>37231</v>
      </c>
      <c r="C1162" s="4">
        <v>6</v>
      </c>
      <c r="D1162" s="11"/>
      <c r="E1162" s="12"/>
      <c r="F1162" s="13"/>
      <c r="G1162" s="53">
        <v>1</v>
      </c>
      <c r="H1162" s="54">
        <v>8</v>
      </c>
      <c r="I1162" s="11">
        <v>90</v>
      </c>
      <c r="J1162" s="66">
        <v>9</v>
      </c>
      <c r="K1162" s="7">
        <v>0</v>
      </c>
      <c r="L1162" s="11" t="s">
        <v>15</v>
      </c>
      <c r="M1162" s="27">
        <v>1</v>
      </c>
      <c r="N1162" s="30"/>
      <c r="O1162" s="31"/>
      <c r="R1162" s="119"/>
      <c r="S1162" s="119"/>
      <c r="T1162" s="119"/>
      <c r="U1162" s="119"/>
      <c r="V1162" s="119"/>
      <c r="W1162" s="119"/>
      <c r="X1162" s="119"/>
      <c r="Y1162" s="119"/>
    </row>
    <row r="1163" spans="2:25" x14ac:dyDescent="0.2">
      <c r="B1163" s="70">
        <v>37232</v>
      </c>
      <c r="C1163" s="4">
        <v>7</v>
      </c>
      <c r="D1163" s="11"/>
      <c r="E1163" s="12"/>
      <c r="F1163" s="13"/>
      <c r="G1163" s="53">
        <v>-2</v>
      </c>
      <c r="H1163" s="54">
        <v>4</v>
      </c>
      <c r="I1163" s="11">
        <v>80</v>
      </c>
      <c r="J1163" s="66">
        <v>0</v>
      </c>
      <c r="K1163" s="7">
        <v>0</v>
      </c>
      <c r="L1163" s="11" t="s">
        <v>15</v>
      </c>
      <c r="M1163" s="27">
        <v>0.75</v>
      </c>
      <c r="N1163" s="30"/>
      <c r="O1163" s="31"/>
      <c r="R1163" s="119"/>
      <c r="S1163" s="119"/>
      <c r="T1163" s="119"/>
      <c r="U1163" s="119"/>
      <c r="V1163" s="119"/>
      <c r="W1163" s="119"/>
      <c r="X1163" s="119"/>
      <c r="Y1163" s="119"/>
    </row>
    <row r="1164" spans="2:25" x14ac:dyDescent="0.2">
      <c r="B1164" s="70">
        <v>37233</v>
      </c>
      <c r="C1164" s="4">
        <v>8</v>
      </c>
      <c r="D1164" s="11"/>
      <c r="E1164" s="12"/>
      <c r="F1164" s="13"/>
      <c r="G1164" s="53">
        <v>1</v>
      </c>
      <c r="H1164" s="54">
        <v>4</v>
      </c>
      <c r="I1164" s="11">
        <v>80</v>
      </c>
      <c r="J1164" s="66">
        <v>0</v>
      </c>
      <c r="K1164" s="7">
        <v>0</v>
      </c>
      <c r="L1164" s="11" t="s">
        <v>34</v>
      </c>
      <c r="M1164" s="27">
        <v>0.75</v>
      </c>
      <c r="N1164" s="30"/>
      <c r="O1164" s="31"/>
      <c r="R1164" s="73"/>
      <c r="S1164" s="73"/>
      <c r="T1164" s="73"/>
      <c r="U1164" s="73"/>
      <c r="V1164" s="73"/>
      <c r="W1164" s="73"/>
      <c r="X1164" s="73"/>
      <c r="Y1164" s="73"/>
    </row>
    <row r="1165" spans="2:25" x14ac:dyDescent="0.2">
      <c r="B1165" s="70">
        <v>37234</v>
      </c>
      <c r="C1165" s="4">
        <v>9</v>
      </c>
      <c r="D1165" s="11"/>
      <c r="E1165" s="12"/>
      <c r="F1165" s="13"/>
      <c r="G1165" s="53">
        <v>-3</v>
      </c>
      <c r="H1165" s="54">
        <v>2</v>
      </c>
      <c r="I1165" s="11">
        <v>80</v>
      </c>
      <c r="J1165" s="62">
        <v>0</v>
      </c>
      <c r="K1165" s="7">
        <v>0</v>
      </c>
      <c r="L1165" s="11" t="s">
        <v>34</v>
      </c>
      <c r="M1165" s="27">
        <v>0.5</v>
      </c>
      <c r="N1165" s="30"/>
      <c r="O1165" s="31"/>
      <c r="R1165" s="73" t="s">
        <v>154</v>
      </c>
      <c r="S1165" s="73"/>
      <c r="T1165" s="73"/>
      <c r="U1165" s="73"/>
      <c r="V1165" s="73"/>
      <c r="W1165" s="73"/>
      <c r="X1165" s="73"/>
      <c r="Y1165" s="73"/>
    </row>
    <row r="1166" spans="2:25" ht="13.5" thickBot="1" x14ac:dyDescent="0.25">
      <c r="B1166" s="70">
        <v>37235</v>
      </c>
      <c r="C1166" s="17">
        <v>10</v>
      </c>
      <c r="D1166" s="18"/>
      <c r="E1166" s="19"/>
      <c r="F1166" s="20"/>
      <c r="G1166" s="55">
        <v>-2</v>
      </c>
      <c r="H1166" s="56">
        <v>4</v>
      </c>
      <c r="I1166" s="18">
        <v>80</v>
      </c>
      <c r="J1166" s="67">
        <v>0</v>
      </c>
      <c r="K1166" s="7">
        <v>0</v>
      </c>
      <c r="L1166" s="11" t="s">
        <v>34</v>
      </c>
      <c r="M1166" s="27">
        <v>0.75</v>
      </c>
      <c r="N1166" s="30"/>
      <c r="O1166" s="31"/>
      <c r="R1166" s="119"/>
      <c r="S1166" s="119"/>
      <c r="T1166" s="119"/>
      <c r="U1166" s="119"/>
      <c r="V1166" s="119"/>
      <c r="W1166" s="119"/>
      <c r="X1166" s="119"/>
      <c r="Y1166" s="119"/>
    </row>
    <row r="1167" spans="2:25" ht="13.5" thickBot="1" x14ac:dyDescent="0.25">
      <c r="C1167" s="21" t="s">
        <v>20</v>
      </c>
      <c r="D1167" s="22"/>
      <c r="E1167" s="23"/>
      <c r="F1167" s="24"/>
      <c r="G1167" s="57"/>
      <c r="H1167" s="58"/>
      <c r="I1167" s="25"/>
      <c r="J1167" s="64"/>
      <c r="K1167" s="24"/>
      <c r="L1167" s="22"/>
      <c r="M1167" s="32"/>
      <c r="N1167" s="33"/>
      <c r="O1167" s="34"/>
      <c r="R1167" s="119"/>
      <c r="S1167" s="119"/>
      <c r="T1167" s="119"/>
      <c r="U1167" s="119"/>
      <c r="V1167" s="119"/>
      <c r="W1167" s="119"/>
      <c r="X1167" s="119"/>
      <c r="Y1167" s="119"/>
    </row>
    <row r="1168" spans="2:25" x14ac:dyDescent="0.2">
      <c r="B1168" s="70">
        <v>37236</v>
      </c>
      <c r="C1168" s="26">
        <v>11</v>
      </c>
      <c r="D1168" s="5"/>
      <c r="E1168" s="6"/>
      <c r="F1168" s="7"/>
      <c r="G1168" s="51">
        <v>2</v>
      </c>
      <c r="H1168" s="52">
        <v>4</v>
      </c>
      <c r="I1168" s="5">
        <v>98</v>
      </c>
      <c r="J1168" s="62">
        <v>0</v>
      </c>
      <c r="K1168" s="7">
        <v>0</v>
      </c>
      <c r="L1168" s="5" t="s">
        <v>34</v>
      </c>
      <c r="M1168" s="35">
        <v>1</v>
      </c>
      <c r="N1168" s="30"/>
      <c r="O1168" s="31"/>
      <c r="R1168" s="119"/>
      <c r="S1168" s="119"/>
      <c r="T1168" s="119"/>
      <c r="U1168" s="119"/>
      <c r="V1168" s="119"/>
      <c r="W1168" s="119"/>
      <c r="X1168" s="119"/>
      <c r="Y1168" s="119"/>
    </row>
    <row r="1169" spans="2:25" x14ac:dyDescent="0.2">
      <c r="B1169" s="70">
        <v>37237</v>
      </c>
      <c r="C1169" s="4">
        <v>12</v>
      </c>
      <c r="D1169" s="11"/>
      <c r="E1169" s="12"/>
      <c r="F1169" s="13"/>
      <c r="G1169" s="51">
        <v>1</v>
      </c>
      <c r="H1169" s="52">
        <v>3</v>
      </c>
      <c r="I1169" s="11">
        <v>98</v>
      </c>
      <c r="J1169" s="62">
        <v>2.5</v>
      </c>
      <c r="K1169" s="7">
        <v>0</v>
      </c>
      <c r="L1169" s="5" t="s">
        <v>34</v>
      </c>
      <c r="M1169" s="35">
        <v>1</v>
      </c>
      <c r="N1169" s="30"/>
      <c r="O1169" s="31"/>
      <c r="R1169" s="73"/>
      <c r="S1169" s="73"/>
      <c r="T1169" s="73"/>
      <c r="U1169" s="73"/>
      <c r="V1169" s="73"/>
      <c r="W1169" s="73"/>
      <c r="X1169" s="73"/>
      <c r="Y1169" s="73"/>
    </row>
    <row r="1170" spans="2:25" x14ac:dyDescent="0.2">
      <c r="B1170" s="70">
        <v>37238</v>
      </c>
      <c r="C1170" s="4">
        <v>13</v>
      </c>
      <c r="D1170" s="11"/>
      <c r="E1170" s="12"/>
      <c r="F1170" s="13"/>
      <c r="G1170" s="53">
        <v>-8</v>
      </c>
      <c r="H1170" s="54">
        <v>4</v>
      </c>
      <c r="I1170" s="11">
        <v>75</v>
      </c>
      <c r="J1170" s="62">
        <v>0</v>
      </c>
      <c r="K1170" s="7">
        <v>0</v>
      </c>
      <c r="L1170" s="5" t="s">
        <v>17</v>
      </c>
      <c r="M1170" s="35">
        <v>0.5</v>
      </c>
      <c r="N1170" s="30"/>
      <c r="O1170" s="31"/>
      <c r="R1170" s="73" t="s">
        <v>156</v>
      </c>
      <c r="S1170" s="73"/>
      <c r="T1170" s="73"/>
      <c r="U1170" s="73"/>
      <c r="V1170" s="73"/>
      <c r="W1170" s="73"/>
      <c r="X1170" s="73"/>
      <c r="Y1170" s="73"/>
    </row>
    <row r="1171" spans="2:25" x14ac:dyDescent="0.2">
      <c r="B1171" s="70">
        <v>37239</v>
      </c>
      <c r="C1171" s="4">
        <v>14</v>
      </c>
      <c r="D1171" s="11"/>
      <c r="E1171" s="12"/>
      <c r="F1171" s="13"/>
      <c r="G1171" s="74">
        <v>-9</v>
      </c>
      <c r="H1171" s="54">
        <v>-3</v>
      </c>
      <c r="I1171" s="11">
        <v>75</v>
      </c>
      <c r="J1171" s="62">
        <v>0</v>
      </c>
      <c r="K1171" s="7">
        <v>0</v>
      </c>
      <c r="L1171" s="5" t="s">
        <v>16</v>
      </c>
      <c r="M1171" s="35">
        <v>0.5</v>
      </c>
      <c r="N1171" s="30"/>
      <c r="O1171" s="31"/>
      <c r="R1171" s="120"/>
      <c r="S1171" s="120"/>
      <c r="T1171" s="120"/>
      <c r="U1171" s="120"/>
      <c r="V1171" s="120"/>
      <c r="W1171" s="120"/>
      <c r="X1171" s="120"/>
      <c r="Y1171" s="120"/>
    </row>
    <row r="1172" spans="2:25" x14ac:dyDescent="0.2">
      <c r="B1172" s="70">
        <v>37240</v>
      </c>
      <c r="C1172" s="4">
        <v>15</v>
      </c>
      <c r="D1172" s="11"/>
      <c r="E1172" s="12"/>
      <c r="F1172" s="13"/>
      <c r="G1172" s="53">
        <v>-4</v>
      </c>
      <c r="H1172" s="54">
        <v>0</v>
      </c>
      <c r="I1172" s="11">
        <v>100</v>
      </c>
      <c r="J1172" s="62">
        <v>0</v>
      </c>
      <c r="K1172" s="7">
        <v>0</v>
      </c>
      <c r="L1172" s="5" t="s">
        <v>16</v>
      </c>
      <c r="M1172" s="35">
        <v>1</v>
      </c>
      <c r="N1172" s="30" t="s">
        <v>140</v>
      </c>
      <c r="O1172" s="31"/>
      <c r="R1172" s="120"/>
      <c r="S1172" s="120"/>
      <c r="T1172" s="120"/>
      <c r="U1172" s="120"/>
      <c r="V1172" s="120"/>
      <c r="W1172" s="120"/>
      <c r="X1172" s="120"/>
      <c r="Y1172" s="120"/>
    </row>
    <row r="1173" spans="2:25" x14ac:dyDescent="0.2">
      <c r="B1173" s="70">
        <v>37241</v>
      </c>
      <c r="C1173" s="4">
        <v>16</v>
      </c>
      <c r="D1173" s="11"/>
      <c r="E1173" s="12"/>
      <c r="F1173" s="13"/>
      <c r="G1173" s="53">
        <v>-2</v>
      </c>
      <c r="H1173" s="54">
        <v>2</v>
      </c>
      <c r="I1173" s="11">
        <v>80</v>
      </c>
      <c r="J1173" s="62">
        <v>0</v>
      </c>
      <c r="K1173" s="7">
        <v>0</v>
      </c>
      <c r="L1173" s="5" t="s">
        <v>16</v>
      </c>
      <c r="M1173" s="35">
        <v>0.5</v>
      </c>
      <c r="N1173" s="30"/>
      <c r="O1173" s="31"/>
      <c r="R1173" s="120"/>
      <c r="S1173" s="120"/>
      <c r="T1173" s="120"/>
      <c r="U1173" s="120"/>
      <c r="V1173" s="120"/>
      <c r="W1173" s="120"/>
      <c r="X1173" s="120"/>
      <c r="Y1173" s="120"/>
    </row>
    <row r="1174" spans="2:25" x14ac:dyDescent="0.2">
      <c r="B1174" s="70">
        <v>37242</v>
      </c>
      <c r="C1174" s="4">
        <v>17</v>
      </c>
      <c r="D1174" s="11"/>
      <c r="E1174" s="12"/>
      <c r="F1174" s="13"/>
      <c r="G1174" s="53">
        <v>-1</v>
      </c>
      <c r="H1174" s="54">
        <v>1</v>
      </c>
      <c r="I1174" s="11">
        <v>95</v>
      </c>
      <c r="J1174" s="62">
        <v>2</v>
      </c>
      <c r="K1174" s="7">
        <v>0</v>
      </c>
      <c r="L1174" s="5" t="s">
        <v>13</v>
      </c>
      <c r="M1174" s="35">
        <v>1</v>
      </c>
      <c r="N1174" s="30" t="s">
        <v>140</v>
      </c>
      <c r="O1174" s="31"/>
      <c r="R1174" s="73"/>
      <c r="S1174" s="73"/>
      <c r="T1174" s="73"/>
      <c r="U1174" s="73"/>
      <c r="V1174" s="73"/>
      <c r="W1174" s="73"/>
      <c r="X1174" s="73"/>
      <c r="Y1174" s="73"/>
    </row>
    <row r="1175" spans="2:25" x14ac:dyDescent="0.2">
      <c r="B1175" s="70">
        <v>37243</v>
      </c>
      <c r="C1175" s="4">
        <v>18</v>
      </c>
      <c r="D1175" s="11"/>
      <c r="E1175" s="12"/>
      <c r="F1175" s="13"/>
      <c r="G1175" s="53">
        <v>0</v>
      </c>
      <c r="H1175" s="54">
        <v>3</v>
      </c>
      <c r="I1175" s="11">
        <v>95</v>
      </c>
      <c r="J1175" s="62">
        <v>0.5</v>
      </c>
      <c r="K1175" s="7">
        <v>0</v>
      </c>
      <c r="L1175" s="5" t="s">
        <v>13</v>
      </c>
      <c r="M1175" s="35">
        <v>1</v>
      </c>
      <c r="N1175" s="30"/>
      <c r="O1175" s="31"/>
      <c r="R1175" s="73" t="s">
        <v>155</v>
      </c>
      <c r="S1175" s="73"/>
      <c r="T1175" s="73"/>
      <c r="U1175" s="73"/>
      <c r="V1175" s="73"/>
      <c r="W1175" s="73"/>
      <c r="X1175" s="73"/>
      <c r="Y1175" s="73"/>
    </row>
    <row r="1176" spans="2:25" x14ac:dyDescent="0.2">
      <c r="B1176" s="70">
        <v>37244</v>
      </c>
      <c r="C1176" s="4">
        <v>19</v>
      </c>
      <c r="D1176" s="11"/>
      <c r="E1176" s="12"/>
      <c r="F1176" s="13"/>
      <c r="G1176" s="53">
        <v>1</v>
      </c>
      <c r="H1176" s="54">
        <v>4</v>
      </c>
      <c r="I1176" s="11">
        <v>90</v>
      </c>
      <c r="J1176" s="62">
        <v>5</v>
      </c>
      <c r="K1176" s="7">
        <v>0</v>
      </c>
      <c r="L1176" s="5" t="s">
        <v>25</v>
      </c>
      <c r="M1176" s="35">
        <v>1</v>
      </c>
      <c r="N1176" s="30"/>
      <c r="O1176" s="31"/>
      <c r="R1176" s="120"/>
      <c r="S1176" s="120"/>
      <c r="T1176" s="120"/>
      <c r="U1176" s="120"/>
      <c r="V1176" s="120"/>
      <c r="W1176" s="120"/>
      <c r="X1176" s="120"/>
      <c r="Y1176" s="120"/>
    </row>
    <row r="1177" spans="2:25" ht="13.5" thickBot="1" x14ac:dyDescent="0.25">
      <c r="B1177" s="70">
        <v>37245</v>
      </c>
      <c r="C1177" s="17">
        <v>20</v>
      </c>
      <c r="D1177" s="18"/>
      <c r="E1177" s="19"/>
      <c r="F1177" s="20"/>
      <c r="G1177" s="53">
        <v>-5</v>
      </c>
      <c r="H1177" s="54">
        <v>4</v>
      </c>
      <c r="I1177" s="18">
        <v>80</v>
      </c>
      <c r="J1177" s="63">
        <v>6</v>
      </c>
      <c r="K1177" s="7">
        <v>0</v>
      </c>
      <c r="L1177" s="5" t="s">
        <v>25</v>
      </c>
      <c r="M1177" s="35">
        <v>0.5</v>
      </c>
      <c r="N1177" s="30"/>
      <c r="O1177" s="31"/>
      <c r="R1177" s="120"/>
      <c r="S1177" s="120"/>
      <c r="T1177" s="120"/>
      <c r="U1177" s="120"/>
      <c r="V1177" s="120"/>
      <c r="W1177" s="120"/>
      <c r="X1177" s="120"/>
      <c r="Y1177" s="120"/>
    </row>
    <row r="1178" spans="2:25" ht="13.5" thickBot="1" x14ac:dyDescent="0.25">
      <c r="C1178" s="21" t="s">
        <v>23</v>
      </c>
      <c r="D1178" s="22"/>
      <c r="E1178" s="23"/>
      <c r="F1178" s="24"/>
      <c r="G1178" s="57"/>
      <c r="H1178" s="58"/>
      <c r="I1178" s="25"/>
      <c r="J1178" s="64"/>
      <c r="K1178" s="24"/>
      <c r="L1178" s="22"/>
      <c r="M1178" s="32"/>
      <c r="N1178" s="33"/>
      <c r="O1178" s="34"/>
      <c r="R1178" s="120"/>
      <c r="S1178" s="120"/>
      <c r="T1178" s="120"/>
      <c r="U1178" s="120"/>
      <c r="V1178" s="120"/>
      <c r="W1178" s="120"/>
      <c r="X1178" s="120"/>
      <c r="Y1178" s="120"/>
    </row>
    <row r="1179" spans="2:25" x14ac:dyDescent="0.2">
      <c r="B1179" s="70">
        <v>37246</v>
      </c>
      <c r="C1179" s="26">
        <v>21</v>
      </c>
      <c r="D1179" s="5"/>
      <c r="E1179" s="6"/>
      <c r="F1179" s="7"/>
      <c r="G1179" s="51">
        <v>-1</v>
      </c>
      <c r="H1179" s="52">
        <v>2</v>
      </c>
      <c r="I1179" s="5">
        <v>95</v>
      </c>
      <c r="J1179" s="61">
        <v>9</v>
      </c>
      <c r="K1179" s="7">
        <v>0</v>
      </c>
      <c r="L1179" s="5" t="s">
        <v>25</v>
      </c>
      <c r="M1179" s="35">
        <v>1</v>
      </c>
      <c r="N1179" s="30" t="s">
        <v>52</v>
      </c>
      <c r="O1179" s="31"/>
      <c r="R1179" s="73"/>
      <c r="S1179" s="73"/>
      <c r="T1179" s="73"/>
      <c r="U1179" s="73"/>
      <c r="V1179" s="73"/>
      <c r="W1179" s="73"/>
      <c r="X1179" s="73"/>
      <c r="Y1179" s="73"/>
    </row>
    <row r="1180" spans="2:25" x14ac:dyDescent="0.2">
      <c r="B1180" s="70">
        <v>37247</v>
      </c>
      <c r="C1180" s="4">
        <v>22</v>
      </c>
      <c r="D1180" s="11"/>
      <c r="E1180" s="12"/>
      <c r="F1180" s="13"/>
      <c r="G1180" s="53">
        <v>-3</v>
      </c>
      <c r="H1180" s="54">
        <v>1</v>
      </c>
      <c r="I1180" s="11">
        <v>95</v>
      </c>
      <c r="J1180" s="62">
        <v>16</v>
      </c>
      <c r="K1180" s="7">
        <v>0</v>
      </c>
      <c r="L1180" s="5" t="s">
        <v>17</v>
      </c>
      <c r="M1180" s="35">
        <v>1</v>
      </c>
      <c r="N1180" s="79" t="s">
        <v>104</v>
      </c>
      <c r="O1180" s="31"/>
      <c r="R1180" s="73" t="s">
        <v>157</v>
      </c>
      <c r="S1180" s="73"/>
      <c r="T1180" s="73"/>
      <c r="U1180" s="73"/>
      <c r="V1180" s="73"/>
      <c r="W1180" s="73"/>
      <c r="X1180" s="73"/>
      <c r="Y1180" s="73"/>
    </row>
    <row r="1181" spans="2:25" x14ac:dyDescent="0.2">
      <c r="B1181" s="70">
        <v>37248</v>
      </c>
      <c r="C1181" s="4">
        <v>23</v>
      </c>
      <c r="D1181" s="11"/>
      <c r="E1181" s="12"/>
      <c r="F1181" s="13"/>
      <c r="G1181" s="53">
        <v>-13</v>
      </c>
      <c r="H1181" s="54">
        <v>-2</v>
      </c>
      <c r="I1181" s="11">
        <v>70</v>
      </c>
      <c r="J1181" s="62">
        <v>0</v>
      </c>
      <c r="K1181" s="7">
        <v>0</v>
      </c>
      <c r="L1181" s="5" t="s">
        <v>16</v>
      </c>
      <c r="M1181" s="35">
        <v>1</v>
      </c>
      <c r="N1181" s="30"/>
      <c r="O1181" s="31"/>
      <c r="R1181" s="120"/>
      <c r="S1181" s="120"/>
      <c r="T1181" s="120"/>
      <c r="U1181" s="120"/>
      <c r="V1181" s="120"/>
      <c r="W1181" s="120"/>
      <c r="X1181" s="120"/>
      <c r="Y1181" s="120"/>
    </row>
    <row r="1182" spans="2:25" x14ac:dyDescent="0.2">
      <c r="B1182" s="70">
        <v>37249</v>
      </c>
      <c r="C1182" s="4">
        <v>24</v>
      </c>
      <c r="D1182" s="11"/>
      <c r="E1182" s="12"/>
      <c r="F1182" s="13"/>
      <c r="G1182" s="53">
        <v>-8</v>
      </c>
      <c r="H1182" s="54">
        <v>2</v>
      </c>
      <c r="I1182" s="11">
        <v>85</v>
      </c>
      <c r="J1182" s="62">
        <v>5</v>
      </c>
      <c r="K1182" s="7">
        <v>0</v>
      </c>
      <c r="L1182" s="5" t="s">
        <v>25</v>
      </c>
      <c r="M1182" s="35">
        <v>1</v>
      </c>
      <c r="N1182" s="79" t="s">
        <v>106</v>
      </c>
      <c r="O1182" s="31"/>
      <c r="R1182" s="120"/>
      <c r="S1182" s="120"/>
      <c r="T1182" s="120"/>
      <c r="U1182" s="120"/>
      <c r="V1182" s="120"/>
      <c r="W1182" s="120"/>
      <c r="X1182" s="120"/>
      <c r="Y1182" s="120"/>
    </row>
    <row r="1183" spans="2:25" x14ac:dyDescent="0.2">
      <c r="B1183" s="70">
        <v>37250</v>
      </c>
      <c r="C1183" s="4">
        <v>25</v>
      </c>
      <c r="D1183" s="11"/>
      <c r="E1183" s="12"/>
      <c r="F1183" s="13"/>
      <c r="G1183" s="53">
        <v>1</v>
      </c>
      <c r="H1183" s="54">
        <v>5</v>
      </c>
      <c r="I1183" s="11">
        <v>85</v>
      </c>
      <c r="J1183" s="62">
        <v>22</v>
      </c>
      <c r="K1183" s="7">
        <v>0</v>
      </c>
      <c r="L1183" s="5" t="s">
        <v>13</v>
      </c>
      <c r="M1183" s="35">
        <v>0.75</v>
      </c>
      <c r="N1183" s="79" t="s">
        <v>107</v>
      </c>
      <c r="O1183" s="31"/>
      <c r="R1183" s="120"/>
      <c r="S1183" s="120"/>
      <c r="T1183" s="120"/>
      <c r="U1183" s="120"/>
      <c r="V1183" s="120"/>
      <c r="W1183" s="120"/>
      <c r="X1183" s="120"/>
      <c r="Y1183" s="120"/>
    </row>
    <row r="1184" spans="2:25" x14ac:dyDescent="0.2">
      <c r="B1184" s="70">
        <v>37251</v>
      </c>
      <c r="C1184" s="4">
        <v>26</v>
      </c>
      <c r="D1184" s="11"/>
      <c r="E1184" s="12"/>
      <c r="F1184" s="13"/>
      <c r="G1184" s="53">
        <v>0</v>
      </c>
      <c r="H1184" s="54">
        <v>3</v>
      </c>
      <c r="I1184" s="11">
        <v>85</v>
      </c>
      <c r="J1184" s="62">
        <v>1</v>
      </c>
      <c r="K1184" s="7">
        <v>0</v>
      </c>
      <c r="L1184" s="11" t="s">
        <v>13</v>
      </c>
      <c r="M1184" s="35">
        <v>0.75</v>
      </c>
      <c r="N1184" s="30"/>
      <c r="O1184" s="31"/>
    </row>
    <row r="1185" spans="2:15" x14ac:dyDescent="0.2">
      <c r="B1185" s="70">
        <v>37252</v>
      </c>
      <c r="C1185" s="4">
        <v>27</v>
      </c>
      <c r="D1185" s="11"/>
      <c r="E1185" s="12"/>
      <c r="F1185" s="13"/>
      <c r="G1185" s="53">
        <v>0</v>
      </c>
      <c r="H1185" s="54">
        <v>2</v>
      </c>
      <c r="I1185" s="11">
        <v>90</v>
      </c>
      <c r="J1185" s="62">
        <v>6</v>
      </c>
      <c r="K1185" s="7">
        <v>0</v>
      </c>
      <c r="L1185" s="11" t="s">
        <v>25</v>
      </c>
      <c r="M1185" s="35">
        <v>1</v>
      </c>
      <c r="N1185" s="79" t="s">
        <v>107</v>
      </c>
      <c r="O1185" s="31" t="s">
        <v>52</v>
      </c>
    </row>
    <row r="1186" spans="2:15" x14ac:dyDescent="0.2">
      <c r="B1186" s="70">
        <v>37253</v>
      </c>
      <c r="C1186" s="4">
        <v>28</v>
      </c>
      <c r="D1186" s="11"/>
      <c r="E1186" s="12"/>
      <c r="F1186" s="13"/>
      <c r="G1186" s="53">
        <v>1</v>
      </c>
      <c r="H1186" s="54">
        <v>5</v>
      </c>
      <c r="I1186" s="11">
        <v>70</v>
      </c>
      <c r="J1186" s="62">
        <v>12.5</v>
      </c>
      <c r="K1186" s="7">
        <v>0</v>
      </c>
      <c r="L1186" s="11" t="s">
        <v>13</v>
      </c>
      <c r="M1186" s="35">
        <v>1</v>
      </c>
      <c r="N1186" s="30" t="s">
        <v>120</v>
      </c>
      <c r="O1186" s="31"/>
    </row>
    <row r="1187" spans="2:15" x14ac:dyDescent="0.2">
      <c r="B1187" s="70">
        <v>37254</v>
      </c>
      <c r="C1187" s="4">
        <v>29</v>
      </c>
      <c r="D1187" s="11"/>
      <c r="E1187" s="12"/>
      <c r="F1187" s="13"/>
      <c r="G1187" s="53">
        <v>-1</v>
      </c>
      <c r="H1187" s="54">
        <v>5</v>
      </c>
      <c r="I1187" s="11">
        <v>80</v>
      </c>
      <c r="J1187" s="62">
        <v>1</v>
      </c>
      <c r="K1187" s="7">
        <v>0</v>
      </c>
      <c r="L1187" s="11" t="s">
        <v>13</v>
      </c>
      <c r="M1187" s="35">
        <v>0.75</v>
      </c>
      <c r="N1187" s="30"/>
      <c r="O1187" s="31"/>
    </row>
    <row r="1188" spans="2:15" x14ac:dyDescent="0.2">
      <c r="B1188" s="70">
        <v>37255</v>
      </c>
      <c r="C1188" s="4">
        <v>30</v>
      </c>
      <c r="D1188" s="11"/>
      <c r="E1188" s="12"/>
      <c r="F1188" s="13"/>
      <c r="G1188" s="53">
        <v>-2</v>
      </c>
      <c r="H1188" s="54">
        <v>2</v>
      </c>
      <c r="I1188" s="11">
        <v>90</v>
      </c>
      <c r="J1188" s="62">
        <v>4.5</v>
      </c>
      <c r="K1188" s="7">
        <v>0</v>
      </c>
      <c r="L1188" s="11" t="s">
        <v>13</v>
      </c>
      <c r="M1188" s="35">
        <v>1</v>
      </c>
      <c r="N1188" s="79" t="s">
        <v>107</v>
      </c>
      <c r="O1188" s="31"/>
    </row>
    <row r="1189" spans="2:15" ht="13.5" thickBot="1" x14ac:dyDescent="0.25">
      <c r="B1189" s="70">
        <v>37256</v>
      </c>
      <c r="C1189" s="4">
        <v>31</v>
      </c>
      <c r="D1189" s="11"/>
      <c r="E1189" s="12"/>
      <c r="F1189" s="13"/>
      <c r="G1189" s="53">
        <v>-11</v>
      </c>
      <c r="H1189" s="54">
        <v>-1</v>
      </c>
      <c r="I1189" s="11">
        <v>70</v>
      </c>
      <c r="J1189" s="62">
        <v>0</v>
      </c>
      <c r="K1189" s="7">
        <v>0</v>
      </c>
      <c r="L1189" s="11" t="s">
        <v>13</v>
      </c>
      <c r="M1189" s="35">
        <v>0.5</v>
      </c>
      <c r="N1189" s="30"/>
      <c r="O1189" s="31"/>
    </row>
    <row r="1190" spans="2:15" ht="13.5" thickBot="1" x14ac:dyDescent="0.25">
      <c r="C1190" s="21" t="s">
        <v>27</v>
      </c>
      <c r="D1190" s="22"/>
      <c r="E1190" s="23"/>
      <c r="F1190" s="24"/>
      <c r="G1190" s="57"/>
      <c r="H1190" s="58"/>
      <c r="I1190" s="25"/>
      <c r="J1190" s="64"/>
      <c r="K1190" s="24"/>
      <c r="L1190" s="22"/>
      <c r="M1190" s="36"/>
      <c r="N1190" s="37"/>
      <c r="O1190" s="38"/>
    </row>
    <row r="1191" spans="2:15" x14ac:dyDescent="0.2">
      <c r="C1191" s="164" t="s">
        <v>28</v>
      </c>
      <c r="D1191" s="165"/>
      <c r="E1191" s="168"/>
      <c r="F1191" s="141"/>
      <c r="G1191" s="125">
        <f>SUM(G1157:G1189)</f>
        <v>-46</v>
      </c>
      <c r="H1191" s="125">
        <f>SUM(H1157:H1189)</f>
        <v>108</v>
      </c>
      <c r="I1191" s="127">
        <f>SUM(I1157:I1189)</f>
        <v>2656</v>
      </c>
      <c r="J1191" s="129">
        <f>SUM(J1157:J1189)</f>
        <v>121</v>
      </c>
      <c r="K1191" s="141">
        <f>COUNTIF(K1157:K1189,"&gt;0")</f>
        <v>0</v>
      </c>
      <c r="L1191" s="39"/>
      <c r="M1191" s="40"/>
      <c r="N1191" s="40"/>
      <c r="O1191" s="41"/>
    </row>
    <row r="1192" spans="2:15" ht="13.5" thickBot="1" x14ac:dyDescent="0.25">
      <c r="C1192" s="166"/>
      <c r="D1192" s="167"/>
      <c r="E1192" s="169"/>
      <c r="F1192" s="142"/>
      <c r="G1192" s="126"/>
      <c r="H1192" s="126"/>
      <c r="I1192" s="128"/>
      <c r="J1192" s="130"/>
      <c r="K1192" s="142"/>
      <c r="L1192" s="42"/>
      <c r="M1192" s="43"/>
      <c r="N1192" s="43"/>
      <c r="O1192" s="44"/>
    </row>
    <row r="1193" spans="2:15" x14ac:dyDescent="0.2">
      <c r="C1193" s="143" t="s">
        <v>54</v>
      </c>
      <c r="D1193" s="144"/>
      <c r="E1193" s="149"/>
      <c r="F1193" s="116" t="s">
        <v>55</v>
      </c>
      <c r="G1193" s="152" t="s">
        <v>171</v>
      </c>
      <c r="H1193" s="153" t="s">
        <v>172</v>
      </c>
      <c r="I1193" s="154" t="s">
        <v>56</v>
      </c>
      <c r="J1193" s="156" t="s">
        <v>57</v>
      </c>
      <c r="K1193" s="158" t="s">
        <v>29</v>
      </c>
      <c r="L1193" s="158"/>
      <c r="M1193" s="158"/>
      <c r="N1193" s="158"/>
      <c r="O1193" s="159"/>
    </row>
    <row r="1194" spans="2:15" x14ac:dyDescent="0.2">
      <c r="C1194" s="145"/>
      <c r="D1194" s="146"/>
      <c r="E1194" s="150"/>
      <c r="F1194" s="117"/>
      <c r="G1194" s="121"/>
      <c r="H1194" s="137"/>
      <c r="I1194" s="155"/>
      <c r="J1194" s="157"/>
      <c r="K1194" s="160"/>
      <c r="L1194" s="160"/>
      <c r="M1194" s="160"/>
      <c r="N1194" s="160"/>
      <c r="O1194" s="161"/>
    </row>
    <row r="1195" spans="2:15" x14ac:dyDescent="0.2">
      <c r="C1195" s="145"/>
      <c r="D1195" s="146"/>
      <c r="E1195" s="150"/>
      <c r="F1195" s="117"/>
      <c r="G1195" s="121">
        <f>G1191/31</f>
        <v>-1.4838709677419355</v>
      </c>
      <c r="H1195" s="121">
        <f t="shared" ref="H1195:I1195" si="17">H1191/31</f>
        <v>3.4838709677419355</v>
      </c>
      <c r="I1195" s="121">
        <f t="shared" si="17"/>
        <v>85.677419354838705</v>
      </c>
      <c r="J1195" s="123">
        <f>COUNTIF(J1157:J1189,"&gt;0")</f>
        <v>19</v>
      </c>
      <c r="K1195" s="160"/>
      <c r="L1195" s="160"/>
      <c r="M1195" s="160"/>
      <c r="N1195" s="160"/>
      <c r="O1195" s="161"/>
    </row>
    <row r="1196" spans="2:15" ht="13.5" thickBot="1" x14ac:dyDescent="0.25">
      <c r="C1196" s="147"/>
      <c r="D1196" s="148"/>
      <c r="E1196" s="151"/>
      <c r="F1196" s="118"/>
      <c r="G1196" s="122"/>
      <c r="H1196" s="122"/>
      <c r="I1196" s="122"/>
      <c r="J1196" s="124"/>
      <c r="K1196" s="162"/>
      <c r="L1196" s="162"/>
      <c r="M1196" s="162"/>
      <c r="N1196" s="162"/>
      <c r="O1196" s="163"/>
    </row>
  </sheetData>
  <mergeCells count="889">
    <mergeCell ref="L5:L6"/>
    <mergeCell ref="M5:O6"/>
    <mergeCell ref="M17:O17"/>
    <mergeCell ref="M28:O28"/>
    <mergeCell ref="M40:O40"/>
    <mergeCell ref="C41:D42"/>
    <mergeCell ref="E41:E42"/>
    <mergeCell ref="F41:F42"/>
    <mergeCell ref="G41:G42"/>
    <mergeCell ref="H41:H42"/>
    <mergeCell ref="C5:C6"/>
    <mergeCell ref="D5:F5"/>
    <mergeCell ref="G5:H5"/>
    <mergeCell ref="I5:I6"/>
    <mergeCell ref="J5:J6"/>
    <mergeCell ref="K5:K6"/>
    <mergeCell ref="I41:I42"/>
    <mergeCell ref="J41:J42"/>
    <mergeCell ref="K41:K42"/>
    <mergeCell ref="L41:L42"/>
    <mergeCell ref="M41:O42"/>
    <mergeCell ref="K43:O46"/>
    <mergeCell ref="C51:C52"/>
    <mergeCell ref="D51:F51"/>
    <mergeCell ref="G51:H51"/>
    <mergeCell ref="I51:I52"/>
    <mergeCell ref="J51:J52"/>
    <mergeCell ref="K51:K52"/>
    <mergeCell ref="L51:L52"/>
    <mergeCell ref="M51:O52"/>
    <mergeCell ref="G43:G44"/>
    <mergeCell ref="H43:H44"/>
    <mergeCell ref="I43:I44"/>
    <mergeCell ref="J43:J44"/>
    <mergeCell ref="G45:G46"/>
    <mergeCell ref="H45:H46"/>
    <mergeCell ref="I45:I46"/>
    <mergeCell ref="J45:J46"/>
    <mergeCell ref="C43:D46"/>
    <mergeCell ref="E43:E46"/>
    <mergeCell ref="J87:J88"/>
    <mergeCell ref="K87:K88"/>
    <mergeCell ref="C89:D92"/>
    <mergeCell ref="E89:E92"/>
    <mergeCell ref="F89:F92"/>
    <mergeCell ref="G89:G90"/>
    <mergeCell ref="H89:H90"/>
    <mergeCell ref="I89:I90"/>
    <mergeCell ref="J89:J90"/>
    <mergeCell ref="K89:O92"/>
    <mergeCell ref="C87:D88"/>
    <mergeCell ref="E87:E88"/>
    <mergeCell ref="F87:F88"/>
    <mergeCell ref="G87:G88"/>
    <mergeCell ref="H87:H88"/>
    <mergeCell ref="I87:I88"/>
    <mergeCell ref="G91:G92"/>
    <mergeCell ref="H91:H92"/>
    <mergeCell ref="I91:I92"/>
    <mergeCell ref="J91:J92"/>
    <mergeCell ref="K143:K144"/>
    <mergeCell ref="L143:L144"/>
    <mergeCell ref="M143:O144"/>
    <mergeCell ref="C97:C98"/>
    <mergeCell ref="D97:F97"/>
    <mergeCell ref="G97:H97"/>
    <mergeCell ref="I97:I98"/>
    <mergeCell ref="J97:J98"/>
    <mergeCell ref="K97:K98"/>
    <mergeCell ref="L97:L98"/>
    <mergeCell ref="M97:O98"/>
    <mergeCell ref="C133:D134"/>
    <mergeCell ref="E133:E134"/>
    <mergeCell ref="F133:F134"/>
    <mergeCell ref="G133:G134"/>
    <mergeCell ref="H133:H134"/>
    <mergeCell ref="I133:I134"/>
    <mergeCell ref="J133:J134"/>
    <mergeCell ref="K133:K134"/>
    <mergeCell ref="C135:D138"/>
    <mergeCell ref="E135:E138"/>
    <mergeCell ref="F135:F138"/>
    <mergeCell ref="G135:G136"/>
    <mergeCell ref="H135:H136"/>
    <mergeCell ref="I135:I136"/>
    <mergeCell ref="J135:J136"/>
    <mergeCell ref="K135:O138"/>
    <mergeCell ref="G137:G138"/>
    <mergeCell ref="J179:J180"/>
    <mergeCell ref="H183:H184"/>
    <mergeCell ref="I183:I184"/>
    <mergeCell ref="J183:J184"/>
    <mergeCell ref="H137:H138"/>
    <mergeCell ref="I137:I138"/>
    <mergeCell ref="J137:J138"/>
    <mergeCell ref="C143:C144"/>
    <mergeCell ref="D143:F143"/>
    <mergeCell ref="G143:H143"/>
    <mergeCell ref="I143:I144"/>
    <mergeCell ref="J143:J144"/>
    <mergeCell ref="C189:C190"/>
    <mergeCell ref="D189:F189"/>
    <mergeCell ref="G189:H189"/>
    <mergeCell ref="I189:I190"/>
    <mergeCell ref="J189:J190"/>
    <mergeCell ref="K179:K180"/>
    <mergeCell ref="C181:D184"/>
    <mergeCell ref="E181:E184"/>
    <mergeCell ref="F181:F184"/>
    <mergeCell ref="G181:G182"/>
    <mergeCell ref="H181:H182"/>
    <mergeCell ref="I181:I182"/>
    <mergeCell ref="J181:J182"/>
    <mergeCell ref="K181:O184"/>
    <mergeCell ref="G183:G184"/>
    <mergeCell ref="K189:K190"/>
    <mergeCell ref="L189:L190"/>
    <mergeCell ref="M189:O190"/>
    <mergeCell ref="C179:D180"/>
    <mergeCell ref="E179:E180"/>
    <mergeCell ref="F179:F180"/>
    <mergeCell ref="G179:G180"/>
    <mergeCell ref="H179:H180"/>
    <mergeCell ref="I179:I180"/>
    <mergeCell ref="K235:K236"/>
    <mergeCell ref="L235:L236"/>
    <mergeCell ref="M235:O236"/>
    <mergeCell ref="C225:D226"/>
    <mergeCell ref="E225:E226"/>
    <mergeCell ref="F225:F226"/>
    <mergeCell ref="G225:G226"/>
    <mergeCell ref="H225:H226"/>
    <mergeCell ref="I225:I226"/>
    <mergeCell ref="J225:J226"/>
    <mergeCell ref="H229:H230"/>
    <mergeCell ref="I229:I230"/>
    <mergeCell ref="J229:J230"/>
    <mergeCell ref="K225:K226"/>
    <mergeCell ref="C227:D230"/>
    <mergeCell ref="E227:E230"/>
    <mergeCell ref="F227:F230"/>
    <mergeCell ref="G227:G228"/>
    <mergeCell ref="H227:H228"/>
    <mergeCell ref="I227:I228"/>
    <mergeCell ref="J227:J228"/>
    <mergeCell ref="K227:O230"/>
    <mergeCell ref="G229:G230"/>
    <mergeCell ref="J271:J272"/>
    <mergeCell ref="H275:H276"/>
    <mergeCell ref="I275:I276"/>
    <mergeCell ref="J275:J276"/>
    <mergeCell ref="C235:C236"/>
    <mergeCell ref="D235:F235"/>
    <mergeCell ref="G235:H235"/>
    <mergeCell ref="I235:I236"/>
    <mergeCell ref="J235:J236"/>
    <mergeCell ref="C281:C282"/>
    <mergeCell ref="D281:F281"/>
    <mergeCell ref="G281:H281"/>
    <mergeCell ref="I281:I282"/>
    <mergeCell ref="J281:J282"/>
    <mergeCell ref="K271:K272"/>
    <mergeCell ref="C273:D276"/>
    <mergeCell ref="E273:E276"/>
    <mergeCell ref="F273:F276"/>
    <mergeCell ref="G273:G274"/>
    <mergeCell ref="H273:H274"/>
    <mergeCell ref="I273:I274"/>
    <mergeCell ref="J273:J274"/>
    <mergeCell ref="K273:O276"/>
    <mergeCell ref="G275:G276"/>
    <mergeCell ref="K281:K282"/>
    <mergeCell ref="L281:L282"/>
    <mergeCell ref="M281:O282"/>
    <mergeCell ref="C271:D272"/>
    <mergeCell ref="E271:E272"/>
    <mergeCell ref="F271:F272"/>
    <mergeCell ref="G271:G272"/>
    <mergeCell ref="H271:H272"/>
    <mergeCell ref="I271:I272"/>
    <mergeCell ref="K327:K328"/>
    <mergeCell ref="L327:L328"/>
    <mergeCell ref="M327:O328"/>
    <mergeCell ref="C317:D318"/>
    <mergeCell ref="E317:E318"/>
    <mergeCell ref="F317:F318"/>
    <mergeCell ref="G317:G318"/>
    <mergeCell ref="H317:H318"/>
    <mergeCell ref="I317:I318"/>
    <mergeCell ref="J317:J318"/>
    <mergeCell ref="H321:H322"/>
    <mergeCell ref="I321:I322"/>
    <mergeCell ref="J321:J322"/>
    <mergeCell ref="K317:K318"/>
    <mergeCell ref="C319:D322"/>
    <mergeCell ref="E319:E322"/>
    <mergeCell ref="F319:F322"/>
    <mergeCell ref="G319:G320"/>
    <mergeCell ref="H319:H320"/>
    <mergeCell ref="I319:I320"/>
    <mergeCell ref="J319:J320"/>
    <mergeCell ref="K319:O322"/>
    <mergeCell ref="G321:G322"/>
    <mergeCell ref="J363:J364"/>
    <mergeCell ref="H367:H368"/>
    <mergeCell ref="I367:I368"/>
    <mergeCell ref="J367:J368"/>
    <mergeCell ref="C327:C328"/>
    <mergeCell ref="D327:F327"/>
    <mergeCell ref="G327:H327"/>
    <mergeCell ref="I327:I328"/>
    <mergeCell ref="J327:J328"/>
    <mergeCell ref="C373:C374"/>
    <mergeCell ref="D373:F373"/>
    <mergeCell ref="G373:H373"/>
    <mergeCell ref="I373:I374"/>
    <mergeCell ref="J373:J374"/>
    <mergeCell ref="K363:K364"/>
    <mergeCell ref="C365:D368"/>
    <mergeCell ref="E365:E368"/>
    <mergeCell ref="F365:F368"/>
    <mergeCell ref="G365:G366"/>
    <mergeCell ref="H365:H366"/>
    <mergeCell ref="I365:I366"/>
    <mergeCell ref="J365:J366"/>
    <mergeCell ref="K365:O368"/>
    <mergeCell ref="G367:G368"/>
    <mergeCell ref="K373:K374"/>
    <mergeCell ref="L373:L374"/>
    <mergeCell ref="M373:O374"/>
    <mergeCell ref="C363:D364"/>
    <mergeCell ref="E363:E364"/>
    <mergeCell ref="F363:F364"/>
    <mergeCell ref="G363:G364"/>
    <mergeCell ref="H363:H364"/>
    <mergeCell ref="I363:I364"/>
    <mergeCell ref="K419:K420"/>
    <mergeCell ref="L419:L420"/>
    <mergeCell ref="M419:O420"/>
    <mergeCell ref="C409:D410"/>
    <mergeCell ref="E409:E410"/>
    <mergeCell ref="F409:F410"/>
    <mergeCell ref="G409:G410"/>
    <mergeCell ref="H409:H410"/>
    <mergeCell ref="I409:I410"/>
    <mergeCell ref="J409:J410"/>
    <mergeCell ref="H413:H414"/>
    <mergeCell ref="I413:I414"/>
    <mergeCell ref="J413:J414"/>
    <mergeCell ref="K409:K410"/>
    <mergeCell ref="C411:D414"/>
    <mergeCell ref="E411:E414"/>
    <mergeCell ref="F411:F414"/>
    <mergeCell ref="G411:G412"/>
    <mergeCell ref="H411:H412"/>
    <mergeCell ref="I411:I412"/>
    <mergeCell ref="J411:J412"/>
    <mergeCell ref="K411:O414"/>
    <mergeCell ref="G413:G414"/>
    <mergeCell ref="J455:J456"/>
    <mergeCell ref="H459:H460"/>
    <mergeCell ref="I459:I460"/>
    <mergeCell ref="J459:J460"/>
    <mergeCell ref="C419:C420"/>
    <mergeCell ref="D419:F419"/>
    <mergeCell ref="G419:H419"/>
    <mergeCell ref="I419:I420"/>
    <mergeCell ref="J419:J420"/>
    <mergeCell ref="C465:C466"/>
    <mergeCell ref="D465:F465"/>
    <mergeCell ref="G465:H465"/>
    <mergeCell ref="I465:I466"/>
    <mergeCell ref="J465:J466"/>
    <mergeCell ref="K455:K456"/>
    <mergeCell ref="C457:D460"/>
    <mergeCell ref="E457:E460"/>
    <mergeCell ref="F457:F460"/>
    <mergeCell ref="G457:G458"/>
    <mergeCell ref="H457:H458"/>
    <mergeCell ref="I457:I458"/>
    <mergeCell ref="J457:J458"/>
    <mergeCell ref="K457:O460"/>
    <mergeCell ref="G459:G460"/>
    <mergeCell ref="K465:K466"/>
    <mergeCell ref="L465:L466"/>
    <mergeCell ref="M465:O466"/>
    <mergeCell ref="C455:D456"/>
    <mergeCell ref="E455:E456"/>
    <mergeCell ref="F455:F456"/>
    <mergeCell ref="G455:G456"/>
    <mergeCell ref="H455:H456"/>
    <mergeCell ref="I455:I456"/>
    <mergeCell ref="K511:K512"/>
    <mergeCell ref="L511:L512"/>
    <mergeCell ref="M511:O512"/>
    <mergeCell ref="C501:D502"/>
    <mergeCell ref="E501:E502"/>
    <mergeCell ref="F501:F502"/>
    <mergeCell ref="G501:G502"/>
    <mergeCell ref="H501:H502"/>
    <mergeCell ref="I501:I502"/>
    <mergeCell ref="J501:J502"/>
    <mergeCell ref="H505:H506"/>
    <mergeCell ref="I505:I506"/>
    <mergeCell ref="J505:J506"/>
    <mergeCell ref="K501:K502"/>
    <mergeCell ref="C503:D506"/>
    <mergeCell ref="E503:E506"/>
    <mergeCell ref="F503:F506"/>
    <mergeCell ref="G503:G504"/>
    <mergeCell ref="H503:H504"/>
    <mergeCell ref="I503:I504"/>
    <mergeCell ref="J503:J504"/>
    <mergeCell ref="K503:O506"/>
    <mergeCell ref="G505:G506"/>
    <mergeCell ref="J547:J548"/>
    <mergeCell ref="H551:H552"/>
    <mergeCell ref="I551:I552"/>
    <mergeCell ref="J551:J552"/>
    <mergeCell ref="C511:C512"/>
    <mergeCell ref="D511:F511"/>
    <mergeCell ref="G511:H511"/>
    <mergeCell ref="I511:I512"/>
    <mergeCell ref="J511:J512"/>
    <mergeCell ref="C557:C558"/>
    <mergeCell ref="D557:F557"/>
    <mergeCell ref="G557:H557"/>
    <mergeCell ref="I557:I558"/>
    <mergeCell ref="J557:J558"/>
    <mergeCell ref="K547:K548"/>
    <mergeCell ref="C549:D552"/>
    <mergeCell ref="E549:E552"/>
    <mergeCell ref="F549:F552"/>
    <mergeCell ref="G549:G550"/>
    <mergeCell ref="H549:H550"/>
    <mergeCell ref="I549:I550"/>
    <mergeCell ref="J549:J550"/>
    <mergeCell ref="K549:O552"/>
    <mergeCell ref="G551:G552"/>
    <mergeCell ref="K557:K558"/>
    <mergeCell ref="L557:L558"/>
    <mergeCell ref="M557:O558"/>
    <mergeCell ref="C547:D548"/>
    <mergeCell ref="E547:E548"/>
    <mergeCell ref="F547:F548"/>
    <mergeCell ref="G547:G548"/>
    <mergeCell ref="H547:H548"/>
    <mergeCell ref="I547:I548"/>
    <mergeCell ref="K603:K604"/>
    <mergeCell ref="L603:L604"/>
    <mergeCell ref="M603:O604"/>
    <mergeCell ref="C593:D594"/>
    <mergeCell ref="E593:E594"/>
    <mergeCell ref="F593:F594"/>
    <mergeCell ref="G593:G594"/>
    <mergeCell ref="H593:H594"/>
    <mergeCell ref="I593:I594"/>
    <mergeCell ref="J593:J594"/>
    <mergeCell ref="H597:H598"/>
    <mergeCell ref="I597:I598"/>
    <mergeCell ref="J597:J598"/>
    <mergeCell ref="K593:K594"/>
    <mergeCell ref="C595:D598"/>
    <mergeCell ref="E595:E598"/>
    <mergeCell ref="F595:F598"/>
    <mergeCell ref="G595:G596"/>
    <mergeCell ref="H595:H596"/>
    <mergeCell ref="I595:I596"/>
    <mergeCell ref="J595:J596"/>
    <mergeCell ref="K595:O598"/>
    <mergeCell ref="G597:G598"/>
    <mergeCell ref="J639:J640"/>
    <mergeCell ref="H643:H644"/>
    <mergeCell ref="I643:I644"/>
    <mergeCell ref="J643:J644"/>
    <mergeCell ref="C603:C604"/>
    <mergeCell ref="D603:F603"/>
    <mergeCell ref="G603:H603"/>
    <mergeCell ref="I603:I604"/>
    <mergeCell ref="J603:J604"/>
    <mergeCell ref="C649:C650"/>
    <mergeCell ref="D649:F649"/>
    <mergeCell ref="G649:H649"/>
    <mergeCell ref="I649:I650"/>
    <mergeCell ref="J649:J650"/>
    <mergeCell ref="K639:K640"/>
    <mergeCell ref="C641:D644"/>
    <mergeCell ref="E641:E644"/>
    <mergeCell ref="F641:F644"/>
    <mergeCell ref="G641:G642"/>
    <mergeCell ref="H641:H642"/>
    <mergeCell ref="I641:I642"/>
    <mergeCell ref="J641:J642"/>
    <mergeCell ref="K641:O644"/>
    <mergeCell ref="G643:G644"/>
    <mergeCell ref="K649:K650"/>
    <mergeCell ref="L649:L650"/>
    <mergeCell ref="M649:O650"/>
    <mergeCell ref="C639:D640"/>
    <mergeCell ref="E639:E640"/>
    <mergeCell ref="F639:F640"/>
    <mergeCell ref="G639:G640"/>
    <mergeCell ref="H639:H640"/>
    <mergeCell ref="I639:I640"/>
    <mergeCell ref="K695:K696"/>
    <mergeCell ref="L695:L696"/>
    <mergeCell ref="M695:O696"/>
    <mergeCell ref="C685:D686"/>
    <mergeCell ref="E685:E686"/>
    <mergeCell ref="F685:F686"/>
    <mergeCell ref="G685:G686"/>
    <mergeCell ref="H685:H686"/>
    <mergeCell ref="I685:I686"/>
    <mergeCell ref="J685:J686"/>
    <mergeCell ref="H689:H690"/>
    <mergeCell ref="I689:I690"/>
    <mergeCell ref="J689:J690"/>
    <mergeCell ref="K685:K686"/>
    <mergeCell ref="C687:D690"/>
    <mergeCell ref="E687:E690"/>
    <mergeCell ref="F687:F690"/>
    <mergeCell ref="G687:G688"/>
    <mergeCell ref="H687:H688"/>
    <mergeCell ref="I687:I688"/>
    <mergeCell ref="J687:J688"/>
    <mergeCell ref="K687:O690"/>
    <mergeCell ref="G689:G690"/>
    <mergeCell ref="J731:J732"/>
    <mergeCell ref="H735:H736"/>
    <mergeCell ref="I735:I736"/>
    <mergeCell ref="J735:J736"/>
    <mergeCell ref="C695:C696"/>
    <mergeCell ref="D695:F695"/>
    <mergeCell ref="G695:H695"/>
    <mergeCell ref="I695:I696"/>
    <mergeCell ref="J695:J696"/>
    <mergeCell ref="C741:C742"/>
    <mergeCell ref="D741:F741"/>
    <mergeCell ref="G741:H741"/>
    <mergeCell ref="I741:I742"/>
    <mergeCell ref="J741:J742"/>
    <mergeCell ref="K731:K732"/>
    <mergeCell ref="C733:D736"/>
    <mergeCell ref="E733:E736"/>
    <mergeCell ref="F733:F736"/>
    <mergeCell ref="G733:G734"/>
    <mergeCell ref="H733:H734"/>
    <mergeCell ref="I733:I734"/>
    <mergeCell ref="J733:J734"/>
    <mergeCell ref="K733:O736"/>
    <mergeCell ref="G735:G736"/>
    <mergeCell ref="K741:K742"/>
    <mergeCell ref="L741:L742"/>
    <mergeCell ref="M741:O742"/>
    <mergeCell ref="C731:D732"/>
    <mergeCell ref="E731:E732"/>
    <mergeCell ref="F731:F732"/>
    <mergeCell ref="G731:G732"/>
    <mergeCell ref="H731:H732"/>
    <mergeCell ref="I731:I732"/>
    <mergeCell ref="K787:K788"/>
    <mergeCell ref="L787:L788"/>
    <mergeCell ref="M787:O788"/>
    <mergeCell ref="C777:D778"/>
    <mergeCell ref="E777:E778"/>
    <mergeCell ref="F777:F778"/>
    <mergeCell ref="G777:G778"/>
    <mergeCell ref="H777:H778"/>
    <mergeCell ref="I777:I778"/>
    <mergeCell ref="J777:J778"/>
    <mergeCell ref="H781:H782"/>
    <mergeCell ref="I781:I782"/>
    <mergeCell ref="J781:J782"/>
    <mergeCell ref="K777:K778"/>
    <mergeCell ref="C779:D782"/>
    <mergeCell ref="E779:E782"/>
    <mergeCell ref="F779:F782"/>
    <mergeCell ref="G779:G780"/>
    <mergeCell ref="H779:H780"/>
    <mergeCell ref="I779:I780"/>
    <mergeCell ref="J779:J780"/>
    <mergeCell ref="K779:O782"/>
    <mergeCell ref="G781:G782"/>
    <mergeCell ref="J823:J824"/>
    <mergeCell ref="H827:H828"/>
    <mergeCell ref="I827:I828"/>
    <mergeCell ref="J827:J828"/>
    <mergeCell ref="C787:C788"/>
    <mergeCell ref="D787:F787"/>
    <mergeCell ref="G787:H787"/>
    <mergeCell ref="I787:I788"/>
    <mergeCell ref="J787:J788"/>
    <mergeCell ref="C833:C834"/>
    <mergeCell ref="D833:F833"/>
    <mergeCell ref="G833:H833"/>
    <mergeCell ref="I833:I834"/>
    <mergeCell ref="J833:J834"/>
    <mergeCell ref="K823:K824"/>
    <mergeCell ref="C825:D828"/>
    <mergeCell ref="E825:E828"/>
    <mergeCell ref="F825:F828"/>
    <mergeCell ref="G825:G826"/>
    <mergeCell ref="H825:H826"/>
    <mergeCell ref="I825:I826"/>
    <mergeCell ref="J825:J826"/>
    <mergeCell ref="K825:O828"/>
    <mergeCell ref="G827:G828"/>
    <mergeCell ref="K833:K834"/>
    <mergeCell ref="L833:L834"/>
    <mergeCell ref="M833:O834"/>
    <mergeCell ref="C823:D824"/>
    <mergeCell ref="E823:E824"/>
    <mergeCell ref="F823:F824"/>
    <mergeCell ref="G823:G824"/>
    <mergeCell ref="H823:H824"/>
    <mergeCell ref="I823:I824"/>
    <mergeCell ref="K879:K880"/>
    <mergeCell ref="L879:L880"/>
    <mergeCell ref="M879:O880"/>
    <mergeCell ref="C869:D870"/>
    <mergeCell ref="E869:E870"/>
    <mergeCell ref="F869:F870"/>
    <mergeCell ref="G869:G870"/>
    <mergeCell ref="H869:H870"/>
    <mergeCell ref="I869:I870"/>
    <mergeCell ref="J869:J870"/>
    <mergeCell ref="H873:H874"/>
    <mergeCell ref="I873:I874"/>
    <mergeCell ref="J873:J874"/>
    <mergeCell ref="K869:K870"/>
    <mergeCell ref="C871:D874"/>
    <mergeCell ref="E871:E874"/>
    <mergeCell ref="F871:F874"/>
    <mergeCell ref="G871:G872"/>
    <mergeCell ref="H871:H872"/>
    <mergeCell ref="I871:I872"/>
    <mergeCell ref="J871:J872"/>
    <mergeCell ref="K871:O874"/>
    <mergeCell ref="G873:G874"/>
    <mergeCell ref="J915:J916"/>
    <mergeCell ref="H919:H920"/>
    <mergeCell ref="I919:I920"/>
    <mergeCell ref="J919:J920"/>
    <mergeCell ref="C879:C880"/>
    <mergeCell ref="D879:F879"/>
    <mergeCell ref="G879:H879"/>
    <mergeCell ref="I879:I880"/>
    <mergeCell ref="J879:J880"/>
    <mergeCell ref="C925:C926"/>
    <mergeCell ref="D925:F925"/>
    <mergeCell ref="G925:H925"/>
    <mergeCell ref="I925:I926"/>
    <mergeCell ref="J925:J926"/>
    <mergeCell ref="K915:K916"/>
    <mergeCell ref="C917:D920"/>
    <mergeCell ref="E917:E920"/>
    <mergeCell ref="F917:F920"/>
    <mergeCell ref="G917:G918"/>
    <mergeCell ref="H917:H918"/>
    <mergeCell ref="I917:I918"/>
    <mergeCell ref="J917:J918"/>
    <mergeCell ref="K917:O920"/>
    <mergeCell ref="G919:G920"/>
    <mergeCell ref="K925:K926"/>
    <mergeCell ref="L925:L926"/>
    <mergeCell ref="M925:O926"/>
    <mergeCell ref="C915:D916"/>
    <mergeCell ref="E915:E916"/>
    <mergeCell ref="F915:F916"/>
    <mergeCell ref="G915:G916"/>
    <mergeCell ref="H915:H916"/>
    <mergeCell ref="I915:I916"/>
    <mergeCell ref="K971:K972"/>
    <mergeCell ref="L971:L972"/>
    <mergeCell ref="M971:O972"/>
    <mergeCell ref="C961:D962"/>
    <mergeCell ref="E961:E962"/>
    <mergeCell ref="F961:F962"/>
    <mergeCell ref="G961:G962"/>
    <mergeCell ref="H961:H962"/>
    <mergeCell ref="I961:I962"/>
    <mergeCell ref="J961:J962"/>
    <mergeCell ref="H965:H966"/>
    <mergeCell ref="I965:I966"/>
    <mergeCell ref="J965:J966"/>
    <mergeCell ref="K961:K962"/>
    <mergeCell ref="C963:D966"/>
    <mergeCell ref="E963:E966"/>
    <mergeCell ref="F963:F966"/>
    <mergeCell ref="G963:G964"/>
    <mergeCell ref="H963:H964"/>
    <mergeCell ref="I963:I964"/>
    <mergeCell ref="J963:J964"/>
    <mergeCell ref="K963:O966"/>
    <mergeCell ref="G965:G966"/>
    <mergeCell ref="I1007:I1008"/>
    <mergeCell ref="J1007:J1008"/>
    <mergeCell ref="H1011:H1012"/>
    <mergeCell ref="I1011:I1012"/>
    <mergeCell ref="J1011:J1012"/>
    <mergeCell ref="C971:C972"/>
    <mergeCell ref="D971:F971"/>
    <mergeCell ref="G971:H971"/>
    <mergeCell ref="I971:I972"/>
    <mergeCell ref="J971:J972"/>
    <mergeCell ref="J1057:J1058"/>
    <mergeCell ref="C1017:C1018"/>
    <mergeCell ref="D1017:F1017"/>
    <mergeCell ref="G1017:H1017"/>
    <mergeCell ref="I1017:I1018"/>
    <mergeCell ref="J1017:J1018"/>
    <mergeCell ref="K1007:K1008"/>
    <mergeCell ref="C1009:D1012"/>
    <mergeCell ref="E1009:E1012"/>
    <mergeCell ref="F1009:F1012"/>
    <mergeCell ref="G1009:G1010"/>
    <mergeCell ref="H1009:H1010"/>
    <mergeCell ref="I1009:I1010"/>
    <mergeCell ref="J1009:J1010"/>
    <mergeCell ref="K1009:O1012"/>
    <mergeCell ref="G1011:G1012"/>
    <mergeCell ref="K1017:K1018"/>
    <mergeCell ref="L1017:L1018"/>
    <mergeCell ref="M1017:O1018"/>
    <mergeCell ref="C1007:D1008"/>
    <mergeCell ref="E1007:E1008"/>
    <mergeCell ref="F1007:F1008"/>
    <mergeCell ref="G1007:G1008"/>
    <mergeCell ref="H1007:H1008"/>
    <mergeCell ref="C1063:C1064"/>
    <mergeCell ref="D1063:F1063"/>
    <mergeCell ref="G1063:H1063"/>
    <mergeCell ref="I1063:I1064"/>
    <mergeCell ref="J1063:J1064"/>
    <mergeCell ref="K1053:K1054"/>
    <mergeCell ref="C1055:D1058"/>
    <mergeCell ref="E1055:E1058"/>
    <mergeCell ref="F1055:F1058"/>
    <mergeCell ref="G1055:G1056"/>
    <mergeCell ref="H1055:H1056"/>
    <mergeCell ref="I1055:I1056"/>
    <mergeCell ref="J1055:J1056"/>
    <mergeCell ref="K1055:O1058"/>
    <mergeCell ref="G1057:G1058"/>
    <mergeCell ref="C1053:D1054"/>
    <mergeCell ref="E1053:E1054"/>
    <mergeCell ref="F1053:F1054"/>
    <mergeCell ref="G1053:G1054"/>
    <mergeCell ref="H1053:H1054"/>
    <mergeCell ref="I1053:I1054"/>
    <mergeCell ref="J1053:J1054"/>
    <mergeCell ref="H1057:H1058"/>
    <mergeCell ref="I1057:I1058"/>
    <mergeCell ref="C1109:C1110"/>
    <mergeCell ref="D1109:F1109"/>
    <mergeCell ref="G1109:H1109"/>
    <mergeCell ref="I1109:I1110"/>
    <mergeCell ref="J1109:J1110"/>
    <mergeCell ref="K1099:K1100"/>
    <mergeCell ref="C1101:D1104"/>
    <mergeCell ref="E1101:E1104"/>
    <mergeCell ref="F1101:F1104"/>
    <mergeCell ref="G1101:G1102"/>
    <mergeCell ref="H1101:H1102"/>
    <mergeCell ref="I1101:I1102"/>
    <mergeCell ref="J1101:J1102"/>
    <mergeCell ref="K1101:O1104"/>
    <mergeCell ref="G1103:G1104"/>
    <mergeCell ref="C1099:D1100"/>
    <mergeCell ref="E1099:E1100"/>
    <mergeCell ref="F1099:F1100"/>
    <mergeCell ref="G1099:G1100"/>
    <mergeCell ref="H1099:H1100"/>
    <mergeCell ref="I1099:I1100"/>
    <mergeCell ref="J1099:J1100"/>
    <mergeCell ref="C1155:C1156"/>
    <mergeCell ref="D1155:F1155"/>
    <mergeCell ref="G1155:H1155"/>
    <mergeCell ref="I1155:I1156"/>
    <mergeCell ref="J1155:J1156"/>
    <mergeCell ref="K1145:K1146"/>
    <mergeCell ref="C1147:D1150"/>
    <mergeCell ref="E1147:E1150"/>
    <mergeCell ref="F1147:F1150"/>
    <mergeCell ref="G1147:G1148"/>
    <mergeCell ref="H1147:H1148"/>
    <mergeCell ref="I1147:I1148"/>
    <mergeCell ref="J1147:J1148"/>
    <mergeCell ref="K1147:O1150"/>
    <mergeCell ref="G1149:G1150"/>
    <mergeCell ref="C1145:D1146"/>
    <mergeCell ref="E1145:E1146"/>
    <mergeCell ref="F1145:F1146"/>
    <mergeCell ref="G1145:G1146"/>
    <mergeCell ref="H1145:H1146"/>
    <mergeCell ref="I1145:I1146"/>
    <mergeCell ref="J1145:J1146"/>
    <mergeCell ref="R6:Y8"/>
    <mergeCell ref="R11:Y13"/>
    <mergeCell ref="R16:Y18"/>
    <mergeCell ref="R21:Y23"/>
    <mergeCell ref="R26:Y28"/>
    <mergeCell ref="R31:Y33"/>
    <mergeCell ref="R52:Y54"/>
    <mergeCell ref="K1191:K1192"/>
    <mergeCell ref="C1193:D1196"/>
    <mergeCell ref="E1193:E1196"/>
    <mergeCell ref="F1193:F1196"/>
    <mergeCell ref="G1193:G1194"/>
    <mergeCell ref="H1193:H1194"/>
    <mergeCell ref="I1193:I1194"/>
    <mergeCell ref="J1193:J1194"/>
    <mergeCell ref="K1193:O1196"/>
    <mergeCell ref="G1195:G1196"/>
    <mergeCell ref="K1155:K1156"/>
    <mergeCell ref="L1155:L1156"/>
    <mergeCell ref="M1155:O1156"/>
    <mergeCell ref="C1191:D1192"/>
    <mergeCell ref="E1191:E1192"/>
    <mergeCell ref="F1191:F1192"/>
    <mergeCell ref="G1191:G1192"/>
    <mergeCell ref="R57:Y59"/>
    <mergeCell ref="R62:Y64"/>
    <mergeCell ref="R67:Y69"/>
    <mergeCell ref="R72:Y74"/>
    <mergeCell ref="R77:Y79"/>
    <mergeCell ref="R98:Y100"/>
    <mergeCell ref="H1195:H1196"/>
    <mergeCell ref="I1195:I1196"/>
    <mergeCell ref="J1195:J1196"/>
    <mergeCell ref="H1191:H1192"/>
    <mergeCell ref="I1191:I1192"/>
    <mergeCell ref="J1191:J1192"/>
    <mergeCell ref="H1149:H1150"/>
    <mergeCell ref="I1149:I1150"/>
    <mergeCell ref="J1149:J1150"/>
    <mergeCell ref="K1109:K1110"/>
    <mergeCell ref="L1109:L1110"/>
    <mergeCell ref="M1109:O1110"/>
    <mergeCell ref="H1103:H1104"/>
    <mergeCell ref="I1103:I1104"/>
    <mergeCell ref="J1103:J1104"/>
    <mergeCell ref="K1063:K1064"/>
    <mergeCell ref="L1063:L1064"/>
    <mergeCell ref="M1063:O1064"/>
    <mergeCell ref="R149:Y151"/>
    <mergeCell ref="R154:Y156"/>
    <mergeCell ref="R159:Y161"/>
    <mergeCell ref="R164:Y166"/>
    <mergeCell ref="R169:Y171"/>
    <mergeCell ref="R190:Y192"/>
    <mergeCell ref="R103:Y105"/>
    <mergeCell ref="R108:Y110"/>
    <mergeCell ref="R113:Y115"/>
    <mergeCell ref="R118:Y120"/>
    <mergeCell ref="R123:Y125"/>
    <mergeCell ref="R144:Y146"/>
    <mergeCell ref="R241:Y243"/>
    <mergeCell ref="R246:Y248"/>
    <mergeCell ref="R251:Y253"/>
    <mergeCell ref="R256:Y258"/>
    <mergeCell ref="R261:Y263"/>
    <mergeCell ref="R282:Y284"/>
    <mergeCell ref="R195:Y197"/>
    <mergeCell ref="R200:Y202"/>
    <mergeCell ref="R205:Y207"/>
    <mergeCell ref="R210:Y212"/>
    <mergeCell ref="R215:Y217"/>
    <mergeCell ref="R236:Y238"/>
    <mergeCell ref="R333:Y335"/>
    <mergeCell ref="R338:Y340"/>
    <mergeCell ref="R343:Y345"/>
    <mergeCell ref="R348:Y350"/>
    <mergeCell ref="R353:Y355"/>
    <mergeCell ref="R374:Y376"/>
    <mergeCell ref="R287:Y289"/>
    <mergeCell ref="R292:Y294"/>
    <mergeCell ref="R297:Y299"/>
    <mergeCell ref="R302:Y304"/>
    <mergeCell ref="R307:Y309"/>
    <mergeCell ref="R328:Y330"/>
    <mergeCell ref="R425:Y427"/>
    <mergeCell ref="R430:Y432"/>
    <mergeCell ref="R435:Y437"/>
    <mergeCell ref="R440:Y442"/>
    <mergeCell ref="R445:Y447"/>
    <mergeCell ref="R466:Y468"/>
    <mergeCell ref="R379:Y381"/>
    <mergeCell ref="R384:Y386"/>
    <mergeCell ref="R389:Y391"/>
    <mergeCell ref="R394:Y396"/>
    <mergeCell ref="R399:Y401"/>
    <mergeCell ref="R420:Y422"/>
    <mergeCell ref="R517:Y519"/>
    <mergeCell ref="R522:Y524"/>
    <mergeCell ref="R527:Y529"/>
    <mergeCell ref="R532:Y534"/>
    <mergeCell ref="R537:Y539"/>
    <mergeCell ref="R558:Y560"/>
    <mergeCell ref="R471:Y473"/>
    <mergeCell ref="R476:Y478"/>
    <mergeCell ref="R481:Y483"/>
    <mergeCell ref="R486:Y488"/>
    <mergeCell ref="R491:Y493"/>
    <mergeCell ref="R512:Y514"/>
    <mergeCell ref="R609:Y611"/>
    <mergeCell ref="R614:Y616"/>
    <mergeCell ref="R619:Y621"/>
    <mergeCell ref="R624:Y626"/>
    <mergeCell ref="R629:Y631"/>
    <mergeCell ref="R650:Y652"/>
    <mergeCell ref="R563:Y565"/>
    <mergeCell ref="R568:Y570"/>
    <mergeCell ref="R573:Y575"/>
    <mergeCell ref="R578:Y580"/>
    <mergeCell ref="R583:Y585"/>
    <mergeCell ref="R604:Y606"/>
    <mergeCell ref="R701:Y703"/>
    <mergeCell ref="R706:Y708"/>
    <mergeCell ref="R711:Y713"/>
    <mergeCell ref="R716:Y718"/>
    <mergeCell ref="R721:Y723"/>
    <mergeCell ref="R742:Y744"/>
    <mergeCell ref="R655:Y657"/>
    <mergeCell ref="R660:Y662"/>
    <mergeCell ref="R665:Y667"/>
    <mergeCell ref="R670:Y672"/>
    <mergeCell ref="R675:Y677"/>
    <mergeCell ref="R696:Y698"/>
    <mergeCell ref="R793:Y795"/>
    <mergeCell ref="R798:Y800"/>
    <mergeCell ref="R803:Y805"/>
    <mergeCell ref="R808:Y810"/>
    <mergeCell ref="R813:Y815"/>
    <mergeCell ref="R834:Y836"/>
    <mergeCell ref="R747:Y749"/>
    <mergeCell ref="R752:Y754"/>
    <mergeCell ref="R757:Y759"/>
    <mergeCell ref="R762:Y764"/>
    <mergeCell ref="R767:Y769"/>
    <mergeCell ref="R788:Y790"/>
    <mergeCell ref="R885:Y887"/>
    <mergeCell ref="R890:Y892"/>
    <mergeCell ref="R895:Y897"/>
    <mergeCell ref="R900:Y902"/>
    <mergeCell ref="R905:Y907"/>
    <mergeCell ref="R926:Y928"/>
    <mergeCell ref="R839:Y841"/>
    <mergeCell ref="R844:Y846"/>
    <mergeCell ref="R849:Y851"/>
    <mergeCell ref="R854:Y856"/>
    <mergeCell ref="R859:Y861"/>
    <mergeCell ref="R880:Y882"/>
    <mergeCell ref="R977:Y979"/>
    <mergeCell ref="R982:Y984"/>
    <mergeCell ref="R987:Y989"/>
    <mergeCell ref="R992:Y994"/>
    <mergeCell ref="R997:Y999"/>
    <mergeCell ref="R1018:Y1020"/>
    <mergeCell ref="R931:Y933"/>
    <mergeCell ref="R936:Y938"/>
    <mergeCell ref="R941:Y943"/>
    <mergeCell ref="R946:Y948"/>
    <mergeCell ref="R951:Y953"/>
    <mergeCell ref="R972:Y974"/>
    <mergeCell ref="F43:F46"/>
    <mergeCell ref="R1161:Y1163"/>
    <mergeCell ref="R1166:Y1168"/>
    <mergeCell ref="R1171:Y1173"/>
    <mergeCell ref="R1176:Y1178"/>
    <mergeCell ref="R1181:Y1183"/>
    <mergeCell ref="R1115:Y1117"/>
    <mergeCell ref="R1120:Y1122"/>
    <mergeCell ref="R1125:Y1127"/>
    <mergeCell ref="R1130:Y1132"/>
    <mergeCell ref="R1135:Y1137"/>
    <mergeCell ref="R1156:Y1158"/>
    <mergeCell ref="R1069:Y1071"/>
    <mergeCell ref="R1074:Y1076"/>
    <mergeCell ref="R1079:Y1081"/>
    <mergeCell ref="R1084:Y1086"/>
    <mergeCell ref="R1089:Y1091"/>
    <mergeCell ref="R1110:Y1112"/>
    <mergeCell ref="R1023:Y1025"/>
    <mergeCell ref="R1028:Y1030"/>
    <mergeCell ref="R1033:Y1035"/>
    <mergeCell ref="R1038:Y1040"/>
    <mergeCell ref="R1043:Y1045"/>
    <mergeCell ref="R1064:Y106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1242"/>
  <sheetViews>
    <sheetView topLeftCell="A316" zoomScale="115" zoomScaleNormal="115" workbookViewId="0">
      <selection activeCell="Q245" sqref="Q245"/>
    </sheetView>
  </sheetViews>
  <sheetFormatPr baseColWidth="10" defaultColWidth="9.140625" defaultRowHeight="12.75" x14ac:dyDescent="0.2"/>
  <cols>
    <col min="1" max="1" width="9.140625" style="69"/>
    <col min="2" max="2" width="9.140625" style="70"/>
    <col min="3" max="6" width="9.140625" style="69"/>
    <col min="7" max="8" width="9.140625" style="71"/>
    <col min="9" max="9" width="9.140625" style="69"/>
    <col min="10" max="10" width="9.140625" style="71"/>
    <col min="11" max="12" width="9.140625" style="69"/>
    <col min="13" max="13" width="16.140625" style="69" customWidth="1"/>
    <col min="14" max="14" width="14.85546875" style="69" customWidth="1"/>
    <col min="15" max="15" width="15" style="69" customWidth="1"/>
    <col min="16" max="16384" width="9.140625" style="69"/>
  </cols>
  <sheetData>
    <row r="3" spans="2:25" x14ac:dyDescent="0.2">
      <c r="C3" s="69" t="s">
        <v>159</v>
      </c>
      <c r="D3" s="69" t="s">
        <v>158</v>
      </c>
    </row>
    <row r="4" spans="2:25" ht="13.5" thickBot="1" x14ac:dyDescent="0.25">
      <c r="D4" s="72"/>
    </row>
    <row r="5" spans="2:25" x14ac:dyDescent="0.2">
      <c r="C5" s="170" t="s">
        <v>0</v>
      </c>
      <c r="D5" s="172" t="s">
        <v>1</v>
      </c>
      <c r="E5" s="173"/>
      <c r="F5" s="174"/>
      <c r="G5" s="175" t="s">
        <v>2</v>
      </c>
      <c r="H5" s="176"/>
      <c r="I5" s="177" t="s">
        <v>3</v>
      </c>
      <c r="J5" s="179" t="s">
        <v>4</v>
      </c>
      <c r="K5" s="131" t="s">
        <v>5</v>
      </c>
      <c r="L5" s="133" t="s">
        <v>6</v>
      </c>
      <c r="M5" s="135" t="s">
        <v>7</v>
      </c>
      <c r="N5" s="135"/>
      <c r="O5" s="131"/>
      <c r="R5" s="80" t="s">
        <v>150</v>
      </c>
      <c r="S5" s="80"/>
      <c r="T5" s="80"/>
      <c r="U5" s="80"/>
      <c r="V5" s="80"/>
      <c r="W5" s="80"/>
      <c r="X5" s="80"/>
      <c r="Y5" s="80"/>
    </row>
    <row r="6" spans="2:25" ht="13.5" thickBot="1" x14ac:dyDescent="0.25">
      <c r="C6" s="171"/>
      <c r="D6" s="1" t="s">
        <v>8</v>
      </c>
      <c r="E6" s="2" t="s">
        <v>9</v>
      </c>
      <c r="F6" s="3" t="s">
        <v>10</v>
      </c>
      <c r="G6" s="49" t="s">
        <v>11</v>
      </c>
      <c r="H6" s="50" t="s">
        <v>12</v>
      </c>
      <c r="I6" s="178"/>
      <c r="J6" s="180"/>
      <c r="K6" s="132"/>
      <c r="L6" s="134"/>
      <c r="M6" s="136"/>
      <c r="N6" s="136"/>
      <c r="O6" s="132"/>
      <c r="R6" s="119" t="s">
        <v>239</v>
      </c>
      <c r="S6" s="119"/>
      <c r="T6" s="119"/>
      <c r="U6" s="119"/>
      <c r="V6" s="119"/>
      <c r="W6" s="119"/>
      <c r="X6" s="119"/>
      <c r="Y6" s="119"/>
    </row>
    <row r="7" spans="2:25" x14ac:dyDescent="0.2">
      <c r="B7" s="70">
        <v>37196</v>
      </c>
      <c r="C7" s="4">
        <v>1</v>
      </c>
      <c r="D7" s="5"/>
      <c r="E7" s="6"/>
      <c r="F7" s="7"/>
      <c r="G7" s="51">
        <v>5</v>
      </c>
      <c r="H7" s="52">
        <v>10</v>
      </c>
      <c r="I7" s="5">
        <v>86</v>
      </c>
      <c r="J7" s="65">
        <v>1</v>
      </c>
      <c r="K7" s="7">
        <v>0</v>
      </c>
      <c r="L7" s="5" t="s">
        <v>13</v>
      </c>
      <c r="M7" s="27">
        <v>1</v>
      </c>
      <c r="N7" s="9"/>
      <c r="O7" s="10"/>
      <c r="R7" s="119"/>
      <c r="S7" s="119"/>
      <c r="T7" s="119"/>
      <c r="U7" s="119"/>
      <c r="V7" s="119"/>
      <c r="W7" s="119"/>
      <c r="X7" s="119"/>
      <c r="Y7" s="119"/>
    </row>
    <row r="8" spans="2:25" x14ac:dyDescent="0.2">
      <c r="B8" s="70">
        <v>37197</v>
      </c>
      <c r="C8" s="4">
        <v>2</v>
      </c>
      <c r="D8" s="11"/>
      <c r="E8" s="12"/>
      <c r="F8" s="13"/>
      <c r="G8" s="53">
        <v>7</v>
      </c>
      <c r="H8" s="54">
        <v>11</v>
      </c>
      <c r="I8" s="11">
        <v>87</v>
      </c>
      <c r="J8" s="66">
        <v>1</v>
      </c>
      <c r="K8" s="7">
        <v>0</v>
      </c>
      <c r="L8" s="11" t="s">
        <v>15</v>
      </c>
      <c r="M8" s="27">
        <v>0.75</v>
      </c>
      <c r="N8" s="9"/>
      <c r="O8" s="10"/>
      <c r="R8" s="119"/>
      <c r="S8" s="119"/>
      <c r="T8" s="119"/>
      <c r="U8" s="119"/>
      <c r="V8" s="119"/>
      <c r="W8" s="119"/>
      <c r="X8" s="119"/>
      <c r="Y8" s="119"/>
    </row>
    <row r="9" spans="2:25" x14ac:dyDescent="0.2">
      <c r="B9" s="70">
        <v>37198</v>
      </c>
      <c r="C9" s="4">
        <v>3</v>
      </c>
      <c r="D9" s="11"/>
      <c r="E9" s="12"/>
      <c r="F9" s="13"/>
      <c r="G9" s="53">
        <v>11</v>
      </c>
      <c r="H9" s="54">
        <v>11</v>
      </c>
      <c r="I9" s="11">
        <v>83</v>
      </c>
      <c r="J9" s="66">
        <v>0</v>
      </c>
      <c r="K9" s="7">
        <v>0</v>
      </c>
      <c r="L9" s="11" t="s">
        <v>13</v>
      </c>
      <c r="M9" s="27">
        <v>0.75</v>
      </c>
      <c r="N9" s="9"/>
      <c r="O9" s="10"/>
      <c r="R9" s="80"/>
      <c r="S9" s="80"/>
      <c r="T9" s="80"/>
      <c r="U9" s="80"/>
      <c r="V9" s="80"/>
      <c r="W9" s="80"/>
      <c r="X9" s="80"/>
      <c r="Y9" s="80"/>
    </row>
    <row r="10" spans="2:25" x14ac:dyDescent="0.2">
      <c r="B10" s="70">
        <v>37199</v>
      </c>
      <c r="C10" s="4">
        <v>4</v>
      </c>
      <c r="D10" s="11"/>
      <c r="E10" s="12"/>
      <c r="F10" s="13"/>
      <c r="G10" s="53">
        <v>10</v>
      </c>
      <c r="H10" s="54">
        <v>10</v>
      </c>
      <c r="I10" s="11">
        <v>83</v>
      </c>
      <c r="J10" s="66">
        <v>1</v>
      </c>
      <c r="K10" s="7">
        <v>0</v>
      </c>
      <c r="L10" s="11" t="s">
        <v>34</v>
      </c>
      <c r="M10" s="27">
        <v>1</v>
      </c>
      <c r="N10" s="9"/>
      <c r="O10" s="10"/>
      <c r="R10" s="80" t="s">
        <v>152</v>
      </c>
      <c r="S10" s="80"/>
      <c r="T10" s="80"/>
      <c r="U10" s="80"/>
      <c r="V10" s="80"/>
      <c r="W10" s="80"/>
      <c r="X10" s="80"/>
      <c r="Y10" s="80"/>
    </row>
    <row r="11" spans="2:25" x14ac:dyDescent="0.2">
      <c r="B11" s="70">
        <v>37200</v>
      </c>
      <c r="C11" s="4">
        <v>5</v>
      </c>
      <c r="D11" s="11"/>
      <c r="E11" s="12"/>
      <c r="F11" s="13"/>
      <c r="G11" s="53">
        <v>6</v>
      </c>
      <c r="H11" s="54">
        <v>10</v>
      </c>
      <c r="I11" s="11">
        <v>63</v>
      </c>
      <c r="J11" s="66">
        <v>1</v>
      </c>
      <c r="K11" s="7">
        <v>0</v>
      </c>
      <c r="L11" s="11" t="s">
        <v>13</v>
      </c>
      <c r="M11" s="27">
        <v>0.25</v>
      </c>
      <c r="N11" s="9"/>
      <c r="O11" s="10"/>
      <c r="R11" s="119"/>
      <c r="S11" s="119"/>
      <c r="T11" s="119"/>
      <c r="U11" s="119"/>
      <c r="V11" s="119"/>
      <c r="W11" s="119"/>
      <c r="X11" s="119"/>
      <c r="Y11" s="119"/>
    </row>
    <row r="12" spans="2:25" x14ac:dyDescent="0.2">
      <c r="B12" s="70">
        <v>37201</v>
      </c>
      <c r="C12" s="4">
        <v>6</v>
      </c>
      <c r="D12" s="11"/>
      <c r="E12" s="12"/>
      <c r="F12" s="13"/>
      <c r="G12" s="53">
        <v>5</v>
      </c>
      <c r="H12" s="54">
        <v>9</v>
      </c>
      <c r="I12" s="11">
        <v>91</v>
      </c>
      <c r="J12" s="66">
        <v>5</v>
      </c>
      <c r="K12" s="7">
        <v>0</v>
      </c>
      <c r="L12" s="11" t="s">
        <v>13</v>
      </c>
      <c r="M12" s="27">
        <v>1</v>
      </c>
      <c r="N12" s="9"/>
      <c r="O12" s="10"/>
      <c r="R12" s="119"/>
      <c r="S12" s="119"/>
      <c r="T12" s="119"/>
      <c r="U12" s="119"/>
      <c r="V12" s="119"/>
      <c r="W12" s="119"/>
      <c r="X12" s="119"/>
      <c r="Y12" s="119"/>
    </row>
    <row r="13" spans="2:25" x14ac:dyDescent="0.2">
      <c r="B13" s="70">
        <v>37202</v>
      </c>
      <c r="C13" s="4">
        <v>7</v>
      </c>
      <c r="D13" s="11"/>
      <c r="E13" s="12"/>
      <c r="F13" s="13"/>
      <c r="G13" s="53">
        <v>7</v>
      </c>
      <c r="H13" s="54">
        <v>9</v>
      </c>
      <c r="I13" s="11">
        <v>87</v>
      </c>
      <c r="J13" s="66">
        <v>7</v>
      </c>
      <c r="K13" s="7">
        <v>0</v>
      </c>
      <c r="L13" s="11" t="s">
        <v>34</v>
      </c>
      <c r="M13" s="27">
        <v>1</v>
      </c>
      <c r="N13" s="9"/>
      <c r="O13" s="10"/>
      <c r="R13" s="119"/>
      <c r="S13" s="119"/>
      <c r="T13" s="119"/>
      <c r="U13" s="119"/>
      <c r="V13" s="119"/>
      <c r="W13" s="119"/>
      <c r="X13" s="119"/>
      <c r="Y13" s="119"/>
    </row>
    <row r="14" spans="2:25" x14ac:dyDescent="0.2">
      <c r="B14" s="70">
        <v>37203</v>
      </c>
      <c r="C14" s="4">
        <v>8</v>
      </c>
      <c r="D14" s="11"/>
      <c r="E14" s="12"/>
      <c r="F14" s="13"/>
      <c r="G14" s="53">
        <v>1</v>
      </c>
      <c r="H14" s="54">
        <v>8</v>
      </c>
      <c r="I14" s="11">
        <v>90</v>
      </c>
      <c r="J14" s="66">
        <v>17</v>
      </c>
      <c r="K14" s="7">
        <v>0</v>
      </c>
      <c r="L14" s="11" t="s">
        <v>34</v>
      </c>
      <c r="M14" s="27">
        <v>1</v>
      </c>
      <c r="N14" s="15"/>
      <c r="O14" s="16"/>
      <c r="R14" s="80"/>
      <c r="S14" s="80"/>
      <c r="T14" s="80"/>
      <c r="U14" s="80"/>
      <c r="V14" s="80"/>
      <c r="W14" s="80"/>
      <c r="X14" s="80"/>
      <c r="Y14" s="80"/>
    </row>
    <row r="15" spans="2:25" x14ac:dyDescent="0.2">
      <c r="B15" s="70">
        <v>37204</v>
      </c>
      <c r="C15" s="4">
        <v>9</v>
      </c>
      <c r="D15" s="11"/>
      <c r="E15" s="12"/>
      <c r="F15" s="13"/>
      <c r="G15" s="53">
        <v>1</v>
      </c>
      <c r="H15" s="54">
        <v>3</v>
      </c>
      <c r="I15" s="11">
        <v>73</v>
      </c>
      <c r="J15" s="62">
        <v>0</v>
      </c>
      <c r="K15" s="7">
        <v>0</v>
      </c>
      <c r="L15" s="11" t="s">
        <v>34</v>
      </c>
      <c r="M15" s="27">
        <v>0.5</v>
      </c>
      <c r="N15" s="15"/>
      <c r="O15" s="16"/>
      <c r="R15" s="80" t="s">
        <v>154</v>
      </c>
      <c r="S15" s="80"/>
      <c r="T15" s="80"/>
      <c r="U15" s="80"/>
      <c r="V15" s="80"/>
      <c r="W15" s="80"/>
      <c r="X15" s="80"/>
      <c r="Y15" s="80"/>
    </row>
    <row r="16" spans="2:25" ht="13.5" thickBot="1" x14ac:dyDescent="0.25">
      <c r="B16" s="70">
        <v>37205</v>
      </c>
      <c r="C16" s="17">
        <v>10</v>
      </c>
      <c r="D16" s="18"/>
      <c r="E16" s="19"/>
      <c r="F16" s="20"/>
      <c r="G16" s="55">
        <v>-4</v>
      </c>
      <c r="H16" s="56">
        <v>4</v>
      </c>
      <c r="I16" s="18">
        <v>73</v>
      </c>
      <c r="J16" s="67">
        <v>0</v>
      </c>
      <c r="K16" s="7">
        <v>0</v>
      </c>
      <c r="L16" s="11" t="s">
        <v>34</v>
      </c>
      <c r="M16" s="27">
        <v>0.25</v>
      </c>
      <c r="N16" s="15"/>
      <c r="O16" s="16"/>
      <c r="R16" s="119"/>
      <c r="S16" s="119"/>
      <c r="T16" s="119"/>
      <c r="U16" s="119"/>
      <c r="V16" s="119"/>
      <c r="W16" s="119"/>
      <c r="X16" s="119"/>
      <c r="Y16" s="119"/>
    </row>
    <row r="17" spans="2:25" ht="13.5" thickBot="1" x14ac:dyDescent="0.25">
      <c r="C17" s="21" t="s">
        <v>20</v>
      </c>
      <c r="D17" s="22"/>
      <c r="E17" s="23"/>
      <c r="F17" s="24"/>
      <c r="G17" s="57"/>
      <c r="H17" s="58"/>
      <c r="I17" s="25"/>
      <c r="J17" s="64"/>
      <c r="K17" s="24"/>
      <c r="L17" s="22"/>
      <c r="M17" s="32"/>
      <c r="N17" s="101"/>
      <c r="O17" s="102"/>
      <c r="R17" s="119"/>
      <c r="S17" s="119"/>
      <c r="T17" s="119"/>
      <c r="U17" s="119"/>
      <c r="V17" s="119"/>
      <c r="W17" s="119"/>
      <c r="X17" s="119"/>
      <c r="Y17" s="119"/>
    </row>
    <row r="18" spans="2:25" x14ac:dyDescent="0.2">
      <c r="B18" s="70">
        <v>37206</v>
      </c>
      <c r="C18" s="26">
        <v>11</v>
      </c>
      <c r="D18" s="5"/>
      <c r="E18" s="6"/>
      <c r="F18" s="7"/>
      <c r="G18" s="51">
        <v>-1</v>
      </c>
      <c r="H18" s="52">
        <v>4</v>
      </c>
      <c r="I18" s="5">
        <v>77</v>
      </c>
      <c r="J18" s="62">
        <v>0</v>
      </c>
      <c r="K18" s="7">
        <v>0</v>
      </c>
      <c r="L18" s="5" t="s">
        <v>34</v>
      </c>
      <c r="M18" s="35">
        <v>1</v>
      </c>
      <c r="N18" s="9"/>
      <c r="O18" s="10"/>
      <c r="R18" s="119"/>
      <c r="S18" s="119"/>
      <c r="T18" s="119"/>
      <c r="U18" s="119"/>
      <c r="V18" s="119"/>
      <c r="W18" s="119"/>
      <c r="X18" s="119"/>
      <c r="Y18" s="119"/>
    </row>
    <row r="19" spans="2:25" x14ac:dyDescent="0.2">
      <c r="B19" s="70">
        <v>37207</v>
      </c>
      <c r="C19" s="4">
        <v>12</v>
      </c>
      <c r="D19" s="11"/>
      <c r="E19" s="12"/>
      <c r="F19" s="13"/>
      <c r="G19" s="51">
        <v>4</v>
      </c>
      <c r="H19" s="52">
        <v>8</v>
      </c>
      <c r="I19" s="11">
        <v>92</v>
      </c>
      <c r="J19" s="62">
        <v>0</v>
      </c>
      <c r="K19" s="7">
        <v>0</v>
      </c>
      <c r="L19" s="5" t="s">
        <v>13</v>
      </c>
      <c r="M19" s="35">
        <v>1</v>
      </c>
      <c r="N19" s="9"/>
      <c r="O19" s="10"/>
      <c r="R19" s="80"/>
      <c r="S19" s="80"/>
      <c r="T19" s="80"/>
      <c r="U19" s="80"/>
      <c r="V19" s="80"/>
      <c r="W19" s="80"/>
      <c r="X19" s="80"/>
      <c r="Y19" s="80"/>
    </row>
    <row r="20" spans="2:25" x14ac:dyDescent="0.2">
      <c r="B20" s="70">
        <v>37208</v>
      </c>
      <c r="C20" s="4">
        <v>13</v>
      </c>
      <c r="D20" s="11"/>
      <c r="E20" s="12"/>
      <c r="F20" s="13"/>
      <c r="G20" s="53">
        <v>1</v>
      </c>
      <c r="H20" s="54">
        <v>5</v>
      </c>
      <c r="I20" s="11">
        <v>73</v>
      </c>
      <c r="J20" s="62">
        <v>0</v>
      </c>
      <c r="K20" s="7">
        <v>0</v>
      </c>
      <c r="L20" s="5" t="s">
        <v>34</v>
      </c>
      <c r="M20" s="35">
        <v>0</v>
      </c>
      <c r="N20" s="15"/>
      <c r="O20" s="16"/>
      <c r="R20" s="80" t="s">
        <v>156</v>
      </c>
      <c r="S20" s="80"/>
      <c r="T20" s="80"/>
      <c r="U20" s="80"/>
      <c r="V20" s="80"/>
      <c r="W20" s="80"/>
      <c r="X20" s="80"/>
      <c r="Y20" s="80"/>
    </row>
    <row r="21" spans="2:25" ht="15" x14ac:dyDescent="0.25">
      <c r="B21" s="70">
        <v>37209</v>
      </c>
      <c r="C21" s="4">
        <v>14</v>
      </c>
      <c r="D21" s="11"/>
      <c r="E21" s="12"/>
      <c r="F21" s="13"/>
      <c r="G21" s="103">
        <v>1</v>
      </c>
      <c r="H21" s="54">
        <v>4</v>
      </c>
      <c r="I21" s="11">
        <v>73</v>
      </c>
      <c r="J21" s="62">
        <v>0</v>
      </c>
      <c r="K21" s="7">
        <v>0</v>
      </c>
      <c r="L21" s="5" t="s">
        <v>16</v>
      </c>
      <c r="M21" s="35">
        <v>0.5</v>
      </c>
      <c r="N21" s="15"/>
      <c r="O21" s="16"/>
      <c r="R21" s="120" t="s">
        <v>240</v>
      </c>
      <c r="S21" s="120"/>
      <c r="T21" s="120"/>
      <c r="U21" s="120"/>
      <c r="V21" s="120"/>
      <c r="W21" s="120"/>
      <c r="X21" s="120"/>
      <c r="Y21" s="120"/>
    </row>
    <row r="22" spans="2:25" x14ac:dyDescent="0.2">
      <c r="B22" s="70">
        <v>37210</v>
      </c>
      <c r="C22" s="4">
        <v>15</v>
      </c>
      <c r="D22" s="11"/>
      <c r="E22" s="12"/>
      <c r="F22" s="13"/>
      <c r="G22" s="53">
        <v>-2</v>
      </c>
      <c r="H22" s="54">
        <v>2</v>
      </c>
      <c r="I22" s="11">
        <v>73</v>
      </c>
      <c r="J22" s="62">
        <v>0</v>
      </c>
      <c r="K22" s="7">
        <v>0</v>
      </c>
      <c r="L22" s="5" t="s">
        <v>16</v>
      </c>
      <c r="M22" s="35">
        <v>0.5</v>
      </c>
      <c r="N22" s="9"/>
      <c r="O22" s="10"/>
      <c r="R22" s="120"/>
      <c r="S22" s="120"/>
      <c r="T22" s="120"/>
      <c r="U22" s="120"/>
      <c r="V22" s="120"/>
      <c r="W22" s="120"/>
      <c r="X22" s="120"/>
      <c r="Y22" s="120"/>
    </row>
    <row r="23" spans="2:25" x14ac:dyDescent="0.2">
      <c r="B23" s="70">
        <v>37211</v>
      </c>
      <c r="C23" s="4">
        <v>16</v>
      </c>
      <c r="D23" s="11"/>
      <c r="E23" s="12"/>
      <c r="F23" s="13"/>
      <c r="G23" s="53">
        <v>1</v>
      </c>
      <c r="H23" s="54">
        <v>8</v>
      </c>
      <c r="I23" s="11">
        <v>90</v>
      </c>
      <c r="J23" s="62">
        <v>1</v>
      </c>
      <c r="K23" s="7">
        <v>0</v>
      </c>
      <c r="L23" s="5" t="s">
        <v>13</v>
      </c>
      <c r="M23" s="35">
        <v>0.5</v>
      </c>
      <c r="N23" s="15"/>
      <c r="O23" s="16"/>
      <c r="R23" s="120"/>
      <c r="S23" s="120"/>
      <c r="T23" s="120"/>
      <c r="U23" s="120"/>
      <c r="V23" s="120"/>
      <c r="W23" s="120"/>
      <c r="X23" s="120"/>
      <c r="Y23" s="120"/>
    </row>
    <row r="24" spans="2:25" x14ac:dyDescent="0.2">
      <c r="B24" s="70">
        <v>37212</v>
      </c>
      <c r="C24" s="4">
        <v>17</v>
      </c>
      <c r="D24" s="11"/>
      <c r="E24" s="12"/>
      <c r="F24" s="13"/>
      <c r="G24" s="53">
        <v>4</v>
      </c>
      <c r="H24" s="54">
        <v>7</v>
      </c>
      <c r="I24" s="11">
        <v>93</v>
      </c>
      <c r="J24" s="62">
        <v>3</v>
      </c>
      <c r="K24" s="7">
        <v>0</v>
      </c>
      <c r="L24" s="5" t="s">
        <v>13</v>
      </c>
      <c r="M24" s="35">
        <v>1</v>
      </c>
      <c r="N24" s="9"/>
      <c r="O24" s="10"/>
      <c r="R24" s="80"/>
      <c r="S24" s="80"/>
      <c r="T24" s="80"/>
      <c r="U24" s="80"/>
      <c r="V24" s="80"/>
      <c r="W24" s="80"/>
      <c r="X24" s="80"/>
      <c r="Y24" s="80"/>
    </row>
    <row r="25" spans="2:25" x14ac:dyDescent="0.2">
      <c r="B25" s="70">
        <v>37213</v>
      </c>
      <c r="C25" s="4">
        <v>18</v>
      </c>
      <c r="D25" s="11"/>
      <c r="E25" s="12"/>
      <c r="F25" s="13"/>
      <c r="G25" s="53">
        <v>4</v>
      </c>
      <c r="H25" s="54">
        <v>8</v>
      </c>
      <c r="I25" s="11">
        <v>93</v>
      </c>
      <c r="J25" s="62">
        <v>0</v>
      </c>
      <c r="K25" s="7">
        <v>0</v>
      </c>
      <c r="L25" s="5" t="s">
        <v>16</v>
      </c>
      <c r="M25" s="35">
        <v>1</v>
      </c>
      <c r="N25" s="9"/>
      <c r="O25" s="10"/>
      <c r="R25" s="80" t="s">
        <v>155</v>
      </c>
      <c r="S25" s="80"/>
      <c r="T25" s="80"/>
      <c r="U25" s="80"/>
      <c r="V25" s="80"/>
      <c r="W25" s="80"/>
      <c r="X25" s="80"/>
      <c r="Y25" s="80"/>
    </row>
    <row r="26" spans="2:25" x14ac:dyDescent="0.2">
      <c r="B26" s="70">
        <v>37214</v>
      </c>
      <c r="C26" s="4">
        <v>19</v>
      </c>
      <c r="D26" s="11"/>
      <c r="E26" s="12"/>
      <c r="F26" s="13"/>
      <c r="G26" s="53">
        <v>4</v>
      </c>
      <c r="H26" s="54">
        <v>7</v>
      </c>
      <c r="I26" s="11">
        <v>93</v>
      </c>
      <c r="J26" s="62">
        <v>2</v>
      </c>
      <c r="K26" s="7">
        <v>0</v>
      </c>
      <c r="L26" s="5"/>
      <c r="M26" s="35">
        <v>1</v>
      </c>
      <c r="N26" s="9"/>
      <c r="O26" s="10"/>
      <c r="R26" s="120"/>
      <c r="S26" s="120"/>
      <c r="T26" s="120"/>
      <c r="U26" s="120"/>
      <c r="V26" s="120"/>
      <c r="W26" s="120"/>
      <c r="X26" s="120"/>
      <c r="Y26" s="120"/>
    </row>
    <row r="27" spans="2:25" ht="13.5" thickBot="1" x14ac:dyDescent="0.25">
      <c r="B27" s="70">
        <v>37215</v>
      </c>
      <c r="C27" s="17">
        <v>20</v>
      </c>
      <c r="D27" s="18"/>
      <c r="E27" s="19"/>
      <c r="F27" s="20"/>
      <c r="G27" s="53">
        <v>3</v>
      </c>
      <c r="H27" s="54">
        <v>7</v>
      </c>
      <c r="I27" s="18">
        <v>87</v>
      </c>
      <c r="J27" s="63">
        <v>3</v>
      </c>
      <c r="K27" s="7">
        <v>0</v>
      </c>
      <c r="L27" s="5" t="s">
        <v>34</v>
      </c>
      <c r="M27" s="35">
        <v>0.5</v>
      </c>
      <c r="N27" s="15"/>
      <c r="O27" s="16"/>
      <c r="R27" s="120"/>
      <c r="S27" s="120"/>
      <c r="T27" s="120"/>
      <c r="U27" s="120"/>
      <c r="V27" s="120"/>
      <c r="W27" s="120"/>
      <c r="X27" s="120"/>
      <c r="Y27" s="120"/>
    </row>
    <row r="28" spans="2:25" ht="13.5" thickBot="1" x14ac:dyDescent="0.25">
      <c r="C28" s="21" t="s">
        <v>23</v>
      </c>
      <c r="D28" s="22"/>
      <c r="E28" s="23"/>
      <c r="F28" s="24"/>
      <c r="G28" s="57"/>
      <c r="H28" s="58"/>
      <c r="I28" s="25"/>
      <c r="J28" s="64"/>
      <c r="K28" s="24"/>
      <c r="L28" s="22"/>
      <c r="M28" s="32"/>
      <c r="N28" s="101"/>
      <c r="O28" s="102"/>
      <c r="R28" s="120"/>
      <c r="S28" s="120"/>
      <c r="T28" s="120"/>
      <c r="U28" s="120"/>
      <c r="V28" s="120"/>
      <c r="W28" s="120"/>
      <c r="X28" s="120"/>
      <c r="Y28" s="120"/>
    </row>
    <row r="29" spans="2:25" x14ac:dyDescent="0.2">
      <c r="B29" s="70">
        <v>37216</v>
      </c>
      <c r="C29" s="26">
        <v>21</v>
      </c>
      <c r="D29" s="5"/>
      <c r="E29" s="6"/>
      <c r="F29" s="7"/>
      <c r="G29" s="51">
        <v>6</v>
      </c>
      <c r="H29" s="52">
        <v>9</v>
      </c>
      <c r="I29" s="5">
        <v>79</v>
      </c>
      <c r="J29" s="61">
        <v>0</v>
      </c>
      <c r="K29" s="7">
        <v>0</v>
      </c>
      <c r="L29" s="5" t="s">
        <v>13</v>
      </c>
      <c r="M29" s="35">
        <v>0.75</v>
      </c>
      <c r="N29" s="48"/>
      <c r="O29" s="10"/>
      <c r="R29" s="80"/>
      <c r="S29" s="80"/>
      <c r="T29" s="80"/>
      <c r="U29" s="80"/>
      <c r="V29" s="80"/>
      <c r="W29" s="80"/>
      <c r="X29" s="80"/>
      <c r="Y29" s="80"/>
    </row>
    <row r="30" spans="2:25" x14ac:dyDescent="0.2">
      <c r="B30" s="70">
        <v>37217</v>
      </c>
      <c r="C30" s="4">
        <v>22</v>
      </c>
      <c r="D30" s="11"/>
      <c r="E30" s="12"/>
      <c r="F30" s="13"/>
      <c r="G30" s="53">
        <v>2</v>
      </c>
      <c r="H30" s="54">
        <v>8</v>
      </c>
      <c r="I30" s="11">
        <v>86</v>
      </c>
      <c r="J30" s="62">
        <v>0</v>
      </c>
      <c r="K30" s="7">
        <v>0</v>
      </c>
      <c r="L30" s="5" t="s">
        <v>13</v>
      </c>
      <c r="M30" s="35">
        <v>1</v>
      </c>
      <c r="N30" s="9"/>
      <c r="O30" s="10"/>
      <c r="R30" s="80" t="s">
        <v>157</v>
      </c>
      <c r="S30" s="80"/>
      <c r="T30" s="80"/>
      <c r="U30" s="80"/>
      <c r="V30" s="80"/>
      <c r="W30" s="80"/>
      <c r="X30" s="80"/>
      <c r="Y30" s="80"/>
    </row>
    <row r="31" spans="2:25" x14ac:dyDescent="0.2">
      <c r="B31" s="70">
        <v>37218</v>
      </c>
      <c r="C31" s="4">
        <v>23</v>
      </c>
      <c r="D31" s="11"/>
      <c r="E31" s="12"/>
      <c r="F31" s="13"/>
      <c r="G31" s="53">
        <v>1</v>
      </c>
      <c r="H31" s="54">
        <v>4</v>
      </c>
      <c r="I31" s="11">
        <v>83</v>
      </c>
      <c r="J31" s="62">
        <v>5</v>
      </c>
      <c r="K31" s="7">
        <v>0</v>
      </c>
      <c r="L31" s="5" t="s">
        <v>25</v>
      </c>
      <c r="M31" s="35">
        <v>0.75</v>
      </c>
      <c r="N31" s="15"/>
      <c r="O31" s="16"/>
      <c r="R31" s="120"/>
      <c r="S31" s="120"/>
      <c r="T31" s="120"/>
      <c r="U31" s="120"/>
      <c r="V31" s="120"/>
      <c r="W31" s="120"/>
      <c r="X31" s="120"/>
      <c r="Y31" s="120"/>
    </row>
    <row r="32" spans="2:25" x14ac:dyDescent="0.2">
      <c r="B32" s="70">
        <v>37219</v>
      </c>
      <c r="C32" s="4">
        <v>24</v>
      </c>
      <c r="D32" s="11"/>
      <c r="E32" s="12"/>
      <c r="F32" s="13"/>
      <c r="G32" s="53">
        <v>3</v>
      </c>
      <c r="H32" s="54">
        <v>4</v>
      </c>
      <c r="I32" s="11">
        <v>92</v>
      </c>
      <c r="J32" s="62">
        <v>5</v>
      </c>
      <c r="K32" s="7">
        <v>0</v>
      </c>
      <c r="L32" s="5" t="s">
        <v>13</v>
      </c>
      <c r="M32" s="35">
        <v>1</v>
      </c>
      <c r="N32" s="9"/>
      <c r="O32" s="10"/>
      <c r="R32" s="120"/>
      <c r="S32" s="120"/>
      <c r="T32" s="120"/>
      <c r="U32" s="120"/>
      <c r="V32" s="120"/>
      <c r="W32" s="120"/>
      <c r="X32" s="120"/>
      <c r="Y32" s="120"/>
    </row>
    <row r="33" spans="2:25" x14ac:dyDescent="0.2">
      <c r="B33" s="70">
        <v>37220</v>
      </c>
      <c r="C33" s="4">
        <v>25</v>
      </c>
      <c r="D33" s="11"/>
      <c r="E33" s="12"/>
      <c r="F33" s="13"/>
      <c r="G33" s="53">
        <v>3</v>
      </c>
      <c r="H33" s="54">
        <v>4</v>
      </c>
      <c r="I33" s="11">
        <v>94</v>
      </c>
      <c r="J33" s="62">
        <v>2</v>
      </c>
      <c r="K33" s="7">
        <v>0</v>
      </c>
      <c r="L33" s="5" t="s">
        <v>13</v>
      </c>
      <c r="M33" s="35">
        <v>1</v>
      </c>
      <c r="N33" s="15"/>
      <c r="O33" s="16"/>
      <c r="R33" s="120"/>
      <c r="S33" s="120"/>
      <c r="T33" s="120"/>
      <c r="U33" s="120"/>
      <c r="V33" s="120"/>
      <c r="W33" s="120"/>
      <c r="X33" s="120"/>
      <c r="Y33" s="120"/>
    </row>
    <row r="34" spans="2:25" x14ac:dyDescent="0.2">
      <c r="B34" s="70">
        <v>37221</v>
      </c>
      <c r="C34" s="4">
        <v>26</v>
      </c>
      <c r="D34" s="11"/>
      <c r="E34" s="12"/>
      <c r="F34" s="13"/>
      <c r="G34" s="53">
        <v>6</v>
      </c>
      <c r="H34" s="54">
        <v>8</v>
      </c>
      <c r="I34" s="11">
        <v>94</v>
      </c>
      <c r="J34" s="62">
        <v>7</v>
      </c>
      <c r="K34" s="7">
        <v>0</v>
      </c>
      <c r="L34" s="11" t="s">
        <v>13</v>
      </c>
      <c r="M34" s="35">
        <v>1</v>
      </c>
      <c r="N34" s="9"/>
      <c r="O34" s="10"/>
    </row>
    <row r="35" spans="2:25" x14ac:dyDescent="0.2">
      <c r="B35" s="70">
        <v>37222</v>
      </c>
      <c r="C35" s="4">
        <v>27</v>
      </c>
      <c r="D35" s="11"/>
      <c r="E35" s="12"/>
      <c r="F35" s="13"/>
      <c r="G35" s="53">
        <v>1</v>
      </c>
      <c r="H35" s="54">
        <v>6</v>
      </c>
      <c r="I35" s="11">
        <v>94</v>
      </c>
      <c r="J35" s="62">
        <v>1</v>
      </c>
      <c r="K35" s="7">
        <v>0</v>
      </c>
      <c r="L35" s="11" t="s">
        <v>13</v>
      </c>
      <c r="M35" s="35">
        <v>1</v>
      </c>
      <c r="N35" s="15"/>
      <c r="O35" s="16"/>
    </row>
    <row r="36" spans="2:25" x14ac:dyDescent="0.2">
      <c r="B36" s="70">
        <v>37223</v>
      </c>
      <c r="C36" s="4">
        <v>28</v>
      </c>
      <c r="D36" s="11"/>
      <c r="E36" s="12"/>
      <c r="F36" s="13"/>
      <c r="G36" s="53">
        <v>3</v>
      </c>
      <c r="H36" s="54">
        <v>7</v>
      </c>
      <c r="I36" s="11">
        <v>79</v>
      </c>
      <c r="J36" s="62">
        <v>7</v>
      </c>
      <c r="K36" s="7">
        <v>0</v>
      </c>
      <c r="L36" s="11" t="s">
        <v>13</v>
      </c>
      <c r="M36" s="35">
        <v>1</v>
      </c>
      <c r="N36" s="9"/>
      <c r="O36" s="10"/>
    </row>
    <row r="37" spans="2:25" x14ac:dyDescent="0.2">
      <c r="B37" s="70">
        <v>37224</v>
      </c>
      <c r="C37" s="4">
        <v>29</v>
      </c>
      <c r="D37" s="11"/>
      <c r="E37" s="12"/>
      <c r="F37" s="13"/>
      <c r="G37" s="53">
        <v>3</v>
      </c>
      <c r="H37" s="54">
        <v>6</v>
      </c>
      <c r="I37" s="11">
        <v>92</v>
      </c>
      <c r="J37" s="62">
        <v>7</v>
      </c>
      <c r="K37" s="7">
        <v>0</v>
      </c>
      <c r="L37" s="11" t="s">
        <v>45</v>
      </c>
      <c r="M37" s="35">
        <v>1</v>
      </c>
      <c r="N37" s="15"/>
      <c r="O37" s="16"/>
    </row>
    <row r="38" spans="2:25" x14ac:dyDescent="0.2">
      <c r="B38" s="70">
        <v>37225</v>
      </c>
      <c r="C38" s="4">
        <v>30</v>
      </c>
      <c r="D38" s="11"/>
      <c r="E38" s="12"/>
      <c r="F38" s="13"/>
      <c r="G38" s="53">
        <v>5</v>
      </c>
      <c r="H38" s="54">
        <v>7</v>
      </c>
      <c r="I38" s="11">
        <v>91</v>
      </c>
      <c r="J38" s="62">
        <v>7</v>
      </c>
      <c r="K38" s="7">
        <v>0</v>
      </c>
      <c r="L38" s="11" t="s">
        <v>17</v>
      </c>
      <c r="M38" s="35">
        <v>1</v>
      </c>
      <c r="N38" s="15"/>
      <c r="O38" s="16"/>
    </row>
    <row r="39" spans="2:25" ht="13.5" thickBot="1" x14ac:dyDescent="0.25">
      <c r="C39" s="17"/>
      <c r="D39" s="18"/>
      <c r="E39" s="19"/>
      <c r="F39" s="20"/>
      <c r="G39" s="55"/>
      <c r="H39" s="56"/>
      <c r="I39" s="18"/>
      <c r="J39" s="63"/>
      <c r="K39" s="7"/>
      <c r="L39" s="18"/>
      <c r="M39" s="14"/>
      <c r="N39" s="15"/>
      <c r="O39" s="16"/>
    </row>
    <row r="40" spans="2:25" ht="13.5" thickBot="1" x14ac:dyDescent="0.25">
      <c r="C40" s="21" t="s">
        <v>27</v>
      </c>
      <c r="D40" s="22"/>
      <c r="E40" s="23"/>
      <c r="F40" s="24"/>
      <c r="G40" s="57"/>
      <c r="H40" s="58"/>
      <c r="I40" s="25"/>
      <c r="J40" s="64"/>
      <c r="K40" s="24"/>
      <c r="L40" s="22"/>
      <c r="M40" s="212"/>
      <c r="N40" s="213"/>
      <c r="O40" s="214"/>
    </row>
    <row r="41" spans="2:25" ht="12.75" customHeight="1" x14ac:dyDescent="0.2">
      <c r="C41" s="164" t="s">
        <v>28</v>
      </c>
      <c r="D41" s="165"/>
      <c r="E41" s="225">
        <v>0</v>
      </c>
      <c r="F41" s="141">
        <v>-2400</v>
      </c>
      <c r="G41" s="129">
        <f>SUM(G7:G39)</f>
        <v>101</v>
      </c>
      <c r="H41" s="129">
        <f>SUM(H7:H39)</f>
        <v>208</v>
      </c>
      <c r="I41" s="125">
        <f>SUM(I7:I39)</f>
        <v>2544</v>
      </c>
      <c r="J41" s="125">
        <f>SUM(J7:J39)</f>
        <v>83</v>
      </c>
      <c r="K41" s="141">
        <f>COUNTIF(K7:K39,"&gt;0")</f>
        <v>0</v>
      </c>
      <c r="L41" s="39"/>
      <c r="M41" s="40"/>
      <c r="N41" s="40"/>
      <c r="O41" s="41"/>
    </row>
    <row r="42" spans="2:25" ht="13.5" thickBot="1" x14ac:dyDescent="0.25">
      <c r="C42" s="166"/>
      <c r="D42" s="167"/>
      <c r="E42" s="226"/>
      <c r="F42" s="142"/>
      <c r="G42" s="130"/>
      <c r="H42" s="130"/>
      <c r="I42" s="126"/>
      <c r="J42" s="126"/>
      <c r="K42" s="142"/>
      <c r="L42" s="42"/>
      <c r="M42" s="43"/>
      <c r="N42" s="43"/>
      <c r="O42" s="44"/>
    </row>
    <row r="43" spans="2:25" ht="12.75" customHeight="1" x14ac:dyDescent="0.2">
      <c r="C43" s="143" t="s">
        <v>54</v>
      </c>
      <c r="D43" s="144"/>
      <c r="E43" s="206">
        <v>-2.4</v>
      </c>
      <c r="F43" s="116" t="s">
        <v>55</v>
      </c>
      <c r="G43" s="152" t="s">
        <v>171</v>
      </c>
      <c r="H43" s="153" t="s">
        <v>172</v>
      </c>
      <c r="I43" s="154" t="s">
        <v>56</v>
      </c>
      <c r="J43" s="156" t="s">
        <v>57</v>
      </c>
      <c r="K43" s="158" t="s">
        <v>29</v>
      </c>
      <c r="L43" s="158"/>
      <c r="M43" s="158"/>
      <c r="N43" s="158"/>
      <c r="O43" s="159"/>
    </row>
    <row r="44" spans="2:25" x14ac:dyDescent="0.2">
      <c r="C44" s="145"/>
      <c r="D44" s="146"/>
      <c r="E44" s="207"/>
      <c r="F44" s="117"/>
      <c r="G44" s="121"/>
      <c r="H44" s="137"/>
      <c r="I44" s="155"/>
      <c r="J44" s="157"/>
      <c r="K44" s="160"/>
      <c r="L44" s="160"/>
      <c r="M44" s="160"/>
      <c r="N44" s="160"/>
      <c r="O44" s="161"/>
    </row>
    <row r="45" spans="2:25" x14ac:dyDescent="0.2">
      <c r="C45" s="145"/>
      <c r="D45" s="146"/>
      <c r="E45" s="207"/>
      <c r="F45" s="117"/>
      <c r="G45" s="121">
        <f>G41/30</f>
        <v>3.3666666666666667</v>
      </c>
      <c r="H45" s="121">
        <f>H41/30</f>
        <v>6.9333333333333336</v>
      </c>
      <c r="I45" s="121">
        <f>I41/30</f>
        <v>84.8</v>
      </c>
      <c r="J45" s="219">
        <f>COUNTIF(J7:J39,"&gt;0")</f>
        <v>19</v>
      </c>
      <c r="K45" s="160"/>
      <c r="L45" s="160"/>
      <c r="M45" s="160"/>
      <c r="N45" s="160"/>
      <c r="O45" s="161"/>
    </row>
    <row r="46" spans="2:25" ht="13.5" thickBot="1" x14ac:dyDescent="0.25">
      <c r="C46" s="147"/>
      <c r="D46" s="148"/>
      <c r="E46" s="208"/>
      <c r="F46" s="118"/>
      <c r="G46" s="122"/>
      <c r="H46" s="122"/>
      <c r="I46" s="122"/>
      <c r="J46" s="220"/>
      <c r="K46" s="162"/>
      <c r="L46" s="162"/>
      <c r="M46" s="162"/>
      <c r="N46" s="162"/>
      <c r="O46" s="163"/>
    </row>
    <row r="49" spans="2:25" x14ac:dyDescent="0.2">
      <c r="C49" s="69" t="s">
        <v>159</v>
      </c>
      <c r="D49" s="69" t="s">
        <v>161</v>
      </c>
      <c r="H49" s="59"/>
    </row>
    <row r="50" spans="2:25" ht="13.5" thickBot="1" x14ac:dyDescent="0.25">
      <c r="D50" s="72"/>
    </row>
    <row r="51" spans="2:25" ht="12.75" customHeight="1" x14ac:dyDescent="0.2">
      <c r="C51" s="170" t="s">
        <v>0</v>
      </c>
      <c r="D51" s="172" t="s">
        <v>1</v>
      </c>
      <c r="E51" s="173"/>
      <c r="F51" s="174"/>
      <c r="G51" s="175" t="s">
        <v>2</v>
      </c>
      <c r="H51" s="176"/>
      <c r="I51" s="177" t="s">
        <v>3</v>
      </c>
      <c r="J51" s="179" t="s">
        <v>4</v>
      </c>
      <c r="K51" s="131" t="s">
        <v>5</v>
      </c>
      <c r="L51" s="133" t="s">
        <v>6</v>
      </c>
      <c r="M51" s="135" t="s">
        <v>7</v>
      </c>
      <c r="N51" s="135"/>
      <c r="O51" s="131"/>
      <c r="R51" s="80" t="s">
        <v>150</v>
      </c>
      <c r="S51" s="80"/>
      <c r="T51" s="80"/>
      <c r="U51" s="80"/>
      <c r="V51" s="80"/>
      <c r="W51" s="80"/>
      <c r="X51" s="80"/>
      <c r="Y51" s="80"/>
    </row>
    <row r="52" spans="2:25" ht="13.5" customHeight="1" thickBot="1" x14ac:dyDescent="0.25">
      <c r="C52" s="171"/>
      <c r="D52" s="1" t="s">
        <v>8</v>
      </c>
      <c r="E52" s="2" t="s">
        <v>9</v>
      </c>
      <c r="F52" s="3" t="s">
        <v>10</v>
      </c>
      <c r="G52" s="49" t="s">
        <v>11</v>
      </c>
      <c r="H52" s="50" t="s">
        <v>12</v>
      </c>
      <c r="I52" s="178"/>
      <c r="J52" s="180"/>
      <c r="K52" s="132"/>
      <c r="L52" s="134"/>
      <c r="M52" s="136"/>
      <c r="N52" s="136"/>
      <c r="O52" s="132"/>
      <c r="R52" s="119" t="s">
        <v>244</v>
      </c>
      <c r="S52" s="119"/>
      <c r="T52" s="119"/>
      <c r="U52" s="119"/>
      <c r="V52" s="119"/>
      <c r="W52" s="119"/>
      <c r="X52" s="119"/>
      <c r="Y52" s="119"/>
    </row>
    <row r="53" spans="2:25" x14ac:dyDescent="0.2">
      <c r="B53" s="70">
        <v>37196</v>
      </c>
      <c r="C53" s="4">
        <v>1</v>
      </c>
      <c r="D53" s="5">
        <v>32500</v>
      </c>
      <c r="E53" s="6"/>
      <c r="F53" s="7"/>
      <c r="G53" s="51">
        <v>7</v>
      </c>
      <c r="H53" s="52">
        <v>11</v>
      </c>
      <c r="I53" s="5"/>
      <c r="J53" s="65">
        <v>9</v>
      </c>
      <c r="K53" s="7">
        <v>0</v>
      </c>
      <c r="L53" s="5" t="s">
        <v>45</v>
      </c>
      <c r="M53" s="27" t="s">
        <v>40</v>
      </c>
      <c r="N53" s="28"/>
      <c r="O53" s="29"/>
      <c r="R53" s="119"/>
      <c r="S53" s="119"/>
      <c r="T53" s="119"/>
      <c r="U53" s="119"/>
      <c r="V53" s="119"/>
      <c r="W53" s="119"/>
      <c r="X53" s="119"/>
      <c r="Y53" s="119"/>
    </row>
    <row r="54" spans="2:25" x14ac:dyDescent="0.2">
      <c r="B54" s="70">
        <v>37197</v>
      </c>
      <c r="C54" s="4">
        <v>2</v>
      </c>
      <c r="D54" s="11"/>
      <c r="E54" s="12"/>
      <c r="F54" s="13"/>
      <c r="G54" s="53">
        <v>7</v>
      </c>
      <c r="H54" s="54">
        <v>13</v>
      </c>
      <c r="I54" s="11"/>
      <c r="J54" s="66">
        <v>1</v>
      </c>
      <c r="K54" s="7">
        <v>1</v>
      </c>
      <c r="L54" s="11" t="s">
        <v>13</v>
      </c>
      <c r="M54" s="27" t="s">
        <v>35</v>
      </c>
      <c r="N54" s="30"/>
      <c r="O54" s="31"/>
      <c r="R54" s="119"/>
      <c r="S54" s="119"/>
      <c r="T54" s="119"/>
      <c r="U54" s="119"/>
      <c r="V54" s="119"/>
      <c r="W54" s="119"/>
      <c r="X54" s="119"/>
      <c r="Y54" s="119"/>
    </row>
    <row r="55" spans="2:25" x14ac:dyDescent="0.2">
      <c r="B55" s="70">
        <v>37198</v>
      </c>
      <c r="C55" s="4">
        <v>3</v>
      </c>
      <c r="D55" s="11"/>
      <c r="E55" s="12"/>
      <c r="F55" s="13"/>
      <c r="G55" s="53">
        <v>7</v>
      </c>
      <c r="H55" s="54">
        <v>12</v>
      </c>
      <c r="I55" s="11"/>
      <c r="J55" s="66">
        <v>0</v>
      </c>
      <c r="K55" s="7">
        <v>1</v>
      </c>
      <c r="L55" s="11" t="s">
        <v>25</v>
      </c>
      <c r="M55" s="27" t="s">
        <v>35</v>
      </c>
      <c r="N55" s="30" t="s">
        <v>33</v>
      </c>
      <c r="O55" s="31"/>
      <c r="R55" s="80"/>
      <c r="S55" s="80"/>
      <c r="T55" s="80"/>
      <c r="U55" s="80"/>
      <c r="V55" s="80"/>
      <c r="W55" s="80"/>
      <c r="X55" s="80"/>
      <c r="Y55" s="80"/>
    </row>
    <row r="56" spans="2:25" x14ac:dyDescent="0.2">
      <c r="B56" s="70">
        <v>37199</v>
      </c>
      <c r="C56" s="4">
        <v>4</v>
      </c>
      <c r="D56" s="11"/>
      <c r="E56" s="12"/>
      <c r="F56" s="13"/>
      <c r="G56" s="53">
        <v>9</v>
      </c>
      <c r="H56" s="54">
        <v>13</v>
      </c>
      <c r="I56" s="11"/>
      <c r="J56" s="66">
        <v>1</v>
      </c>
      <c r="K56" s="7">
        <v>1</v>
      </c>
      <c r="L56" s="11" t="s">
        <v>25</v>
      </c>
      <c r="M56" s="27" t="s">
        <v>35</v>
      </c>
      <c r="N56" s="30"/>
      <c r="O56" s="31"/>
      <c r="R56" s="80" t="s">
        <v>152</v>
      </c>
      <c r="S56" s="80"/>
      <c r="T56" s="80"/>
      <c r="U56" s="80"/>
      <c r="V56" s="80"/>
      <c r="W56" s="80"/>
      <c r="X56" s="80"/>
      <c r="Y56" s="80"/>
    </row>
    <row r="57" spans="2:25" ht="12.75" customHeight="1" x14ac:dyDescent="0.2">
      <c r="B57" s="70">
        <v>37200</v>
      </c>
      <c r="C57" s="4">
        <v>5</v>
      </c>
      <c r="D57" s="11"/>
      <c r="E57" s="12"/>
      <c r="F57" s="13"/>
      <c r="G57" s="53">
        <v>5</v>
      </c>
      <c r="H57" s="54">
        <v>10</v>
      </c>
      <c r="I57" s="11"/>
      <c r="J57" s="66">
        <v>4</v>
      </c>
      <c r="K57" s="7">
        <v>1</v>
      </c>
      <c r="L57" s="11" t="s">
        <v>15</v>
      </c>
      <c r="M57" s="27"/>
      <c r="N57" s="30" t="s">
        <v>33</v>
      </c>
      <c r="O57" s="31" t="s">
        <v>46</v>
      </c>
      <c r="R57" s="119" t="s">
        <v>245</v>
      </c>
      <c r="S57" s="119"/>
      <c r="T57" s="119"/>
      <c r="U57" s="119"/>
      <c r="V57" s="119"/>
      <c r="W57" s="119"/>
      <c r="X57" s="119"/>
      <c r="Y57" s="119"/>
    </row>
    <row r="58" spans="2:25" x14ac:dyDescent="0.2">
      <c r="B58" s="70">
        <v>37201</v>
      </c>
      <c r="C58" s="4">
        <v>6</v>
      </c>
      <c r="D58" s="11"/>
      <c r="E58" s="12"/>
      <c r="F58" s="13"/>
      <c r="G58" s="53">
        <v>5</v>
      </c>
      <c r="H58" s="54">
        <v>11</v>
      </c>
      <c r="I58" s="11"/>
      <c r="J58" s="66">
        <v>7</v>
      </c>
      <c r="K58" s="7">
        <v>1</v>
      </c>
      <c r="L58" s="11" t="s">
        <v>15</v>
      </c>
      <c r="M58" s="27"/>
      <c r="N58" s="30" t="s">
        <v>33</v>
      </c>
      <c r="O58" s="31" t="s">
        <v>46</v>
      </c>
      <c r="R58" s="119"/>
      <c r="S58" s="119"/>
      <c r="T58" s="119"/>
      <c r="U58" s="119"/>
      <c r="V58" s="119"/>
      <c r="W58" s="119"/>
      <c r="X58" s="119"/>
      <c r="Y58" s="119"/>
    </row>
    <row r="59" spans="2:25" x14ac:dyDescent="0.2">
      <c r="B59" s="70">
        <v>37202</v>
      </c>
      <c r="C59" s="4">
        <v>7</v>
      </c>
      <c r="D59" s="11"/>
      <c r="E59" s="12"/>
      <c r="F59" s="13"/>
      <c r="G59" s="53">
        <v>7</v>
      </c>
      <c r="H59" s="54">
        <v>9</v>
      </c>
      <c r="I59" s="11"/>
      <c r="J59" s="66">
        <v>4</v>
      </c>
      <c r="K59" s="7">
        <v>0</v>
      </c>
      <c r="L59" s="11" t="s">
        <v>13</v>
      </c>
      <c r="M59" s="27"/>
      <c r="N59" s="30" t="s">
        <v>33</v>
      </c>
      <c r="O59" s="31" t="s">
        <v>46</v>
      </c>
      <c r="R59" s="119"/>
      <c r="S59" s="119"/>
      <c r="T59" s="119"/>
      <c r="U59" s="119"/>
      <c r="V59" s="119"/>
      <c r="W59" s="119"/>
      <c r="X59" s="119"/>
      <c r="Y59" s="119"/>
    </row>
    <row r="60" spans="2:25" x14ac:dyDescent="0.2">
      <c r="B60" s="70">
        <v>37203</v>
      </c>
      <c r="C60" s="4">
        <v>8</v>
      </c>
      <c r="D60" s="11"/>
      <c r="E60" s="12"/>
      <c r="F60" s="13"/>
      <c r="G60" s="53">
        <v>3</v>
      </c>
      <c r="H60" s="54">
        <v>7</v>
      </c>
      <c r="I60" s="11"/>
      <c r="J60" s="66">
        <v>13</v>
      </c>
      <c r="K60" s="7">
        <v>0</v>
      </c>
      <c r="L60" s="11" t="s">
        <v>15</v>
      </c>
      <c r="M60" s="27"/>
      <c r="N60" s="30"/>
      <c r="O60" s="31" t="s">
        <v>46</v>
      </c>
      <c r="R60" s="80"/>
      <c r="S60" s="80"/>
      <c r="T60" s="80"/>
      <c r="U60" s="80"/>
      <c r="V60" s="80"/>
      <c r="W60" s="80"/>
      <c r="X60" s="80"/>
      <c r="Y60" s="80"/>
    </row>
    <row r="61" spans="2:25" x14ac:dyDescent="0.2">
      <c r="B61" s="70">
        <v>37204</v>
      </c>
      <c r="C61" s="4">
        <v>9</v>
      </c>
      <c r="D61" s="11"/>
      <c r="E61" s="12"/>
      <c r="F61" s="13"/>
      <c r="G61" s="53">
        <v>-2</v>
      </c>
      <c r="H61" s="54">
        <v>4</v>
      </c>
      <c r="I61" s="11"/>
      <c r="J61" s="62">
        <v>0</v>
      </c>
      <c r="K61" s="7">
        <v>0</v>
      </c>
      <c r="L61" s="11" t="s">
        <v>34</v>
      </c>
      <c r="M61" s="27"/>
      <c r="N61" s="30" t="s">
        <v>33</v>
      </c>
      <c r="O61" s="31"/>
      <c r="R61" s="80" t="s">
        <v>154</v>
      </c>
      <c r="S61" s="80"/>
      <c r="T61" s="80"/>
      <c r="U61" s="80"/>
      <c r="V61" s="80"/>
      <c r="W61" s="80"/>
      <c r="X61" s="80"/>
      <c r="Y61" s="80"/>
    </row>
    <row r="62" spans="2:25" ht="13.5" thickBot="1" x14ac:dyDescent="0.25">
      <c r="B62" s="70">
        <v>37205</v>
      </c>
      <c r="C62" s="17">
        <v>10</v>
      </c>
      <c r="D62" s="18">
        <v>32300</v>
      </c>
      <c r="E62" s="19"/>
      <c r="F62" s="20">
        <v>-200</v>
      </c>
      <c r="G62" s="55">
        <v>-4</v>
      </c>
      <c r="H62" s="56">
        <v>6</v>
      </c>
      <c r="I62" s="18"/>
      <c r="J62" s="67">
        <v>0</v>
      </c>
      <c r="K62" s="7">
        <v>0</v>
      </c>
      <c r="L62" s="11" t="s">
        <v>15</v>
      </c>
      <c r="M62" s="27"/>
      <c r="N62" s="30" t="s">
        <v>33</v>
      </c>
      <c r="O62" s="31"/>
      <c r="R62" s="119"/>
      <c r="S62" s="119"/>
      <c r="T62" s="119"/>
      <c r="U62" s="119"/>
      <c r="V62" s="119"/>
      <c r="W62" s="119"/>
      <c r="X62" s="119"/>
      <c r="Y62" s="119"/>
    </row>
    <row r="63" spans="2:25" ht="13.5" thickBot="1" x14ac:dyDescent="0.25">
      <c r="C63" s="21" t="s">
        <v>20</v>
      </c>
      <c r="D63" s="22"/>
      <c r="E63" s="23">
        <v>0</v>
      </c>
      <c r="F63" s="24">
        <v>-200</v>
      </c>
      <c r="G63" s="57"/>
      <c r="H63" s="58"/>
      <c r="I63" s="25"/>
      <c r="J63" s="64"/>
      <c r="K63" s="24"/>
      <c r="L63" s="22"/>
      <c r="M63" s="32"/>
      <c r="N63" s="33"/>
      <c r="O63" s="34"/>
      <c r="R63" s="119"/>
      <c r="S63" s="119"/>
      <c r="T63" s="119"/>
      <c r="U63" s="119"/>
      <c r="V63" s="119"/>
      <c r="W63" s="119"/>
      <c r="X63" s="119"/>
      <c r="Y63" s="119"/>
    </row>
    <row r="64" spans="2:25" x14ac:dyDescent="0.2">
      <c r="B64" s="70">
        <v>37206</v>
      </c>
      <c r="C64" s="26">
        <v>11</v>
      </c>
      <c r="D64" s="5"/>
      <c r="E64" s="6"/>
      <c r="F64" s="7"/>
      <c r="G64" s="51">
        <v>3</v>
      </c>
      <c r="H64" s="52">
        <v>7</v>
      </c>
      <c r="I64" s="5"/>
      <c r="J64" s="62">
        <v>1</v>
      </c>
      <c r="K64" s="7">
        <v>0</v>
      </c>
      <c r="L64" s="5" t="s">
        <v>13</v>
      </c>
      <c r="M64" s="35" t="s">
        <v>35</v>
      </c>
      <c r="N64" s="30"/>
      <c r="O64" s="31"/>
      <c r="R64" s="119"/>
      <c r="S64" s="119"/>
      <c r="T64" s="119"/>
      <c r="U64" s="119"/>
      <c r="V64" s="119"/>
      <c r="W64" s="119"/>
      <c r="X64" s="119"/>
      <c r="Y64" s="119"/>
    </row>
    <row r="65" spans="2:25" x14ac:dyDescent="0.2">
      <c r="B65" s="70">
        <v>37207</v>
      </c>
      <c r="C65" s="4">
        <v>12</v>
      </c>
      <c r="D65" s="11"/>
      <c r="E65" s="12"/>
      <c r="F65" s="13"/>
      <c r="G65" s="51">
        <v>5</v>
      </c>
      <c r="H65" s="52">
        <v>10</v>
      </c>
      <c r="I65" s="11"/>
      <c r="J65" s="62">
        <v>3</v>
      </c>
      <c r="K65" s="7">
        <v>0</v>
      </c>
      <c r="L65" s="5" t="s">
        <v>13</v>
      </c>
      <c r="M65" s="35"/>
      <c r="N65" s="30"/>
      <c r="O65" s="31" t="s">
        <v>30</v>
      </c>
      <c r="R65" s="80"/>
      <c r="S65" s="80"/>
      <c r="T65" s="80"/>
      <c r="U65" s="80"/>
      <c r="V65" s="80"/>
      <c r="W65" s="80"/>
      <c r="X65" s="80"/>
      <c r="Y65" s="80"/>
    </row>
    <row r="66" spans="2:25" x14ac:dyDescent="0.2">
      <c r="B66" s="70">
        <v>37208</v>
      </c>
      <c r="C66" s="4">
        <v>13</v>
      </c>
      <c r="D66" s="11"/>
      <c r="E66" s="12"/>
      <c r="F66" s="13"/>
      <c r="G66" s="53">
        <v>-1</v>
      </c>
      <c r="H66" s="54">
        <v>7</v>
      </c>
      <c r="I66" s="11"/>
      <c r="J66" s="62">
        <v>1</v>
      </c>
      <c r="K66" s="7">
        <v>0</v>
      </c>
      <c r="L66" s="5" t="s">
        <v>13</v>
      </c>
      <c r="M66" s="35" t="s">
        <v>37</v>
      </c>
      <c r="N66" s="30"/>
      <c r="O66" s="31"/>
      <c r="R66" s="80" t="s">
        <v>156</v>
      </c>
      <c r="S66" s="80"/>
      <c r="T66" s="80"/>
      <c r="U66" s="80"/>
      <c r="V66" s="80"/>
      <c r="W66" s="80"/>
      <c r="X66" s="80"/>
      <c r="Y66" s="80"/>
    </row>
    <row r="67" spans="2:25" ht="15" x14ac:dyDescent="0.25">
      <c r="B67" s="70">
        <v>37209</v>
      </c>
      <c r="C67" s="4">
        <v>14</v>
      </c>
      <c r="D67" s="11"/>
      <c r="E67" s="12"/>
      <c r="F67" s="13"/>
      <c r="G67" s="103">
        <v>-3</v>
      </c>
      <c r="H67" s="54">
        <v>5</v>
      </c>
      <c r="I67" s="11"/>
      <c r="J67" s="62">
        <v>0</v>
      </c>
      <c r="K67" s="7">
        <v>0</v>
      </c>
      <c r="L67" s="5" t="s">
        <v>34</v>
      </c>
      <c r="M67" s="35"/>
      <c r="N67" s="30" t="s">
        <v>33</v>
      </c>
      <c r="O67" s="31"/>
      <c r="R67" s="120" t="s">
        <v>246</v>
      </c>
      <c r="S67" s="120"/>
      <c r="T67" s="120"/>
      <c r="U67" s="120"/>
      <c r="V67" s="120"/>
      <c r="W67" s="120"/>
      <c r="X67" s="120"/>
      <c r="Y67" s="120"/>
    </row>
    <row r="68" spans="2:25" x14ac:dyDescent="0.2">
      <c r="B68" s="70">
        <v>37210</v>
      </c>
      <c r="C68" s="4">
        <v>15</v>
      </c>
      <c r="D68" s="11"/>
      <c r="E68" s="12"/>
      <c r="F68" s="13"/>
      <c r="G68" s="53">
        <v>-4</v>
      </c>
      <c r="H68" s="54"/>
      <c r="I68" s="11"/>
      <c r="J68" s="62">
        <v>0</v>
      </c>
      <c r="K68" s="7">
        <v>0</v>
      </c>
      <c r="L68" s="5" t="s">
        <v>15</v>
      </c>
      <c r="M68" s="35" t="s">
        <v>37</v>
      </c>
      <c r="N68" s="30"/>
      <c r="O68" s="31"/>
      <c r="R68" s="120"/>
      <c r="S68" s="120"/>
      <c r="T68" s="120"/>
      <c r="U68" s="120"/>
      <c r="V68" s="120"/>
      <c r="W68" s="120"/>
      <c r="X68" s="120"/>
      <c r="Y68" s="120"/>
    </row>
    <row r="69" spans="2:25" x14ac:dyDescent="0.2">
      <c r="B69" s="70">
        <v>37211</v>
      </c>
      <c r="C69" s="4">
        <v>16</v>
      </c>
      <c r="D69" s="11"/>
      <c r="E69" s="12"/>
      <c r="F69" s="13"/>
      <c r="G69" s="53"/>
      <c r="H69" s="54">
        <v>7</v>
      </c>
      <c r="I69" s="11"/>
      <c r="J69" s="62">
        <v>0</v>
      </c>
      <c r="K69" s="7">
        <v>0</v>
      </c>
      <c r="L69" s="5" t="s">
        <v>13</v>
      </c>
      <c r="M69" s="35" t="s">
        <v>37</v>
      </c>
      <c r="N69" s="30"/>
      <c r="O69" s="31"/>
      <c r="R69" s="120"/>
      <c r="S69" s="120"/>
      <c r="T69" s="120"/>
      <c r="U69" s="120"/>
      <c r="V69" s="120"/>
      <c r="W69" s="120"/>
      <c r="X69" s="120"/>
      <c r="Y69" s="120"/>
    </row>
    <row r="70" spans="2:25" x14ac:dyDescent="0.2">
      <c r="B70" s="70">
        <v>37212</v>
      </c>
      <c r="C70" s="4">
        <v>17</v>
      </c>
      <c r="D70" s="11"/>
      <c r="E70" s="12"/>
      <c r="F70" s="13"/>
      <c r="G70" s="53">
        <v>4</v>
      </c>
      <c r="H70" s="54">
        <v>9</v>
      </c>
      <c r="I70" s="11"/>
      <c r="J70" s="62">
        <v>4</v>
      </c>
      <c r="K70" s="7">
        <v>0</v>
      </c>
      <c r="L70" s="5" t="s">
        <v>13</v>
      </c>
      <c r="M70" s="35"/>
      <c r="N70" s="30" t="s">
        <v>46</v>
      </c>
      <c r="O70" s="31" t="s">
        <v>30</v>
      </c>
      <c r="R70" s="80"/>
      <c r="S70" s="80"/>
      <c r="T70" s="80"/>
      <c r="U70" s="80"/>
      <c r="V70" s="80"/>
      <c r="W70" s="80"/>
      <c r="X70" s="80"/>
      <c r="Y70" s="80"/>
    </row>
    <row r="71" spans="2:25" x14ac:dyDescent="0.2">
      <c r="B71" s="70">
        <v>37213</v>
      </c>
      <c r="C71" s="4">
        <v>18</v>
      </c>
      <c r="D71" s="11"/>
      <c r="E71" s="12"/>
      <c r="F71" s="13"/>
      <c r="G71" s="53">
        <v>5</v>
      </c>
      <c r="H71" s="54">
        <v>9</v>
      </c>
      <c r="I71" s="11"/>
      <c r="J71" s="62">
        <v>0</v>
      </c>
      <c r="K71" s="7">
        <v>0</v>
      </c>
      <c r="L71" s="5" t="s">
        <v>34</v>
      </c>
      <c r="M71" s="35" t="s">
        <v>35</v>
      </c>
      <c r="N71" s="30"/>
      <c r="O71" s="31"/>
      <c r="R71" s="80" t="s">
        <v>155</v>
      </c>
      <c r="S71" s="80"/>
      <c r="T71" s="80"/>
      <c r="U71" s="80"/>
      <c r="V71" s="80"/>
      <c r="W71" s="80"/>
      <c r="X71" s="80"/>
      <c r="Y71" s="80"/>
    </row>
    <row r="72" spans="2:25" x14ac:dyDescent="0.2">
      <c r="B72" s="70">
        <v>37214</v>
      </c>
      <c r="C72" s="4">
        <v>19</v>
      </c>
      <c r="D72" s="11"/>
      <c r="E72" s="12"/>
      <c r="F72" s="13"/>
      <c r="G72" s="53">
        <v>4</v>
      </c>
      <c r="H72" s="54">
        <v>10</v>
      </c>
      <c r="I72" s="11"/>
      <c r="J72" s="62">
        <v>0</v>
      </c>
      <c r="K72" s="7">
        <v>0</v>
      </c>
      <c r="L72" s="5" t="s">
        <v>15</v>
      </c>
      <c r="M72" s="35" t="s">
        <v>35</v>
      </c>
      <c r="N72" s="30"/>
      <c r="O72" s="31"/>
      <c r="R72" s="120" t="s">
        <v>247</v>
      </c>
      <c r="S72" s="120"/>
      <c r="T72" s="120"/>
      <c r="U72" s="120"/>
      <c r="V72" s="120"/>
      <c r="W72" s="120"/>
      <c r="X72" s="120"/>
      <c r="Y72" s="120"/>
    </row>
    <row r="73" spans="2:25" ht="13.5" thickBot="1" x14ac:dyDescent="0.25">
      <c r="B73" s="70">
        <v>37215</v>
      </c>
      <c r="C73" s="17">
        <v>20</v>
      </c>
      <c r="D73" s="18">
        <v>31100</v>
      </c>
      <c r="E73" s="19"/>
      <c r="F73" s="20">
        <v>-200</v>
      </c>
      <c r="G73" s="53">
        <v>-3</v>
      </c>
      <c r="H73" s="54">
        <v>5</v>
      </c>
      <c r="I73" s="18"/>
      <c r="J73" s="63">
        <v>0</v>
      </c>
      <c r="K73" s="7">
        <v>0</v>
      </c>
      <c r="L73" s="5" t="s">
        <v>13</v>
      </c>
      <c r="M73" s="35" t="s">
        <v>37</v>
      </c>
      <c r="N73" s="30"/>
      <c r="O73" s="31"/>
      <c r="R73" s="120"/>
      <c r="S73" s="120"/>
      <c r="T73" s="120"/>
      <c r="U73" s="120"/>
      <c r="V73" s="120"/>
      <c r="W73" s="120"/>
      <c r="X73" s="120"/>
      <c r="Y73" s="120"/>
    </row>
    <row r="74" spans="2:25" ht="13.5" thickBot="1" x14ac:dyDescent="0.25">
      <c r="C74" s="21" t="s">
        <v>23</v>
      </c>
      <c r="D74" s="22"/>
      <c r="E74" s="23">
        <v>0</v>
      </c>
      <c r="F74" s="24">
        <v>-200</v>
      </c>
      <c r="G74" s="57"/>
      <c r="H74" s="58"/>
      <c r="I74" s="25"/>
      <c r="J74" s="64"/>
      <c r="K74" s="24"/>
      <c r="L74" s="22"/>
      <c r="M74" s="32"/>
      <c r="N74" s="33"/>
      <c r="O74" s="34"/>
      <c r="R74" s="120"/>
      <c r="S74" s="120"/>
      <c r="T74" s="120"/>
      <c r="U74" s="120"/>
      <c r="V74" s="120"/>
      <c r="W74" s="120"/>
      <c r="X74" s="120"/>
      <c r="Y74" s="120"/>
    </row>
    <row r="75" spans="2:25" x14ac:dyDescent="0.2">
      <c r="B75" s="70">
        <v>37216</v>
      </c>
      <c r="C75" s="26">
        <v>21</v>
      </c>
      <c r="D75" s="5"/>
      <c r="E75" s="6"/>
      <c r="F75" s="7"/>
      <c r="G75" s="51">
        <v>5</v>
      </c>
      <c r="H75" s="52">
        <v>10</v>
      </c>
      <c r="I75" s="5"/>
      <c r="J75" s="61">
        <v>0</v>
      </c>
      <c r="K75" s="7">
        <v>0</v>
      </c>
      <c r="L75" s="5" t="s">
        <v>34</v>
      </c>
      <c r="M75" s="35" t="s">
        <v>35</v>
      </c>
      <c r="N75" s="30"/>
      <c r="O75" s="31" t="s">
        <v>52</v>
      </c>
      <c r="R75" s="80"/>
      <c r="S75" s="80"/>
      <c r="T75" s="80"/>
      <c r="U75" s="80"/>
      <c r="V75" s="80"/>
      <c r="W75" s="80"/>
      <c r="X75" s="80"/>
      <c r="Y75" s="80"/>
    </row>
    <row r="76" spans="2:25" x14ac:dyDescent="0.2">
      <c r="B76" s="70">
        <v>37217</v>
      </c>
      <c r="C76" s="4">
        <v>22</v>
      </c>
      <c r="D76" s="11"/>
      <c r="E76" s="12"/>
      <c r="F76" s="13"/>
      <c r="G76" s="53">
        <v>2</v>
      </c>
      <c r="H76" s="54">
        <v>10</v>
      </c>
      <c r="I76" s="11"/>
      <c r="J76" s="62">
        <v>17</v>
      </c>
      <c r="K76" s="7">
        <v>0</v>
      </c>
      <c r="L76" s="5" t="s">
        <v>15</v>
      </c>
      <c r="M76" s="35"/>
      <c r="N76" s="30" t="s">
        <v>46</v>
      </c>
      <c r="O76" s="31" t="s">
        <v>242</v>
      </c>
      <c r="R76" s="80" t="s">
        <v>157</v>
      </c>
      <c r="S76" s="80"/>
      <c r="T76" s="80"/>
      <c r="U76" s="80"/>
      <c r="V76" s="80"/>
      <c r="W76" s="80"/>
      <c r="X76" s="80"/>
      <c r="Y76" s="80"/>
    </row>
    <row r="77" spans="2:25" x14ac:dyDescent="0.2">
      <c r="B77" s="70">
        <v>37218</v>
      </c>
      <c r="C77" s="4">
        <v>23</v>
      </c>
      <c r="D77" s="11"/>
      <c r="E77" s="12"/>
      <c r="F77" s="13"/>
      <c r="G77" s="53">
        <v>-2</v>
      </c>
      <c r="H77" s="54">
        <v>4</v>
      </c>
      <c r="I77" s="11"/>
      <c r="J77" s="62">
        <v>3</v>
      </c>
      <c r="K77" s="7">
        <v>0</v>
      </c>
      <c r="L77" s="5" t="s">
        <v>34</v>
      </c>
      <c r="M77" s="35"/>
      <c r="N77" s="30" t="s">
        <v>46</v>
      </c>
      <c r="O77" s="31" t="s">
        <v>58</v>
      </c>
      <c r="R77" s="119" t="s">
        <v>248</v>
      </c>
      <c r="S77" s="119"/>
      <c r="T77" s="119"/>
      <c r="U77" s="119"/>
      <c r="V77" s="119"/>
      <c r="W77" s="119"/>
      <c r="X77" s="119"/>
      <c r="Y77" s="119"/>
    </row>
    <row r="78" spans="2:25" x14ac:dyDescent="0.2">
      <c r="B78" s="70">
        <v>37219</v>
      </c>
      <c r="C78" s="4">
        <v>24</v>
      </c>
      <c r="D78" s="11"/>
      <c r="E78" s="12"/>
      <c r="F78" s="13"/>
      <c r="G78" s="53">
        <v>-2</v>
      </c>
      <c r="H78" s="54">
        <v>5</v>
      </c>
      <c r="I78" s="11"/>
      <c r="J78" s="62">
        <v>2</v>
      </c>
      <c r="K78" s="7">
        <v>0</v>
      </c>
      <c r="L78" s="5"/>
      <c r="M78" s="35"/>
      <c r="N78" s="30" t="s">
        <v>243</v>
      </c>
      <c r="O78" s="31" t="s">
        <v>30</v>
      </c>
      <c r="R78" s="119"/>
      <c r="S78" s="119"/>
      <c r="T78" s="119"/>
      <c r="U78" s="119"/>
      <c r="V78" s="119"/>
      <c r="W78" s="119"/>
      <c r="X78" s="119"/>
      <c r="Y78" s="119"/>
    </row>
    <row r="79" spans="2:25" x14ac:dyDescent="0.2">
      <c r="B79" s="70">
        <v>37220</v>
      </c>
      <c r="C79" s="4">
        <v>25</v>
      </c>
      <c r="D79" s="11"/>
      <c r="E79" s="12"/>
      <c r="F79" s="13"/>
      <c r="G79" s="53">
        <v>4</v>
      </c>
      <c r="H79" s="54">
        <v>8</v>
      </c>
      <c r="I79" s="11"/>
      <c r="J79" s="62">
        <v>5</v>
      </c>
      <c r="K79" s="7">
        <v>0</v>
      </c>
      <c r="L79" s="5" t="s">
        <v>13</v>
      </c>
      <c r="M79" s="35"/>
      <c r="N79" s="30"/>
      <c r="O79" s="31" t="s">
        <v>31</v>
      </c>
      <c r="R79" s="119"/>
      <c r="S79" s="119"/>
      <c r="T79" s="119"/>
      <c r="U79" s="119"/>
      <c r="V79" s="119"/>
      <c r="W79" s="119"/>
      <c r="X79" s="119"/>
      <c r="Y79" s="119"/>
    </row>
    <row r="80" spans="2:25" x14ac:dyDescent="0.2">
      <c r="B80" s="70">
        <v>37221</v>
      </c>
      <c r="C80" s="4">
        <v>26</v>
      </c>
      <c r="D80" s="11"/>
      <c r="E80" s="12"/>
      <c r="F80" s="13"/>
      <c r="G80" s="53">
        <v>4</v>
      </c>
      <c r="H80" s="54">
        <v>9</v>
      </c>
      <c r="I80" s="11"/>
      <c r="J80" s="62">
        <v>2</v>
      </c>
      <c r="K80" s="7">
        <v>0</v>
      </c>
      <c r="L80" s="11" t="s">
        <v>15</v>
      </c>
      <c r="M80" s="35" t="s">
        <v>40</v>
      </c>
      <c r="N80" s="30"/>
      <c r="O80" s="31"/>
    </row>
    <row r="81" spans="2:15" x14ac:dyDescent="0.2">
      <c r="B81" s="70">
        <v>37222</v>
      </c>
      <c r="C81" s="4">
        <v>27</v>
      </c>
      <c r="D81" s="11"/>
      <c r="E81" s="12"/>
      <c r="F81" s="13"/>
      <c r="G81" s="53">
        <v>-3</v>
      </c>
      <c r="H81" s="54">
        <v>4</v>
      </c>
      <c r="I81" s="11"/>
      <c r="J81" s="62">
        <v>0</v>
      </c>
      <c r="K81" s="7">
        <v>0</v>
      </c>
      <c r="L81" s="11" t="s">
        <v>15</v>
      </c>
      <c r="M81" s="35" t="s">
        <v>40</v>
      </c>
      <c r="N81" s="30"/>
      <c r="O81" s="31"/>
    </row>
    <row r="82" spans="2:15" x14ac:dyDescent="0.2">
      <c r="B82" s="70">
        <v>37223</v>
      </c>
      <c r="C82" s="4">
        <v>28</v>
      </c>
      <c r="D82" s="11"/>
      <c r="E82" s="12"/>
      <c r="F82" s="13"/>
      <c r="G82" s="53"/>
      <c r="H82" s="54"/>
      <c r="I82" s="11"/>
      <c r="J82" s="62">
        <v>6</v>
      </c>
      <c r="K82" s="7">
        <v>0</v>
      </c>
      <c r="L82" s="11"/>
      <c r="M82" s="35" t="s">
        <v>35</v>
      </c>
      <c r="N82" s="30" t="s">
        <v>33</v>
      </c>
      <c r="O82" s="31" t="s">
        <v>31</v>
      </c>
    </row>
    <row r="83" spans="2:15" x14ac:dyDescent="0.2">
      <c r="B83" s="70">
        <v>37224</v>
      </c>
      <c r="C83" s="4">
        <v>29</v>
      </c>
      <c r="D83" s="11"/>
      <c r="E83" s="12"/>
      <c r="F83" s="13"/>
      <c r="G83" s="53">
        <v>2</v>
      </c>
      <c r="H83" s="54">
        <v>7</v>
      </c>
      <c r="I83" s="11"/>
      <c r="J83" s="62">
        <v>13</v>
      </c>
      <c r="K83" s="7">
        <v>0</v>
      </c>
      <c r="L83" s="11"/>
      <c r="M83" s="35"/>
      <c r="N83" s="30"/>
      <c r="O83" s="31" t="s">
        <v>31</v>
      </c>
    </row>
    <row r="84" spans="2:15" x14ac:dyDescent="0.2">
      <c r="B84" s="70">
        <v>37225</v>
      </c>
      <c r="C84" s="4">
        <v>30</v>
      </c>
      <c r="D84" s="11"/>
      <c r="E84" s="12"/>
      <c r="F84" s="13"/>
      <c r="G84" s="53">
        <v>5</v>
      </c>
      <c r="H84" s="54">
        <v>8</v>
      </c>
      <c r="I84" s="11"/>
      <c r="J84" s="62">
        <v>1</v>
      </c>
      <c r="K84" s="7">
        <v>0</v>
      </c>
      <c r="L84" s="11"/>
      <c r="M84" s="35"/>
      <c r="N84" s="30"/>
      <c r="O84" s="31" t="s">
        <v>30</v>
      </c>
    </row>
    <row r="85" spans="2:15" ht="13.5" thickBot="1" x14ac:dyDescent="0.25">
      <c r="C85" s="17"/>
      <c r="D85" s="11">
        <v>30800</v>
      </c>
      <c r="E85" s="12"/>
      <c r="F85" s="13">
        <v>-300</v>
      </c>
      <c r="G85" s="53"/>
      <c r="H85" s="54"/>
      <c r="I85" s="11"/>
      <c r="J85" s="62">
        <v>0</v>
      </c>
      <c r="K85" s="7">
        <v>0</v>
      </c>
      <c r="L85" s="11"/>
      <c r="M85" s="35"/>
      <c r="N85" s="30"/>
      <c r="O85" s="31"/>
    </row>
    <row r="86" spans="2:15" ht="13.5" thickBot="1" x14ac:dyDescent="0.25">
      <c r="C86" s="21" t="s">
        <v>27</v>
      </c>
      <c r="D86" s="22"/>
      <c r="E86" s="23">
        <v>0</v>
      </c>
      <c r="F86" s="24">
        <v>-300</v>
      </c>
      <c r="G86" s="57"/>
      <c r="H86" s="58"/>
      <c r="I86" s="25"/>
      <c r="J86" s="64"/>
      <c r="K86" s="24"/>
      <c r="L86" s="22"/>
      <c r="M86" s="36"/>
      <c r="N86" s="37"/>
      <c r="O86" s="38"/>
    </row>
    <row r="87" spans="2:15" ht="12.75" customHeight="1" x14ac:dyDescent="0.2">
      <c r="C87" s="164" t="s">
        <v>28</v>
      </c>
      <c r="D87" s="165"/>
      <c r="E87" s="168">
        <v>0</v>
      </c>
      <c r="F87" s="141">
        <v>-700</v>
      </c>
      <c r="G87" s="129">
        <f>SUM(G53:G85)</f>
        <v>69</v>
      </c>
      <c r="H87" s="129">
        <f>SUM(H53:H85)</f>
        <v>230</v>
      </c>
      <c r="I87" s="125"/>
      <c r="J87" s="129">
        <f>SUM(J53:J85)</f>
        <v>97</v>
      </c>
      <c r="K87" s="202">
        <f>COUNTIF(K53:K85,"&gt;0")</f>
        <v>5</v>
      </c>
      <c r="L87" s="39"/>
      <c r="M87" s="40"/>
      <c r="N87" s="40"/>
      <c r="O87" s="41"/>
    </row>
    <row r="88" spans="2:15" ht="13.5" thickBot="1" x14ac:dyDescent="0.25">
      <c r="C88" s="166"/>
      <c r="D88" s="167"/>
      <c r="E88" s="169"/>
      <c r="F88" s="142"/>
      <c r="G88" s="130"/>
      <c r="H88" s="130"/>
      <c r="I88" s="126"/>
      <c r="J88" s="130"/>
      <c r="K88" s="203"/>
      <c r="L88" s="42"/>
      <c r="M88" s="43"/>
      <c r="N88" s="43"/>
      <c r="O88" s="44"/>
    </row>
    <row r="89" spans="2:15" ht="12.75" customHeight="1" x14ac:dyDescent="0.2">
      <c r="C89" s="143" t="s">
        <v>54</v>
      </c>
      <c r="D89" s="144"/>
      <c r="E89" s="206">
        <v>-0.7</v>
      </c>
      <c r="F89" s="116" t="s">
        <v>55</v>
      </c>
      <c r="G89" s="152" t="s">
        <v>171</v>
      </c>
      <c r="H89" s="153" t="s">
        <v>172</v>
      </c>
      <c r="I89" s="154" t="s">
        <v>56</v>
      </c>
      <c r="J89" s="156" t="s">
        <v>57</v>
      </c>
      <c r="K89" s="158" t="s">
        <v>29</v>
      </c>
      <c r="L89" s="158"/>
      <c r="M89" s="158"/>
      <c r="N89" s="158"/>
      <c r="O89" s="159"/>
    </row>
    <row r="90" spans="2:15" x14ac:dyDescent="0.2">
      <c r="C90" s="145"/>
      <c r="D90" s="146"/>
      <c r="E90" s="207"/>
      <c r="F90" s="117"/>
      <c r="G90" s="121"/>
      <c r="H90" s="137"/>
      <c r="I90" s="155"/>
      <c r="J90" s="157"/>
      <c r="K90" s="160"/>
      <c r="L90" s="160"/>
      <c r="M90" s="160"/>
      <c r="N90" s="160"/>
      <c r="O90" s="161"/>
    </row>
    <row r="91" spans="2:15" x14ac:dyDescent="0.2">
      <c r="C91" s="145"/>
      <c r="D91" s="146"/>
      <c r="E91" s="207"/>
      <c r="F91" s="117"/>
      <c r="G91" s="194">
        <f>G87/30</f>
        <v>2.2999999999999998</v>
      </c>
      <c r="H91" s="194">
        <f>H87/30</f>
        <v>7.666666666666667</v>
      </c>
      <c r="I91" s="121"/>
      <c r="J91" s="217">
        <f>COUNTIF(J53:J85,"&gt;0")</f>
        <v>19</v>
      </c>
      <c r="K91" s="160"/>
      <c r="L91" s="160"/>
      <c r="M91" s="160"/>
      <c r="N91" s="160"/>
      <c r="O91" s="161"/>
    </row>
    <row r="92" spans="2:15" ht="13.5" thickBot="1" x14ac:dyDescent="0.25">
      <c r="C92" s="147"/>
      <c r="D92" s="148"/>
      <c r="E92" s="208"/>
      <c r="F92" s="118"/>
      <c r="G92" s="195"/>
      <c r="H92" s="195"/>
      <c r="I92" s="122"/>
      <c r="J92" s="218"/>
      <c r="K92" s="162"/>
      <c r="L92" s="162"/>
      <c r="M92" s="162"/>
      <c r="N92" s="162"/>
      <c r="O92" s="163"/>
    </row>
    <row r="95" spans="2:15" x14ac:dyDescent="0.2">
      <c r="C95" s="69" t="s">
        <v>159</v>
      </c>
      <c r="D95" s="69" t="s">
        <v>173</v>
      </c>
      <c r="H95" s="59"/>
    </row>
    <row r="96" spans="2:15" ht="13.5" thickBot="1" x14ac:dyDescent="0.25">
      <c r="D96" s="72"/>
    </row>
    <row r="97" spans="2:25" ht="12.75" customHeight="1" x14ac:dyDescent="0.2">
      <c r="C97" s="170" t="s">
        <v>0</v>
      </c>
      <c r="D97" s="172" t="s">
        <v>1</v>
      </c>
      <c r="E97" s="173"/>
      <c r="F97" s="174"/>
      <c r="G97" s="175" t="s">
        <v>2</v>
      </c>
      <c r="H97" s="176"/>
      <c r="I97" s="177" t="s">
        <v>3</v>
      </c>
      <c r="J97" s="179" t="s">
        <v>4</v>
      </c>
      <c r="K97" s="131" t="s">
        <v>5</v>
      </c>
      <c r="L97" s="133" t="s">
        <v>6</v>
      </c>
      <c r="M97" s="135" t="s">
        <v>7</v>
      </c>
      <c r="N97" s="135"/>
      <c r="O97" s="131"/>
      <c r="R97" s="80" t="s">
        <v>150</v>
      </c>
      <c r="S97" s="80"/>
      <c r="T97" s="80"/>
      <c r="U97" s="80"/>
      <c r="V97" s="80"/>
      <c r="W97" s="80"/>
      <c r="X97" s="80"/>
      <c r="Y97" s="80"/>
    </row>
    <row r="98" spans="2:25" ht="13.5" thickBot="1" x14ac:dyDescent="0.25">
      <c r="C98" s="171"/>
      <c r="D98" s="1" t="s">
        <v>8</v>
      </c>
      <c r="E98" s="2" t="s">
        <v>9</v>
      </c>
      <c r="F98" s="3" t="s">
        <v>10</v>
      </c>
      <c r="G98" s="49" t="s">
        <v>11</v>
      </c>
      <c r="H98" s="50" t="s">
        <v>12</v>
      </c>
      <c r="I98" s="178"/>
      <c r="J98" s="180"/>
      <c r="K98" s="132"/>
      <c r="L98" s="134"/>
      <c r="M98" s="136"/>
      <c r="N98" s="136"/>
      <c r="O98" s="132"/>
      <c r="R98" s="119"/>
      <c r="S98" s="119"/>
      <c r="T98" s="119"/>
      <c r="U98" s="119"/>
      <c r="V98" s="119"/>
      <c r="W98" s="119"/>
      <c r="X98" s="119"/>
      <c r="Y98" s="119"/>
    </row>
    <row r="99" spans="2:25" x14ac:dyDescent="0.2">
      <c r="B99" s="70">
        <v>37196</v>
      </c>
      <c r="C99" s="4">
        <v>1</v>
      </c>
      <c r="D99" s="5">
        <v>47150</v>
      </c>
      <c r="E99" s="6"/>
      <c r="F99" s="7">
        <v>-50</v>
      </c>
      <c r="G99" s="51">
        <v>5</v>
      </c>
      <c r="H99" s="52">
        <v>10</v>
      </c>
      <c r="I99" s="5">
        <v>70</v>
      </c>
      <c r="J99" s="65">
        <v>1</v>
      </c>
      <c r="K99" s="7">
        <v>0</v>
      </c>
      <c r="L99" s="5" t="s">
        <v>15</v>
      </c>
      <c r="M99" s="27">
        <v>1</v>
      </c>
      <c r="N99" s="28" t="s">
        <v>58</v>
      </c>
      <c r="O99" s="29"/>
      <c r="R99" s="119"/>
      <c r="S99" s="119"/>
      <c r="T99" s="119"/>
      <c r="U99" s="119"/>
      <c r="V99" s="119"/>
      <c r="W99" s="119"/>
      <c r="X99" s="119"/>
      <c r="Y99" s="119"/>
    </row>
    <row r="100" spans="2:25" x14ac:dyDescent="0.2">
      <c r="B100" s="70">
        <v>37197</v>
      </c>
      <c r="C100" s="4">
        <v>2</v>
      </c>
      <c r="D100" s="11">
        <v>47100</v>
      </c>
      <c r="E100" s="12"/>
      <c r="F100" s="7">
        <v>-50</v>
      </c>
      <c r="G100" s="53">
        <v>8</v>
      </c>
      <c r="H100" s="54">
        <v>12</v>
      </c>
      <c r="I100" s="11">
        <v>70</v>
      </c>
      <c r="J100" s="66">
        <v>2</v>
      </c>
      <c r="K100" s="7">
        <v>0</v>
      </c>
      <c r="L100" s="5" t="s">
        <v>15</v>
      </c>
      <c r="M100" s="27">
        <v>1</v>
      </c>
      <c r="N100" s="28" t="s">
        <v>58</v>
      </c>
      <c r="O100" s="31"/>
      <c r="R100" s="119"/>
      <c r="S100" s="119"/>
      <c r="T100" s="119"/>
      <c r="U100" s="119"/>
      <c r="V100" s="119"/>
      <c r="W100" s="119"/>
      <c r="X100" s="119"/>
      <c r="Y100" s="119"/>
    </row>
    <row r="101" spans="2:25" x14ac:dyDescent="0.2">
      <c r="B101" s="70">
        <v>37198</v>
      </c>
      <c r="C101" s="4">
        <v>3</v>
      </c>
      <c r="D101" s="11">
        <v>47050</v>
      </c>
      <c r="E101" s="12"/>
      <c r="F101" s="7">
        <v>-50</v>
      </c>
      <c r="G101" s="53">
        <v>8</v>
      </c>
      <c r="H101" s="54">
        <v>13</v>
      </c>
      <c r="I101" s="11">
        <v>60</v>
      </c>
      <c r="J101" s="66">
        <v>0</v>
      </c>
      <c r="K101" s="7">
        <v>0</v>
      </c>
      <c r="L101" s="5" t="s">
        <v>15</v>
      </c>
      <c r="M101" s="27">
        <v>0.75</v>
      </c>
      <c r="N101" s="28"/>
      <c r="O101" s="31"/>
      <c r="R101" s="80"/>
      <c r="S101" s="80"/>
      <c r="T101" s="80"/>
      <c r="U101" s="80"/>
      <c r="V101" s="80"/>
      <c r="W101" s="80"/>
      <c r="X101" s="80"/>
      <c r="Y101" s="80"/>
    </row>
    <row r="102" spans="2:25" x14ac:dyDescent="0.2">
      <c r="B102" s="70">
        <v>37199</v>
      </c>
      <c r="C102" s="4">
        <v>4</v>
      </c>
      <c r="D102" s="11">
        <v>47000</v>
      </c>
      <c r="E102" s="12"/>
      <c r="F102" s="7">
        <v>-50</v>
      </c>
      <c r="G102" s="53">
        <v>7</v>
      </c>
      <c r="H102" s="54">
        <v>11</v>
      </c>
      <c r="I102" s="11">
        <v>80</v>
      </c>
      <c r="J102" s="66">
        <v>2</v>
      </c>
      <c r="K102" s="7">
        <v>0</v>
      </c>
      <c r="L102" s="5" t="s">
        <v>15</v>
      </c>
      <c r="M102" s="27">
        <v>1</v>
      </c>
      <c r="N102" s="28" t="s">
        <v>58</v>
      </c>
      <c r="O102" s="31"/>
      <c r="R102" s="80" t="s">
        <v>152</v>
      </c>
      <c r="S102" s="80"/>
      <c r="T102" s="80"/>
      <c r="U102" s="80"/>
      <c r="V102" s="80"/>
      <c r="W102" s="80"/>
      <c r="X102" s="80"/>
      <c r="Y102" s="80"/>
    </row>
    <row r="103" spans="2:25" ht="12.75" customHeight="1" x14ac:dyDescent="0.2">
      <c r="B103" s="70">
        <v>37200</v>
      </c>
      <c r="C103" s="4">
        <v>5</v>
      </c>
      <c r="D103" s="11">
        <v>46950</v>
      </c>
      <c r="E103" s="12"/>
      <c r="F103" s="7">
        <v>-50</v>
      </c>
      <c r="G103" s="53">
        <v>6</v>
      </c>
      <c r="H103" s="54">
        <v>10</v>
      </c>
      <c r="I103" s="11">
        <v>80</v>
      </c>
      <c r="J103" s="66">
        <v>0</v>
      </c>
      <c r="K103" s="7">
        <v>0</v>
      </c>
      <c r="L103" s="5" t="s">
        <v>15</v>
      </c>
      <c r="M103" s="27">
        <v>0.75</v>
      </c>
      <c r="N103" s="28"/>
      <c r="O103" s="31"/>
      <c r="R103" s="119"/>
      <c r="S103" s="119"/>
      <c r="T103" s="119"/>
      <c r="U103" s="119"/>
      <c r="V103" s="119"/>
      <c r="W103" s="119"/>
      <c r="X103" s="119"/>
      <c r="Y103" s="119"/>
    </row>
    <row r="104" spans="2:25" x14ac:dyDescent="0.2">
      <c r="B104" s="70">
        <v>37201</v>
      </c>
      <c r="C104" s="4">
        <v>6</v>
      </c>
      <c r="D104" s="11">
        <v>46900</v>
      </c>
      <c r="E104" s="12"/>
      <c r="F104" s="7">
        <v>-50</v>
      </c>
      <c r="G104" s="53">
        <v>5</v>
      </c>
      <c r="H104" s="54">
        <v>9</v>
      </c>
      <c r="I104" s="11">
        <v>80</v>
      </c>
      <c r="J104" s="66">
        <v>5</v>
      </c>
      <c r="K104" s="7">
        <v>0</v>
      </c>
      <c r="L104" s="5" t="s">
        <v>15</v>
      </c>
      <c r="M104" s="27">
        <v>1</v>
      </c>
      <c r="N104" s="28" t="s">
        <v>58</v>
      </c>
      <c r="O104" s="31"/>
      <c r="R104" s="119"/>
      <c r="S104" s="119"/>
      <c r="T104" s="119"/>
      <c r="U104" s="119"/>
      <c r="V104" s="119"/>
      <c r="W104" s="119"/>
      <c r="X104" s="119"/>
      <c r="Y104" s="119"/>
    </row>
    <row r="105" spans="2:25" x14ac:dyDescent="0.2">
      <c r="B105" s="70">
        <v>37202</v>
      </c>
      <c r="C105" s="4">
        <v>7</v>
      </c>
      <c r="D105" s="11">
        <v>46850</v>
      </c>
      <c r="E105" s="12"/>
      <c r="F105" s="7">
        <v>-50</v>
      </c>
      <c r="G105" s="53">
        <v>5</v>
      </c>
      <c r="H105" s="54">
        <v>8</v>
      </c>
      <c r="I105" s="11">
        <v>80</v>
      </c>
      <c r="J105" s="66">
        <v>4</v>
      </c>
      <c r="K105" s="7">
        <v>0</v>
      </c>
      <c r="L105" s="5" t="s">
        <v>15</v>
      </c>
      <c r="M105" s="27">
        <v>0.5</v>
      </c>
      <c r="N105" s="28" t="s">
        <v>58</v>
      </c>
      <c r="O105" s="31"/>
      <c r="R105" s="119"/>
      <c r="S105" s="119"/>
      <c r="T105" s="119"/>
      <c r="U105" s="119"/>
      <c r="V105" s="119"/>
      <c r="W105" s="119"/>
      <c r="X105" s="119"/>
      <c r="Y105" s="119"/>
    </row>
    <row r="106" spans="2:25" x14ac:dyDescent="0.2">
      <c r="B106" s="70">
        <v>37203</v>
      </c>
      <c r="C106" s="4">
        <v>8</v>
      </c>
      <c r="D106" s="11">
        <v>46800</v>
      </c>
      <c r="E106" s="12"/>
      <c r="F106" s="7">
        <v>-50</v>
      </c>
      <c r="G106" s="53">
        <v>0</v>
      </c>
      <c r="H106" s="54">
        <v>6</v>
      </c>
      <c r="I106" s="11">
        <v>80</v>
      </c>
      <c r="J106" s="66">
        <v>3</v>
      </c>
      <c r="K106" s="7">
        <v>0</v>
      </c>
      <c r="L106" s="5" t="s">
        <v>15</v>
      </c>
      <c r="M106" s="27">
        <v>1</v>
      </c>
      <c r="N106" s="28" t="s">
        <v>58</v>
      </c>
      <c r="O106" s="31"/>
      <c r="R106" s="80"/>
      <c r="S106" s="80"/>
      <c r="T106" s="80"/>
      <c r="U106" s="80"/>
      <c r="V106" s="80"/>
      <c r="W106" s="80"/>
      <c r="X106" s="80"/>
      <c r="Y106" s="80"/>
    </row>
    <row r="107" spans="2:25" x14ac:dyDescent="0.2">
      <c r="B107" s="70">
        <v>37204</v>
      </c>
      <c r="C107" s="4">
        <v>9</v>
      </c>
      <c r="D107" s="11">
        <v>46750</v>
      </c>
      <c r="E107" s="12"/>
      <c r="F107" s="7">
        <v>-50</v>
      </c>
      <c r="G107" s="53">
        <v>-1</v>
      </c>
      <c r="H107" s="54">
        <v>5</v>
      </c>
      <c r="I107" s="11">
        <v>80</v>
      </c>
      <c r="J107" s="62">
        <v>1</v>
      </c>
      <c r="K107" s="7">
        <v>0</v>
      </c>
      <c r="L107" s="5" t="s">
        <v>15</v>
      </c>
      <c r="M107" s="27">
        <v>0.75</v>
      </c>
      <c r="N107" s="28" t="s">
        <v>58</v>
      </c>
      <c r="O107" s="31"/>
      <c r="R107" s="80" t="s">
        <v>154</v>
      </c>
      <c r="S107" s="80"/>
      <c r="T107" s="80"/>
      <c r="U107" s="80"/>
      <c r="V107" s="80"/>
      <c r="W107" s="80"/>
      <c r="X107" s="80"/>
      <c r="Y107" s="80"/>
    </row>
    <row r="108" spans="2:25" ht="13.5" thickBot="1" x14ac:dyDescent="0.25">
      <c r="B108" s="70">
        <v>37205</v>
      </c>
      <c r="C108" s="17">
        <v>10</v>
      </c>
      <c r="D108" s="18">
        <v>46700</v>
      </c>
      <c r="E108" s="19"/>
      <c r="F108" s="7">
        <v>-50</v>
      </c>
      <c r="G108" s="55">
        <v>2</v>
      </c>
      <c r="H108" s="56">
        <v>6</v>
      </c>
      <c r="I108" s="11">
        <v>80</v>
      </c>
      <c r="J108" s="67">
        <v>2</v>
      </c>
      <c r="K108" s="7">
        <v>0</v>
      </c>
      <c r="L108" s="5" t="s">
        <v>15</v>
      </c>
      <c r="M108" s="27">
        <v>1</v>
      </c>
      <c r="N108" s="28" t="s">
        <v>58</v>
      </c>
      <c r="O108" s="31"/>
      <c r="R108" s="119"/>
      <c r="S108" s="119"/>
      <c r="T108" s="119"/>
      <c r="U108" s="119"/>
      <c r="V108" s="119"/>
      <c r="W108" s="119"/>
      <c r="X108" s="119"/>
      <c r="Y108" s="119"/>
    </row>
    <row r="109" spans="2:25" ht="13.5" thickBot="1" x14ac:dyDescent="0.25">
      <c r="C109" s="21" t="s">
        <v>20</v>
      </c>
      <c r="D109" s="22"/>
      <c r="E109" s="23">
        <v>0</v>
      </c>
      <c r="F109" s="24">
        <v>-500</v>
      </c>
      <c r="G109" s="57"/>
      <c r="H109" s="58"/>
      <c r="I109" s="98"/>
      <c r="J109" s="64"/>
      <c r="K109" s="24"/>
      <c r="L109" s="22"/>
      <c r="M109" s="32"/>
      <c r="N109" s="33"/>
      <c r="O109" s="34"/>
      <c r="R109" s="119"/>
      <c r="S109" s="119"/>
      <c r="T109" s="119"/>
      <c r="U109" s="119"/>
      <c r="V109" s="119"/>
      <c r="W109" s="119"/>
      <c r="X109" s="119"/>
      <c r="Y109" s="119"/>
    </row>
    <row r="110" spans="2:25" x14ac:dyDescent="0.2">
      <c r="B110" s="70">
        <v>37206</v>
      </c>
      <c r="C110" s="26">
        <v>11</v>
      </c>
      <c r="D110" s="5">
        <v>46650</v>
      </c>
      <c r="E110" s="6"/>
      <c r="F110" s="7">
        <v>-25</v>
      </c>
      <c r="G110" s="51">
        <v>2</v>
      </c>
      <c r="H110" s="52">
        <v>6</v>
      </c>
      <c r="I110" s="5">
        <v>60</v>
      </c>
      <c r="J110" s="62">
        <v>2</v>
      </c>
      <c r="K110" s="7">
        <v>0</v>
      </c>
      <c r="L110" s="5" t="s">
        <v>15</v>
      </c>
      <c r="M110" s="35">
        <v>1</v>
      </c>
      <c r="N110" s="28" t="s">
        <v>58</v>
      </c>
      <c r="O110" s="31"/>
      <c r="R110" s="119"/>
      <c r="S110" s="119"/>
      <c r="T110" s="119"/>
      <c r="U110" s="119"/>
      <c r="V110" s="119"/>
      <c r="W110" s="119"/>
      <c r="X110" s="119"/>
      <c r="Y110" s="119"/>
    </row>
    <row r="111" spans="2:25" x14ac:dyDescent="0.2">
      <c r="B111" s="70">
        <v>37207</v>
      </c>
      <c r="C111" s="4">
        <v>12</v>
      </c>
      <c r="D111" s="11">
        <v>46600</v>
      </c>
      <c r="E111" s="12"/>
      <c r="F111" s="7">
        <v>-25</v>
      </c>
      <c r="G111" s="51">
        <v>1</v>
      </c>
      <c r="H111" s="52">
        <v>7</v>
      </c>
      <c r="I111" s="11">
        <v>70</v>
      </c>
      <c r="J111" s="62">
        <v>5</v>
      </c>
      <c r="K111" s="7">
        <v>0</v>
      </c>
      <c r="L111" s="5" t="s">
        <v>15</v>
      </c>
      <c r="M111" s="35">
        <v>1</v>
      </c>
      <c r="N111" s="28" t="s">
        <v>58</v>
      </c>
      <c r="O111" s="31"/>
      <c r="R111" s="80"/>
      <c r="S111" s="80"/>
      <c r="T111" s="80"/>
      <c r="U111" s="80"/>
      <c r="V111" s="80"/>
      <c r="W111" s="80"/>
      <c r="X111" s="80"/>
      <c r="Y111" s="80"/>
    </row>
    <row r="112" spans="2:25" x14ac:dyDescent="0.2">
      <c r="B112" s="70">
        <v>37208</v>
      </c>
      <c r="C112" s="4">
        <v>13</v>
      </c>
      <c r="D112" s="11">
        <v>46575</v>
      </c>
      <c r="E112" s="12"/>
      <c r="F112" s="7">
        <v>-25</v>
      </c>
      <c r="G112" s="53">
        <v>2</v>
      </c>
      <c r="H112" s="54">
        <v>5</v>
      </c>
      <c r="I112" s="11">
        <v>60</v>
      </c>
      <c r="J112" s="62">
        <v>4</v>
      </c>
      <c r="K112" s="7">
        <v>0</v>
      </c>
      <c r="L112" s="5" t="s">
        <v>13</v>
      </c>
      <c r="M112" s="35">
        <v>1</v>
      </c>
      <c r="N112" s="28" t="s">
        <v>58</v>
      </c>
      <c r="O112" s="31"/>
      <c r="R112" s="80" t="s">
        <v>156</v>
      </c>
      <c r="S112" s="80"/>
      <c r="T112" s="80"/>
      <c r="U112" s="80"/>
      <c r="V112" s="80"/>
      <c r="W112" s="80"/>
      <c r="X112" s="80"/>
      <c r="Y112" s="80"/>
    </row>
    <row r="113" spans="2:25" ht="15" x14ac:dyDescent="0.25">
      <c r="B113" s="70">
        <v>37209</v>
      </c>
      <c r="C113" s="4">
        <v>14</v>
      </c>
      <c r="D113" s="11">
        <v>46550</v>
      </c>
      <c r="E113" s="12"/>
      <c r="F113" s="7">
        <v>-25</v>
      </c>
      <c r="G113" s="103">
        <v>-4</v>
      </c>
      <c r="H113" s="54">
        <v>4</v>
      </c>
      <c r="I113" s="11">
        <v>80</v>
      </c>
      <c r="J113" s="62">
        <v>0</v>
      </c>
      <c r="K113" s="7">
        <v>0</v>
      </c>
      <c r="L113" s="5" t="s">
        <v>13</v>
      </c>
      <c r="M113" s="35">
        <v>0.75</v>
      </c>
      <c r="N113" s="28"/>
      <c r="O113" s="31"/>
      <c r="R113" s="120"/>
      <c r="S113" s="120"/>
      <c r="T113" s="120"/>
      <c r="U113" s="120"/>
      <c r="V113" s="120"/>
      <c r="W113" s="120"/>
      <c r="X113" s="120"/>
      <c r="Y113" s="120"/>
    </row>
    <row r="114" spans="2:25" x14ac:dyDescent="0.2">
      <c r="B114" s="70">
        <v>37210</v>
      </c>
      <c r="C114" s="4">
        <v>15</v>
      </c>
      <c r="D114" s="11">
        <v>46525</v>
      </c>
      <c r="E114" s="12"/>
      <c r="F114" s="7">
        <v>-25</v>
      </c>
      <c r="G114" s="53">
        <v>4</v>
      </c>
      <c r="H114" s="54">
        <v>10</v>
      </c>
      <c r="I114" s="11">
        <v>75</v>
      </c>
      <c r="J114" s="62">
        <v>0</v>
      </c>
      <c r="K114" s="7">
        <v>0</v>
      </c>
      <c r="L114" s="5" t="s">
        <v>13</v>
      </c>
      <c r="M114" s="35">
        <v>0.75</v>
      </c>
      <c r="N114" s="28"/>
      <c r="O114" s="31"/>
      <c r="R114" s="120"/>
      <c r="S114" s="120"/>
      <c r="T114" s="120"/>
      <c r="U114" s="120"/>
      <c r="V114" s="120"/>
      <c r="W114" s="120"/>
      <c r="X114" s="120"/>
      <c r="Y114" s="120"/>
    </row>
    <row r="115" spans="2:25" x14ac:dyDescent="0.2">
      <c r="B115" s="70">
        <v>37211</v>
      </c>
      <c r="C115" s="4">
        <v>16</v>
      </c>
      <c r="D115" s="11">
        <v>46500</v>
      </c>
      <c r="E115" s="12"/>
      <c r="F115" s="7">
        <v>-25</v>
      </c>
      <c r="G115" s="53">
        <v>6</v>
      </c>
      <c r="H115" s="54">
        <v>8.5</v>
      </c>
      <c r="I115" s="11">
        <v>90</v>
      </c>
      <c r="J115" s="62">
        <v>2</v>
      </c>
      <c r="K115" s="7">
        <v>0</v>
      </c>
      <c r="L115" s="5" t="s">
        <v>13</v>
      </c>
      <c r="M115" s="35">
        <v>1</v>
      </c>
      <c r="N115" s="28" t="s">
        <v>58</v>
      </c>
      <c r="O115" s="31"/>
      <c r="R115" s="120"/>
      <c r="S115" s="120"/>
      <c r="T115" s="120"/>
      <c r="U115" s="120"/>
      <c r="V115" s="120"/>
      <c r="W115" s="120"/>
      <c r="X115" s="120"/>
      <c r="Y115" s="120"/>
    </row>
    <row r="116" spans="2:25" x14ac:dyDescent="0.2">
      <c r="B116" s="70">
        <v>37212</v>
      </c>
      <c r="C116" s="4">
        <v>17</v>
      </c>
      <c r="D116" s="11">
        <v>46500</v>
      </c>
      <c r="E116" s="12"/>
      <c r="F116" s="7">
        <v>0</v>
      </c>
      <c r="G116" s="53">
        <v>5.5</v>
      </c>
      <c r="H116" s="54">
        <v>9</v>
      </c>
      <c r="I116" s="11">
        <v>75</v>
      </c>
      <c r="J116" s="62">
        <v>0</v>
      </c>
      <c r="K116" s="7">
        <v>0</v>
      </c>
      <c r="L116" s="5" t="s">
        <v>15</v>
      </c>
      <c r="M116" s="35">
        <v>1</v>
      </c>
      <c r="N116" s="28"/>
      <c r="O116" s="31" t="s">
        <v>59</v>
      </c>
      <c r="R116" s="80"/>
      <c r="S116" s="80"/>
      <c r="T116" s="80"/>
      <c r="U116" s="80"/>
      <c r="V116" s="80"/>
      <c r="W116" s="80"/>
      <c r="X116" s="80"/>
      <c r="Y116" s="80"/>
    </row>
    <row r="117" spans="2:25" x14ac:dyDescent="0.2">
      <c r="B117" s="70">
        <v>37213</v>
      </c>
      <c r="C117" s="4">
        <v>18</v>
      </c>
      <c r="D117" s="11">
        <v>46475</v>
      </c>
      <c r="E117" s="12"/>
      <c r="F117" s="7">
        <v>-25</v>
      </c>
      <c r="G117" s="53">
        <v>4</v>
      </c>
      <c r="H117" s="54">
        <v>8</v>
      </c>
      <c r="I117" s="11">
        <v>85</v>
      </c>
      <c r="J117" s="62">
        <v>0</v>
      </c>
      <c r="K117" s="7">
        <v>0</v>
      </c>
      <c r="L117" s="5" t="s">
        <v>13</v>
      </c>
      <c r="M117" s="35">
        <v>1</v>
      </c>
      <c r="N117" s="28"/>
      <c r="O117" s="31" t="s">
        <v>59</v>
      </c>
      <c r="R117" s="80" t="s">
        <v>155</v>
      </c>
      <c r="S117" s="80"/>
      <c r="T117" s="80"/>
      <c r="U117" s="80"/>
      <c r="V117" s="80"/>
      <c r="W117" s="80"/>
      <c r="X117" s="80"/>
      <c r="Y117" s="80"/>
    </row>
    <row r="118" spans="2:25" x14ac:dyDescent="0.2">
      <c r="B118" s="70">
        <v>37214</v>
      </c>
      <c r="C118" s="4">
        <v>19</v>
      </c>
      <c r="D118" s="11">
        <v>46450</v>
      </c>
      <c r="E118" s="12"/>
      <c r="F118" s="7">
        <v>-25</v>
      </c>
      <c r="G118" s="53">
        <v>2</v>
      </c>
      <c r="H118" s="54">
        <v>8</v>
      </c>
      <c r="I118" s="11">
        <v>85</v>
      </c>
      <c r="J118" s="62">
        <v>0</v>
      </c>
      <c r="K118" s="7">
        <v>0</v>
      </c>
      <c r="L118" s="5" t="s">
        <v>13</v>
      </c>
      <c r="M118" s="35">
        <v>1</v>
      </c>
      <c r="N118" s="28"/>
      <c r="O118" s="31" t="s">
        <v>59</v>
      </c>
      <c r="R118" s="120"/>
      <c r="S118" s="120"/>
      <c r="T118" s="120"/>
      <c r="U118" s="120"/>
      <c r="V118" s="120"/>
      <c r="W118" s="120"/>
      <c r="X118" s="120"/>
      <c r="Y118" s="120"/>
    </row>
    <row r="119" spans="2:25" ht="13.5" thickBot="1" x14ac:dyDescent="0.25">
      <c r="B119" s="70">
        <v>37215</v>
      </c>
      <c r="C119" s="17">
        <v>20</v>
      </c>
      <c r="D119" s="18">
        <v>46450</v>
      </c>
      <c r="E119" s="19"/>
      <c r="F119" s="20">
        <v>0</v>
      </c>
      <c r="G119" s="53">
        <v>2</v>
      </c>
      <c r="H119" s="54">
        <v>10</v>
      </c>
      <c r="I119" s="18">
        <v>65</v>
      </c>
      <c r="J119" s="63">
        <v>2</v>
      </c>
      <c r="K119" s="7">
        <v>0</v>
      </c>
      <c r="L119" s="5" t="s">
        <v>25</v>
      </c>
      <c r="M119" s="35">
        <v>1</v>
      </c>
      <c r="N119" s="28" t="s">
        <v>58</v>
      </c>
      <c r="O119" s="31" t="s">
        <v>59</v>
      </c>
      <c r="R119" s="120"/>
      <c r="S119" s="120"/>
      <c r="T119" s="120"/>
      <c r="U119" s="120"/>
      <c r="V119" s="120"/>
      <c r="W119" s="120"/>
      <c r="X119" s="120"/>
      <c r="Y119" s="120"/>
    </row>
    <row r="120" spans="2:25" ht="13.5" thickBot="1" x14ac:dyDescent="0.25">
      <c r="C120" s="21" t="s">
        <v>23</v>
      </c>
      <c r="D120" s="22"/>
      <c r="E120" s="23">
        <v>0</v>
      </c>
      <c r="F120" s="24">
        <v>-200</v>
      </c>
      <c r="G120" s="57"/>
      <c r="H120" s="58"/>
      <c r="I120" s="25"/>
      <c r="J120" s="64"/>
      <c r="K120" s="24"/>
      <c r="L120" s="22"/>
      <c r="M120" s="32"/>
      <c r="N120" s="33"/>
      <c r="O120" s="34"/>
      <c r="R120" s="120"/>
      <c r="S120" s="120"/>
      <c r="T120" s="120"/>
      <c r="U120" s="120"/>
      <c r="V120" s="120"/>
      <c r="W120" s="120"/>
      <c r="X120" s="120"/>
      <c r="Y120" s="120"/>
    </row>
    <row r="121" spans="2:25" x14ac:dyDescent="0.2">
      <c r="B121" s="70">
        <v>37216</v>
      </c>
      <c r="C121" s="26">
        <v>21</v>
      </c>
      <c r="D121" s="5">
        <v>46425</v>
      </c>
      <c r="E121" s="6"/>
      <c r="F121" s="7">
        <v>-25</v>
      </c>
      <c r="G121" s="51">
        <v>-1</v>
      </c>
      <c r="H121" s="52">
        <v>9</v>
      </c>
      <c r="I121" s="5">
        <v>70</v>
      </c>
      <c r="J121" s="61">
        <v>2</v>
      </c>
      <c r="K121" s="7">
        <v>0</v>
      </c>
      <c r="L121" s="5" t="s">
        <v>13</v>
      </c>
      <c r="M121" s="35">
        <v>1</v>
      </c>
      <c r="N121" s="30" t="s">
        <v>58</v>
      </c>
      <c r="O121" s="31"/>
      <c r="R121" s="80"/>
      <c r="S121" s="80"/>
      <c r="T121" s="80"/>
      <c r="U121" s="80"/>
      <c r="V121" s="80"/>
      <c r="W121" s="80"/>
      <c r="X121" s="80"/>
      <c r="Y121" s="80"/>
    </row>
    <row r="122" spans="2:25" x14ac:dyDescent="0.2">
      <c r="B122" s="70">
        <v>37217</v>
      </c>
      <c r="C122" s="4">
        <v>22</v>
      </c>
      <c r="D122" s="11">
        <v>46400</v>
      </c>
      <c r="E122" s="12"/>
      <c r="F122" s="13">
        <v>-25</v>
      </c>
      <c r="G122" s="53">
        <v>1</v>
      </c>
      <c r="H122" s="54">
        <v>8</v>
      </c>
      <c r="I122" s="11">
        <v>70</v>
      </c>
      <c r="J122" s="62">
        <v>4</v>
      </c>
      <c r="K122" s="7">
        <v>0</v>
      </c>
      <c r="L122" s="5" t="s">
        <v>13</v>
      </c>
      <c r="M122" s="35">
        <v>1</v>
      </c>
      <c r="N122" s="30" t="s">
        <v>58</v>
      </c>
      <c r="O122" s="31"/>
      <c r="R122" s="80" t="s">
        <v>157</v>
      </c>
      <c r="S122" s="80"/>
      <c r="T122" s="80"/>
      <c r="U122" s="80"/>
      <c r="V122" s="80"/>
      <c r="W122" s="80"/>
      <c r="X122" s="80"/>
      <c r="Y122" s="80"/>
    </row>
    <row r="123" spans="2:25" x14ac:dyDescent="0.2">
      <c r="B123" s="70">
        <v>37218</v>
      </c>
      <c r="C123" s="4">
        <v>23</v>
      </c>
      <c r="D123" s="11">
        <v>46400</v>
      </c>
      <c r="E123" s="12"/>
      <c r="F123" s="13">
        <v>0</v>
      </c>
      <c r="G123" s="53">
        <v>-1</v>
      </c>
      <c r="H123" s="54">
        <v>4</v>
      </c>
      <c r="I123" s="11">
        <v>65</v>
      </c>
      <c r="J123" s="62">
        <v>0</v>
      </c>
      <c r="K123" s="7">
        <v>0</v>
      </c>
      <c r="L123" s="5" t="s">
        <v>13</v>
      </c>
      <c r="M123" s="35">
        <v>0.5</v>
      </c>
      <c r="N123" s="30">
        <v>0.5</v>
      </c>
      <c r="O123" s="31"/>
      <c r="R123" s="120" t="s">
        <v>249</v>
      </c>
      <c r="S123" s="120"/>
      <c r="T123" s="120"/>
      <c r="U123" s="120"/>
      <c r="V123" s="120"/>
      <c r="W123" s="120"/>
      <c r="X123" s="120"/>
      <c r="Y123" s="120"/>
    </row>
    <row r="124" spans="2:25" x14ac:dyDescent="0.2">
      <c r="B124" s="70">
        <v>37219</v>
      </c>
      <c r="C124" s="4">
        <v>24</v>
      </c>
      <c r="D124" s="11">
        <v>46400</v>
      </c>
      <c r="E124" s="12"/>
      <c r="F124" s="13">
        <v>0</v>
      </c>
      <c r="G124" s="53">
        <v>2</v>
      </c>
      <c r="H124" s="54">
        <v>5</v>
      </c>
      <c r="I124" s="11">
        <v>90</v>
      </c>
      <c r="J124" s="62">
        <v>3</v>
      </c>
      <c r="K124" s="7">
        <v>0</v>
      </c>
      <c r="L124" s="5" t="s">
        <v>13</v>
      </c>
      <c r="M124" s="35">
        <v>1</v>
      </c>
      <c r="N124" s="30" t="s">
        <v>58</v>
      </c>
      <c r="O124" s="31"/>
      <c r="R124" s="120"/>
      <c r="S124" s="120"/>
      <c r="T124" s="120"/>
      <c r="U124" s="120"/>
      <c r="V124" s="120"/>
      <c r="W124" s="120"/>
      <c r="X124" s="120"/>
      <c r="Y124" s="120"/>
    </row>
    <row r="125" spans="2:25" x14ac:dyDescent="0.2">
      <c r="B125" s="70">
        <v>37220</v>
      </c>
      <c r="C125" s="4">
        <v>25</v>
      </c>
      <c r="D125" s="11">
        <v>46375</v>
      </c>
      <c r="E125" s="12"/>
      <c r="F125" s="13">
        <v>-25</v>
      </c>
      <c r="G125" s="53">
        <v>4</v>
      </c>
      <c r="H125" s="54">
        <v>7</v>
      </c>
      <c r="I125" s="11">
        <v>90</v>
      </c>
      <c r="J125" s="62">
        <v>3</v>
      </c>
      <c r="K125" s="7">
        <v>0</v>
      </c>
      <c r="L125" s="5" t="s">
        <v>15</v>
      </c>
      <c r="M125" s="35">
        <v>1</v>
      </c>
      <c r="N125" s="30" t="s">
        <v>58</v>
      </c>
      <c r="O125" s="31" t="s">
        <v>59</v>
      </c>
      <c r="R125" s="120"/>
      <c r="S125" s="120"/>
      <c r="T125" s="120"/>
      <c r="U125" s="120"/>
      <c r="V125" s="120"/>
      <c r="W125" s="120"/>
      <c r="X125" s="120"/>
      <c r="Y125" s="120"/>
    </row>
    <row r="126" spans="2:25" x14ac:dyDescent="0.2">
      <c r="B126" s="70">
        <v>37221</v>
      </c>
      <c r="C126" s="4">
        <v>26</v>
      </c>
      <c r="D126" s="11">
        <v>46375</v>
      </c>
      <c r="E126" s="12"/>
      <c r="F126" s="13">
        <v>0</v>
      </c>
      <c r="G126" s="53">
        <v>6.5</v>
      </c>
      <c r="H126" s="54">
        <v>9</v>
      </c>
      <c r="I126" s="11">
        <v>95</v>
      </c>
      <c r="J126" s="62">
        <v>2</v>
      </c>
      <c r="K126" s="7">
        <v>0</v>
      </c>
      <c r="L126" s="11" t="s">
        <v>15</v>
      </c>
      <c r="M126" s="35">
        <v>1</v>
      </c>
      <c r="N126" s="30" t="s">
        <v>58</v>
      </c>
      <c r="O126" s="31" t="s">
        <v>59</v>
      </c>
    </row>
    <row r="127" spans="2:25" x14ac:dyDescent="0.2">
      <c r="B127" s="70">
        <v>37222</v>
      </c>
      <c r="C127" s="4">
        <v>27</v>
      </c>
      <c r="D127" s="11">
        <v>46350</v>
      </c>
      <c r="E127" s="12"/>
      <c r="F127" s="13">
        <v>-25</v>
      </c>
      <c r="G127" s="53">
        <v>2</v>
      </c>
      <c r="H127" s="54">
        <v>8</v>
      </c>
      <c r="I127" s="11">
        <v>85</v>
      </c>
      <c r="J127" s="62">
        <v>1</v>
      </c>
      <c r="K127" s="7">
        <v>0</v>
      </c>
      <c r="L127" s="11" t="s">
        <v>15</v>
      </c>
      <c r="M127" s="35">
        <v>1</v>
      </c>
      <c r="N127" s="30" t="s">
        <v>58</v>
      </c>
      <c r="O127" s="31" t="s">
        <v>21</v>
      </c>
    </row>
    <row r="128" spans="2:25" x14ac:dyDescent="0.2">
      <c r="B128" s="70">
        <v>37223</v>
      </c>
      <c r="C128" s="4">
        <v>28</v>
      </c>
      <c r="D128" s="11">
        <v>46350</v>
      </c>
      <c r="E128" s="12"/>
      <c r="F128" s="13">
        <v>0</v>
      </c>
      <c r="G128" s="53">
        <v>2</v>
      </c>
      <c r="H128" s="54">
        <v>7.5</v>
      </c>
      <c r="I128" s="11">
        <v>75</v>
      </c>
      <c r="J128" s="62">
        <v>2</v>
      </c>
      <c r="K128" s="7">
        <v>0</v>
      </c>
      <c r="L128" s="11" t="s">
        <v>15</v>
      </c>
      <c r="M128" s="35">
        <v>0.75</v>
      </c>
      <c r="N128" s="30" t="s">
        <v>58</v>
      </c>
      <c r="O128" s="31" t="s">
        <v>21</v>
      </c>
    </row>
    <row r="129" spans="2:25" x14ac:dyDescent="0.2">
      <c r="B129" s="70">
        <v>37224</v>
      </c>
      <c r="C129" s="4">
        <v>29</v>
      </c>
      <c r="D129" s="11">
        <v>46350</v>
      </c>
      <c r="E129" s="12"/>
      <c r="F129" s="13">
        <v>0</v>
      </c>
      <c r="G129" s="53">
        <v>3</v>
      </c>
      <c r="H129" s="54">
        <v>8</v>
      </c>
      <c r="I129" s="11">
        <v>80</v>
      </c>
      <c r="J129" s="62">
        <v>0</v>
      </c>
      <c r="K129" s="7">
        <v>0</v>
      </c>
      <c r="L129" s="11" t="s">
        <v>13</v>
      </c>
      <c r="M129" s="35">
        <v>0.75</v>
      </c>
      <c r="N129" s="30"/>
      <c r="O129" s="31" t="s">
        <v>59</v>
      </c>
    </row>
    <row r="130" spans="2:25" x14ac:dyDescent="0.2">
      <c r="B130" s="70">
        <v>37225</v>
      </c>
      <c r="C130" s="4">
        <v>30</v>
      </c>
      <c r="D130" s="11">
        <v>46350</v>
      </c>
      <c r="E130" s="12"/>
      <c r="F130" s="13">
        <v>0</v>
      </c>
      <c r="G130" s="53">
        <v>5</v>
      </c>
      <c r="H130" s="54">
        <v>8</v>
      </c>
      <c r="I130" s="11">
        <v>90</v>
      </c>
      <c r="J130" s="62">
        <v>4</v>
      </c>
      <c r="K130" s="7">
        <v>0</v>
      </c>
      <c r="L130" s="11" t="s">
        <v>13</v>
      </c>
      <c r="M130" s="35">
        <v>1</v>
      </c>
      <c r="N130" s="30" t="s">
        <v>58</v>
      </c>
      <c r="O130" s="31" t="s">
        <v>59</v>
      </c>
    </row>
    <row r="131" spans="2:25" ht="13.5" thickBot="1" x14ac:dyDescent="0.25">
      <c r="C131" s="17"/>
      <c r="D131" s="18"/>
      <c r="E131" s="19"/>
      <c r="F131" s="20"/>
      <c r="G131" s="55"/>
      <c r="H131" s="56"/>
      <c r="I131" s="18"/>
      <c r="J131" s="63"/>
      <c r="K131" s="7"/>
      <c r="L131" s="18"/>
      <c r="M131" s="14"/>
      <c r="N131" s="15"/>
      <c r="O131" s="16"/>
    </row>
    <row r="132" spans="2:25" ht="13.5" thickBot="1" x14ac:dyDescent="0.25">
      <c r="C132" s="21" t="s">
        <v>27</v>
      </c>
      <c r="D132" s="22"/>
      <c r="E132" s="23">
        <v>0</v>
      </c>
      <c r="F132" s="24">
        <v>-100</v>
      </c>
      <c r="G132" s="57"/>
      <c r="H132" s="58"/>
      <c r="I132" s="25"/>
      <c r="J132" s="64"/>
      <c r="K132" s="24"/>
      <c r="L132" s="22"/>
      <c r="M132" s="212"/>
      <c r="N132" s="213"/>
      <c r="O132" s="214"/>
    </row>
    <row r="133" spans="2:25" ht="12.75" customHeight="1" x14ac:dyDescent="0.2">
      <c r="C133" s="164" t="s">
        <v>28</v>
      </c>
      <c r="D133" s="165"/>
      <c r="E133" s="168">
        <v>0</v>
      </c>
      <c r="F133" s="141">
        <v>-800</v>
      </c>
      <c r="G133" s="129">
        <f>SUM(G99:G131)</f>
        <v>93</v>
      </c>
      <c r="H133" s="129">
        <f>SUM(H99:H131)</f>
        <v>239</v>
      </c>
      <c r="I133" s="129">
        <f>SUM(I99:I131)</f>
        <v>2315</v>
      </c>
      <c r="J133" s="125">
        <f>SUM(J99:J131)</f>
        <v>56</v>
      </c>
      <c r="K133" s="141">
        <f>COUNTIF(K99:K131,"&gt;0")</f>
        <v>0</v>
      </c>
      <c r="L133" s="39"/>
      <c r="M133" s="40"/>
      <c r="N133" s="40"/>
      <c r="O133" s="41"/>
    </row>
    <row r="134" spans="2:25" ht="13.5" thickBot="1" x14ac:dyDescent="0.25">
      <c r="C134" s="166"/>
      <c r="D134" s="167"/>
      <c r="E134" s="169"/>
      <c r="F134" s="142"/>
      <c r="G134" s="130"/>
      <c r="H134" s="130"/>
      <c r="I134" s="130"/>
      <c r="J134" s="126"/>
      <c r="K134" s="142"/>
      <c r="L134" s="42"/>
      <c r="M134" s="43"/>
      <c r="N134" s="43"/>
      <c r="O134" s="44"/>
    </row>
    <row r="135" spans="2:25" ht="12.75" customHeight="1" x14ac:dyDescent="0.2">
      <c r="C135" s="143" t="s">
        <v>54</v>
      </c>
      <c r="D135" s="144"/>
      <c r="E135" s="206">
        <v>-0.8</v>
      </c>
      <c r="F135" s="116" t="s">
        <v>55</v>
      </c>
      <c r="G135" s="152" t="s">
        <v>171</v>
      </c>
      <c r="H135" s="153" t="s">
        <v>172</v>
      </c>
      <c r="I135" s="154" t="s">
        <v>56</v>
      </c>
      <c r="J135" s="156" t="s">
        <v>57</v>
      </c>
      <c r="K135" s="158" t="s">
        <v>250</v>
      </c>
      <c r="L135" s="158"/>
      <c r="M135" s="158"/>
      <c r="N135" s="158"/>
      <c r="O135" s="159"/>
    </row>
    <row r="136" spans="2:25" x14ac:dyDescent="0.2">
      <c r="C136" s="145"/>
      <c r="D136" s="146"/>
      <c r="E136" s="207"/>
      <c r="F136" s="117"/>
      <c r="G136" s="121"/>
      <c r="H136" s="137"/>
      <c r="I136" s="155"/>
      <c r="J136" s="157"/>
      <c r="K136" s="160"/>
      <c r="L136" s="160"/>
      <c r="M136" s="160"/>
      <c r="N136" s="160"/>
      <c r="O136" s="161"/>
    </row>
    <row r="137" spans="2:25" x14ac:dyDescent="0.2">
      <c r="C137" s="145"/>
      <c r="D137" s="146"/>
      <c r="E137" s="207"/>
      <c r="F137" s="117"/>
      <c r="G137" s="121">
        <f>G133/30</f>
        <v>3.1</v>
      </c>
      <c r="H137" s="194">
        <f>H133/30</f>
        <v>7.9666666666666668</v>
      </c>
      <c r="I137" s="194">
        <f>I133/30</f>
        <v>77.166666666666671</v>
      </c>
      <c r="J137" s="219">
        <f>COUNTIF(J99:J131,"&gt;0")</f>
        <v>21</v>
      </c>
      <c r="K137" s="160"/>
      <c r="L137" s="160"/>
      <c r="M137" s="160"/>
      <c r="N137" s="160"/>
      <c r="O137" s="161"/>
    </row>
    <row r="138" spans="2:25" ht="13.5" thickBot="1" x14ac:dyDescent="0.25">
      <c r="C138" s="147"/>
      <c r="D138" s="148"/>
      <c r="E138" s="208"/>
      <c r="F138" s="118"/>
      <c r="G138" s="122"/>
      <c r="H138" s="195"/>
      <c r="I138" s="195"/>
      <c r="J138" s="220"/>
      <c r="K138" s="162"/>
      <c r="L138" s="162"/>
      <c r="M138" s="162"/>
      <c r="N138" s="162"/>
      <c r="O138" s="163"/>
    </row>
    <row r="141" spans="2:25" x14ac:dyDescent="0.2">
      <c r="C141" s="69" t="s">
        <v>159</v>
      </c>
      <c r="D141" s="69" t="s">
        <v>174</v>
      </c>
      <c r="H141" s="59"/>
    </row>
    <row r="142" spans="2:25" ht="13.5" thickBot="1" x14ac:dyDescent="0.25">
      <c r="D142" s="72"/>
    </row>
    <row r="143" spans="2:25" ht="12.75" customHeight="1" x14ac:dyDescent="0.2">
      <c r="C143" s="170" t="s">
        <v>0</v>
      </c>
      <c r="D143" s="172" t="s">
        <v>1</v>
      </c>
      <c r="E143" s="173"/>
      <c r="F143" s="174"/>
      <c r="G143" s="175" t="s">
        <v>2</v>
      </c>
      <c r="H143" s="176"/>
      <c r="I143" s="177" t="s">
        <v>3</v>
      </c>
      <c r="J143" s="179" t="s">
        <v>4</v>
      </c>
      <c r="K143" s="131" t="s">
        <v>5</v>
      </c>
      <c r="L143" s="133" t="s">
        <v>6</v>
      </c>
      <c r="M143" s="135" t="s">
        <v>7</v>
      </c>
      <c r="N143" s="135"/>
      <c r="O143" s="131"/>
      <c r="R143" s="80" t="s">
        <v>150</v>
      </c>
      <c r="S143" s="80"/>
      <c r="T143" s="80"/>
      <c r="U143" s="80"/>
      <c r="V143" s="80"/>
      <c r="W143" s="80"/>
      <c r="X143" s="80"/>
      <c r="Y143" s="80"/>
    </row>
    <row r="144" spans="2:25" ht="13.5" customHeight="1" thickBot="1" x14ac:dyDescent="0.25">
      <c r="C144" s="171"/>
      <c r="D144" s="1" t="s">
        <v>8</v>
      </c>
      <c r="E144" s="2" t="s">
        <v>9</v>
      </c>
      <c r="F144" s="3" t="s">
        <v>10</v>
      </c>
      <c r="G144" s="49" t="s">
        <v>11</v>
      </c>
      <c r="H144" s="50" t="s">
        <v>12</v>
      </c>
      <c r="I144" s="178"/>
      <c r="J144" s="180"/>
      <c r="K144" s="132"/>
      <c r="L144" s="134"/>
      <c r="M144" s="136"/>
      <c r="N144" s="136"/>
      <c r="O144" s="132"/>
      <c r="R144" s="119" t="s">
        <v>251</v>
      </c>
      <c r="S144" s="119"/>
      <c r="T144" s="119"/>
      <c r="U144" s="119"/>
      <c r="V144" s="119"/>
      <c r="W144" s="119"/>
      <c r="X144" s="119"/>
      <c r="Y144" s="119"/>
    </row>
    <row r="145" spans="2:25" x14ac:dyDescent="0.2">
      <c r="B145" s="70">
        <v>37196</v>
      </c>
      <c r="C145" s="4">
        <v>1</v>
      </c>
      <c r="D145" s="5"/>
      <c r="E145" s="6"/>
      <c r="F145" s="7"/>
      <c r="G145" s="51">
        <v>7</v>
      </c>
      <c r="H145" s="52">
        <v>10</v>
      </c>
      <c r="I145" s="5">
        <v>90</v>
      </c>
      <c r="J145" s="65">
        <v>2</v>
      </c>
      <c r="K145" s="7">
        <v>0</v>
      </c>
      <c r="L145" s="5"/>
      <c r="M145" s="27">
        <v>0.75</v>
      </c>
      <c r="N145" s="28"/>
      <c r="O145" s="29"/>
      <c r="R145" s="119"/>
      <c r="S145" s="119"/>
      <c r="T145" s="119"/>
      <c r="U145" s="119"/>
      <c r="V145" s="119"/>
      <c r="W145" s="119"/>
      <c r="X145" s="119"/>
      <c r="Y145" s="119"/>
    </row>
    <row r="146" spans="2:25" x14ac:dyDescent="0.2">
      <c r="B146" s="70">
        <v>37197</v>
      </c>
      <c r="C146" s="4">
        <v>2</v>
      </c>
      <c r="D146" s="11"/>
      <c r="E146" s="12"/>
      <c r="F146" s="13"/>
      <c r="G146" s="53">
        <v>6</v>
      </c>
      <c r="H146" s="54">
        <v>12</v>
      </c>
      <c r="I146" s="11">
        <v>89</v>
      </c>
      <c r="J146" s="66">
        <v>1</v>
      </c>
      <c r="K146" s="7">
        <v>0</v>
      </c>
      <c r="L146" s="11"/>
      <c r="M146" s="27">
        <v>1</v>
      </c>
      <c r="N146" s="30"/>
      <c r="O146" s="31"/>
      <c r="R146" s="119"/>
      <c r="S146" s="119"/>
      <c r="T146" s="119"/>
      <c r="U146" s="119"/>
      <c r="V146" s="119"/>
      <c r="W146" s="119"/>
      <c r="X146" s="119"/>
      <c r="Y146" s="119"/>
    </row>
    <row r="147" spans="2:25" x14ac:dyDescent="0.2">
      <c r="B147" s="70">
        <v>37198</v>
      </c>
      <c r="C147" s="4">
        <v>3</v>
      </c>
      <c r="D147" s="11"/>
      <c r="E147" s="12"/>
      <c r="F147" s="13"/>
      <c r="G147" s="53">
        <v>9</v>
      </c>
      <c r="H147" s="54">
        <v>13</v>
      </c>
      <c r="I147" s="11">
        <v>83</v>
      </c>
      <c r="J147" s="66">
        <v>0</v>
      </c>
      <c r="K147" s="7">
        <v>1</v>
      </c>
      <c r="L147" s="11"/>
      <c r="M147" s="27">
        <v>1</v>
      </c>
      <c r="N147" s="30"/>
      <c r="O147" s="31"/>
      <c r="R147" s="80"/>
      <c r="S147" s="80"/>
      <c r="T147" s="80"/>
      <c r="U147" s="80"/>
      <c r="V147" s="80"/>
      <c r="W147" s="80"/>
      <c r="X147" s="80"/>
      <c r="Y147" s="80"/>
    </row>
    <row r="148" spans="2:25" x14ac:dyDescent="0.2">
      <c r="B148" s="70">
        <v>37199</v>
      </c>
      <c r="C148" s="4">
        <v>4</v>
      </c>
      <c r="D148" s="11"/>
      <c r="E148" s="12"/>
      <c r="F148" s="13"/>
      <c r="G148" s="53">
        <v>8</v>
      </c>
      <c r="H148" s="54">
        <v>11</v>
      </c>
      <c r="I148" s="11">
        <v>83</v>
      </c>
      <c r="J148" s="66">
        <v>0</v>
      </c>
      <c r="K148" s="7">
        <v>0</v>
      </c>
      <c r="L148" s="11"/>
      <c r="M148" s="27">
        <v>1</v>
      </c>
      <c r="N148" s="30"/>
      <c r="O148" s="31"/>
      <c r="R148" s="80" t="s">
        <v>152</v>
      </c>
      <c r="S148" s="80"/>
      <c r="T148" s="80"/>
      <c r="U148" s="80"/>
      <c r="V148" s="80"/>
      <c r="W148" s="80"/>
      <c r="X148" s="80"/>
      <c r="Y148" s="80"/>
    </row>
    <row r="149" spans="2:25" x14ac:dyDescent="0.2">
      <c r="B149" s="70">
        <v>37200</v>
      </c>
      <c r="C149" s="4">
        <v>5</v>
      </c>
      <c r="D149" s="11"/>
      <c r="E149" s="12"/>
      <c r="F149" s="13"/>
      <c r="G149" s="53">
        <v>5</v>
      </c>
      <c r="H149" s="54">
        <v>11</v>
      </c>
      <c r="I149" s="11">
        <v>74</v>
      </c>
      <c r="J149" s="66">
        <v>1.4</v>
      </c>
      <c r="K149" s="7">
        <v>0</v>
      </c>
      <c r="L149" s="11"/>
      <c r="M149" s="27">
        <v>0.25</v>
      </c>
      <c r="N149" s="30"/>
      <c r="O149" s="31"/>
      <c r="R149" s="119"/>
      <c r="S149" s="119"/>
      <c r="T149" s="119"/>
      <c r="U149" s="119"/>
      <c r="V149" s="119"/>
      <c r="W149" s="119"/>
      <c r="X149" s="119"/>
      <c r="Y149" s="119"/>
    </row>
    <row r="150" spans="2:25" x14ac:dyDescent="0.2">
      <c r="B150" s="70">
        <v>37201</v>
      </c>
      <c r="C150" s="4">
        <v>6</v>
      </c>
      <c r="D150" s="11"/>
      <c r="E150" s="12"/>
      <c r="F150" s="13"/>
      <c r="G150" s="53">
        <v>2</v>
      </c>
      <c r="H150" s="54">
        <v>9</v>
      </c>
      <c r="I150" s="11">
        <v>100</v>
      </c>
      <c r="J150" s="66">
        <v>5.3</v>
      </c>
      <c r="K150" s="7">
        <v>0</v>
      </c>
      <c r="L150" s="11"/>
      <c r="M150" s="27">
        <v>1</v>
      </c>
      <c r="N150" s="30"/>
      <c r="O150" s="31"/>
      <c r="R150" s="119"/>
      <c r="S150" s="119"/>
      <c r="T150" s="119"/>
      <c r="U150" s="119"/>
      <c r="V150" s="119"/>
      <c r="W150" s="119"/>
      <c r="X150" s="119"/>
      <c r="Y150" s="119"/>
    </row>
    <row r="151" spans="2:25" x14ac:dyDescent="0.2">
      <c r="B151" s="70">
        <v>37202</v>
      </c>
      <c r="C151" s="4">
        <v>7</v>
      </c>
      <c r="D151" s="11"/>
      <c r="E151" s="12"/>
      <c r="F151" s="13"/>
      <c r="G151" s="53">
        <v>7</v>
      </c>
      <c r="H151" s="54">
        <v>9</v>
      </c>
      <c r="I151" s="11">
        <v>92</v>
      </c>
      <c r="J151" s="66">
        <v>4</v>
      </c>
      <c r="K151" s="7">
        <v>0</v>
      </c>
      <c r="L151" s="11"/>
      <c r="M151" s="27">
        <v>1</v>
      </c>
      <c r="N151" s="30"/>
      <c r="O151" s="31"/>
      <c r="R151" s="119"/>
      <c r="S151" s="119"/>
      <c r="T151" s="119"/>
      <c r="U151" s="119"/>
      <c r="V151" s="119"/>
      <c r="W151" s="119"/>
      <c r="X151" s="119"/>
      <c r="Y151" s="119"/>
    </row>
    <row r="152" spans="2:25" x14ac:dyDescent="0.2">
      <c r="B152" s="70">
        <v>37203</v>
      </c>
      <c r="C152" s="4">
        <v>8</v>
      </c>
      <c r="D152" s="11"/>
      <c r="E152" s="12"/>
      <c r="F152" s="13"/>
      <c r="G152" s="53">
        <v>3</v>
      </c>
      <c r="H152" s="54">
        <v>9</v>
      </c>
      <c r="I152" s="11">
        <v>93</v>
      </c>
      <c r="J152" s="66">
        <v>10.199999999999999</v>
      </c>
      <c r="K152" s="7">
        <v>0</v>
      </c>
      <c r="L152" s="11"/>
      <c r="M152" s="27">
        <v>1</v>
      </c>
      <c r="N152" s="30"/>
      <c r="O152" s="31"/>
      <c r="R152" s="80"/>
      <c r="S152" s="80"/>
      <c r="T152" s="80"/>
      <c r="U152" s="80"/>
      <c r="V152" s="80"/>
      <c r="W152" s="80"/>
      <c r="X152" s="80"/>
      <c r="Y152" s="80"/>
    </row>
    <row r="153" spans="2:25" x14ac:dyDescent="0.2">
      <c r="B153" s="70">
        <v>37204</v>
      </c>
      <c r="C153" s="4">
        <v>9</v>
      </c>
      <c r="D153" s="11"/>
      <c r="E153" s="12"/>
      <c r="F153" s="13"/>
      <c r="G153" s="53">
        <v>-1</v>
      </c>
      <c r="H153" s="54">
        <v>5</v>
      </c>
      <c r="I153" s="11">
        <v>78</v>
      </c>
      <c r="J153" s="62">
        <v>0.2</v>
      </c>
      <c r="K153" s="7">
        <v>0</v>
      </c>
      <c r="L153" s="11"/>
      <c r="M153" s="27">
        <v>0.5</v>
      </c>
      <c r="N153" s="30"/>
      <c r="O153" s="31"/>
      <c r="R153" s="80" t="s">
        <v>154</v>
      </c>
      <c r="S153" s="80"/>
      <c r="T153" s="80"/>
      <c r="U153" s="80"/>
      <c r="V153" s="80"/>
      <c r="W153" s="80"/>
      <c r="X153" s="80"/>
      <c r="Y153" s="80"/>
    </row>
    <row r="154" spans="2:25" ht="13.5" thickBot="1" x14ac:dyDescent="0.25">
      <c r="B154" s="70">
        <v>37205</v>
      </c>
      <c r="C154" s="17">
        <v>10</v>
      </c>
      <c r="D154" s="18"/>
      <c r="E154" s="19"/>
      <c r="F154" s="20">
        <v>-300</v>
      </c>
      <c r="G154" s="55">
        <v>-5</v>
      </c>
      <c r="H154" s="56">
        <v>6</v>
      </c>
      <c r="I154" s="18">
        <v>84</v>
      </c>
      <c r="J154" s="67">
        <v>0</v>
      </c>
      <c r="K154" s="7">
        <v>0</v>
      </c>
      <c r="L154" s="11"/>
      <c r="M154" s="27">
        <v>0.25</v>
      </c>
      <c r="N154" s="30"/>
      <c r="O154" s="31"/>
      <c r="R154" s="119"/>
      <c r="S154" s="119"/>
      <c r="T154" s="119"/>
      <c r="U154" s="119"/>
      <c r="V154" s="119"/>
      <c r="W154" s="119"/>
      <c r="X154" s="119"/>
      <c r="Y154" s="119"/>
    </row>
    <row r="155" spans="2:25" ht="13.5" thickBot="1" x14ac:dyDescent="0.25">
      <c r="C155" s="21" t="s">
        <v>20</v>
      </c>
      <c r="D155" s="22"/>
      <c r="E155" s="23">
        <v>0</v>
      </c>
      <c r="F155" s="24">
        <v>-300</v>
      </c>
      <c r="G155" s="57"/>
      <c r="H155" s="58"/>
      <c r="I155" s="25"/>
      <c r="J155" s="64"/>
      <c r="K155" s="24"/>
      <c r="L155" s="22"/>
      <c r="M155" s="32"/>
      <c r="N155" s="33"/>
      <c r="O155" s="34"/>
      <c r="R155" s="119"/>
      <c r="S155" s="119"/>
      <c r="T155" s="119"/>
      <c r="U155" s="119"/>
      <c r="V155" s="119"/>
      <c r="W155" s="119"/>
      <c r="X155" s="119"/>
      <c r="Y155" s="119"/>
    </row>
    <row r="156" spans="2:25" x14ac:dyDescent="0.2">
      <c r="B156" s="70">
        <v>37206</v>
      </c>
      <c r="C156" s="26">
        <v>11</v>
      </c>
      <c r="D156" s="5"/>
      <c r="E156" s="6"/>
      <c r="F156" s="7"/>
      <c r="G156" s="51">
        <v>-1</v>
      </c>
      <c r="H156" s="52">
        <v>6</v>
      </c>
      <c r="I156" s="5">
        <v>80</v>
      </c>
      <c r="J156" s="62">
        <v>0</v>
      </c>
      <c r="K156" s="7">
        <v>0</v>
      </c>
      <c r="L156" s="5"/>
      <c r="M156" s="35">
        <v>1</v>
      </c>
      <c r="N156" s="30"/>
      <c r="O156" s="31"/>
      <c r="R156" s="119"/>
      <c r="S156" s="119"/>
      <c r="T156" s="119"/>
      <c r="U156" s="119"/>
      <c r="V156" s="119"/>
      <c r="W156" s="119"/>
      <c r="X156" s="119"/>
      <c r="Y156" s="119"/>
    </row>
    <row r="157" spans="2:25" x14ac:dyDescent="0.2">
      <c r="B157" s="70">
        <v>37207</v>
      </c>
      <c r="C157" s="4">
        <v>12</v>
      </c>
      <c r="D157" s="11"/>
      <c r="E157" s="12"/>
      <c r="F157" s="13"/>
      <c r="G157" s="51">
        <v>4</v>
      </c>
      <c r="H157" s="52">
        <v>9</v>
      </c>
      <c r="I157" s="11">
        <v>100</v>
      </c>
      <c r="J157" s="62">
        <v>0.7</v>
      </c>
      <c r="K157" s="7">
        <v>0</v>
      </c>
      <c r="L157" s="5"/>
      <c r="M157" s="35">
        <v>1</v>
      </c>
      <c r="N157" s="30"/>
      <c r="O157" s="31"/>
      <c r="R157" s="80"/>
      <c r="S157" s="80"/>
      <c r="T157" s="80"/>
      <c r="U157" s="80"/>
      <c r="V157" s="80"/>
      <c r="W157" s="80"/>
      <c r="X157" s="80"/>
      <c r="Y157" s="80"/>
    </row>
    <row r="158" spans="2:25" x14ac:dyDescent="0.2">
      <c r="B158" s="70">
        <v>37208</v>
      </c>
      <c r="C158" s="4">
        <v>13</v>
      </c>
      <c r="D158" s="11"/>
      <c r="E158" s="12"/>
      <c r="F158" s="13"/>
      <c r="G158" s="53">
        <v>0</v>
      </c>
      <c r="H158" s="54">
        <v>8</v>
      </c>
      <c r="I158" s="11">
        <v>82</v>
      </c>
      <c r="J158" s="62">
        <v>3.8</v>
      </c>
      <c r="K158" s="7">
        <v>0</v>
      </c>
      <c r="L158" s="5"/>
      <c r="M158" s="35">
        <v>0.25</v>
      </c>
      <c r="N158" s="30"/>
      <c r="O158" s="31"/>
      <c r="R158" s="80" t="s">
        <v>156</v>
      </c>
      <c r="S158" s="80"/>
      <c r="T158" s="80"/>
      <c r="U158" s="80"/>
      <c r="V158" s="80"/>
      <c r="W158" s="80"/>
      <c r="X158" s="80"/>
      <c r="Y158" s="80"/>
    </row>
    <row r="159" spans="2:25" ht="15" x14ac:dyDescent="0.25">
      <c r="B159" s="70">
        <v>37209</v>
      </c>
      <c r="C159" s="4">
        <v>14</v>
      </c>
      <c r="D159" s="11"/>
      <c r="E159" s="12"/>
      <c r="F159" s="13"/>
      <c r="G159" s="103">
        <v>0</v>
      </c>
      <c r="H159" s="54">
        <v>9</v>
      </c>
      <c r="I159" s="11">
        <v>90</v>
      </c>
      <c r="J159" s="62">
        <v>1.1000000000000001</v>
      </c>
      <c r="K159" s="7">
        <v>0</v>
      </c>
      <c r="L159" s="5"/>
      <c r="M159" s="35">
        <v>0.25</v>
      </c>
      <c r="N159" s="30"/>
      <c r="O159" s="31"/>
      <c r="R159" s="120" t="s">
        <v>252</v>
      </c>
      <c r="S159" s="120"/>
      <c r="T159" s="120"/>
      <c r="U159" s="120"/>
      <c r="V159" s="120"/>
      <c r="W159" s="120"/>
      <c r="X159" s="120"/>
      <c r="Y159" s="120"/>
    </row>
    <row r="160" spans="2:25" x14ac:dyDescent="0.2">
      <c r="B160" s="70">
        <v>37210</v>
      </c>
      <c r="C160" s="4">
        <v>15</v>
      </c>
      <c r="D160" s="11"/>
      <c r="E160" s="12"/>
      <c r="F160" s="13"/>
      <c r="G160" s="53">
        <v>-4</v>
      </c>
      <c r="H160" s="54">
        <v>8</v>
      </c>
      <c r="I160" s="11">
        <v>90</v>
      </c>
      <c r="J160" s="62">
        <v>0</v>
      </c>
      <c r="K160" s="7">
        <v>0</v>
      </c>
      <c r="L160" s="5"/>
      <c r="M160" s="35">
        <v>0.25</v>
      </c>
      <c r="N160" s="30"/>
      <c r="O160" s="31"/>
      <c r="R160" s="120"/>
      <c r="S160" s="120"/>
      <c r="T160" s="120"/>
      <c r="U160" s="120"/>
      <c r="V160" s="120"/>
      <c r="W160" s="120"/>
      <c r="X160" s="120"/>
      <c r="Y160" s="120"/>
    </row>
    <row r="161" spans="2:25" x14ac:dyDescent="0.2">
      <c r="B161" s="70">
        <v>37211</v>
      </c>
      <c r="C161" s="4">
        <v>16</v>
      </c>
      <c r="D161" s="11"/>
      <c r="E161" s="12"/>
      <c r="F161" s="13"/>
      <c r="G161" s="53">
        <v>3</v>
      </c>
      <c r="H161" s="54">
        <v>9</v>
      </c>
      <c r="I161" s="11">
        <v>96</v>
      </c>
      <c r="J161" s="62">
        <v>0</v>
      </c>
      <c r="K161" s="7">
        <v>0</v>
      </c>
      <c r="L161" s="5"/>
      <c r="M161" s="35">
        <v>0.75</v>
      </c>
      <c r="N161" s="30"/>
      <c r="O161" s="31"/>
      <c r="R161" s="120"/>
      <c r="S161" s="120"/>
      <c r="T161" s="120"/>
      <c r="U161" s="120"/>
      <c r="V161" s="120"/>
      <c r="W161" s="120"/>
      <c r="X161" s="120"/>
      <c r="Y161" s="120"/>
    </row>
    <row r="162" spans="2:25" x14ac:dyDescent="0.2">
      <c r="B162" s="70">
        <v>37212</v>
      </c>
      <c r="C162" s="4">
        <v>17</v>
      </c>
      <c r="D162" s="11"/>
      <c r="E162" s="12"/>
      <c r="F162" s="13"/>
      <c r="G162" s="53">
        <v>4</v>
      </c>
      <c r="H162" s="54">
        <v>7</v>
      </c>
      <c r="I162" s="11">
        <v>100</v>
      </c>
      <c r="J162" s="62">
        <v>0</v>
      </c>
      <c r="K162" s="7">
        <v>0</v>
      </c>
      <c r="L162" s="5"/>
      <c r="M162" s="35">
        <v>1</v>
      </c>
      <c r="N162" s="30"/>
      <c r="O162" s="31"/>
      <c r="R162" s="80"/>
      <c r="S162" s="80"/>
      <c r="T162" s="80"/>
      <c r="U162" s="80"/>
      <c r="V162" s="80"/>
      <c r="W162" s="80"/>
      <c r="X162" s="80"/>
      <c r="Y162" s="80"/>
    </row>
    <row r="163" spans="2:25" x14ac:dyDescent="0.2">
      <c r="B163" s="70">
        <v>37213</v>
      </c>
      <c r="C163" s="4">
        <v>18</v>
      </c>
      <c r="D163" s="11"/>
      <c r="E163" s="12"/>
      <c r="F163" s="13"/>
      <c r="G163" s="53">
        <v>4</v>
      </c>
      <c r="H163" s="54">
        <v>8</v>
      </c>
      <c r="I163" s="11">
        <v>100</v>
      </c>
      <c r="J163" s="62">
        <v>0.6</v>
      </c>
      <c r="K163" s="7">
        <v>0</v>
      </c>
      <c r="L163" s="5"/>
      <c r="M163" s="35">
        <v>0.75</v>
      </c>
      <c r="N163" s="30"/>
      <c r="O163" s="31"/>
      <c r="R163" s="80" t="s">
        <v>155</v>
      </c>
      <c r="S163" s="80"/>
      <c r="T163" s="80"/>
      <c r="U163" s="80"/>
      <c r="V163" s="80"/>
      <c r="W163" s="80"/>
      <c r="X163" s="80"/>
      <c r="Y163" s="80"/>
    </row>
    <row r="164" spans="2:25" x14ac:dyDescent="0.2">
      <c r="B164" s="70">
        <v>37214</v>
      </c>
      <c r="C164" s="4">
        <v>19</v>
      </c>
      <c r="D164" s="11"/>
      <c r="E164" s="12"/>
      <c r="F164" s="13"/>
      <c r="G164" s="53">
        <v>3</v>
      </c>
      <c r="H164" s="54">
        <v>9</v>
      </c>
      <c r="I164" s="11">
        <v>100</v>
      </c>
      <c r="J164" s="62">
        <v>0.6</v>
      </c>
      <c r="K164" s="7">
        <v>0</v>
      </c>
      <c r="L164" s="5"/>
      <c r="M164" s="35">
        <v>1</v>
      </c>
      <c r="N164" s="30"/>
      <c r="O164" s="31"/>
      <c r="R164" s="120"/>
      <c r="S164" s="120"/>
      <c r="T164" s="120"/>
      <c r="U164" s="120"/>
      <c r="V164" s="120"/>
      <c r="W164" s="120"/>
      <c r="X164" s="120"/>
      <c r="Y164" s="120"/>
    </row>
    <row r="165" spans="2:25" ht="13.5" thickBot="1" x14ac:dyDescent="0.25">
      <c r="B165" s="70">
        <v>37215</v>
      </c>
      <c r="C165" s="17">
        <v>20</v>
      </c>
      <c r="D165" s="18"/>
      <c r="E165" s="19"/>
      <c r="F165" s="20">
        <v>-150</v>
      </c>
      <c r="G165" s="53">
        <v>3</v>
      </c>
      <c r="H165" s="54">
        <v>8</v>
      </c>
      <c r="I165" s="18">
        <v>97</v>
      </c>
      <c r="J165" s="63">
        <v>0.2</v>
      </c>
      <c r="K165" s="7">
        <v>0</v>
      </c>
      <c r="L165" s="5"/>
      <c r="M165" s="35">
        <v>0.5</v>
      </c>
      <c r="N165" s="30"/>
      <c r="O165" s="31"/>
      <c r="R165" s="120"/>
      <c r="S165" s="120"/>
      <c r="T165" s="120"/>
      <c r="U165" s="120"/>
      <c r="V165" s="120"/>
      <c r="W165" s="120"/>
      <c r="X165" s="120"/>
      <c r="Y165" s="120"/>
    </row>
    <row r="166" spans="2:25" ht="13.5" thickBot="1" x14ac:dyDescent="0.25">
      <c r="C166" s="21" t="s">
        <v>23</v>
      </c>
      <c r="D166" s="22"/>
      <c r="E166" s="23">
        <v>0</v>
      </c>
      <c r="F166" s="24">
        <v>-150</v>
      </c>
      <c r="G166" s="57"/>
      <c r="H166" s="58"/>
      <c r="I166" s="25"/>
      <c r="J166" s="64"/>
      <c r="K166" s="24"/>
      <c r="L166" s="22"/>
      <c r="M166" s="32"/>
      <c r="N166" s="33"/>
      <c r="O166" s="34"/>
      <c r="R166" s="120"/>
      <c r="S166" s="120"/>
      <c r="T166" s="120"/>
      <c r="U166" s="120"/>
      <c r="V166" s="120"/>
      <c r="W166" s="120"/>
      <c r="X166" s="120"/>
      <c r="Y166" s="120"/>
    </row>
    <row r="167" spans="2:25" x14ac:dyDescent="0.2">
      <c r="B167" s="70">
        <v>37216</v>
      </c>
      <c r="C167" s="26">
        <v>21</v>
      </c>
      <c r="D167" s="5"/>
      <c r="E167" s="6"/>
      <c r="F167" s="7"/>
      <c r="G167" s="51">
        <v>3</v>
      </c>
      <c r="H167" s="52">
        <v>10</v>
      </c>
      <c r="I167" s="5">
        <v>82</v>
      </c>
      <c r="J167" s="61">
        <v>0.2</v>
      </c>
      <c r="K167" s="7">
        <v>0</v>
      </c>
      <c r="L167" s="5" t="s">
        <v>13</v>
      </c>
      <c r="M167" s="35">
        <v>1</v>
      </c>
      <c r="N167" s="30"/>
      <c r="O167" s="31"/>
      <c r="R167" s="80"/>
      <c r="S167" s="80"/>
      <c r="T167" s="80"/>
      <c r="U167" s="80"/>
      <c r="V167" s="80"/>
      <c r="W167" s="80"/>
      <c r="X167" s="80"/>
      <c r="Y167" s="80"/>
    </row>
    <row r="168" spans="2:25" x14ac:dyDescent="0.2">
      <c r="B168" s="70">
        <v>37217</v>
      </c>
      <c r="C168" s="4">
        <v>22</v>
      </c>
      <c r="D168" s="11"/>
      <c r="E168" s="12"/>
      <c r="F168" s="13"/>
      <c r="G168" s="53">
        <v>2</v>
      </c>
      <c r="H168" s="54">
        <v>9</v>
      </c>
      <c r="I168" s="11">
        <v>93</v>
      </c>
      <c r="J168" s="62">
        <v>14</v>
      </c>
      <c r="K168" s="7">
        <v>0</v>
      </c>
      <c r="L168" s="5"/>
      <c r="M168" s="35">
        <v>1</v>
      </c>
      <c r="N168" s="30"/>
      <c r="O168" s="31"/>
      <c r="R168" s="80" t="s">
        <v>157</v>
      </c>
      <c r="S168" s="80"/>
      <c r="T168" s="80"/>
      <c r="U168" s="80"/>
      <c r="V168" s="80"/>
      <c r="W168" s="80"/>
      <c r="X168" s="80"/>
      <c r="Y168" s="80"/>
    </row>
    <row r="169" spans="2:25" ht="12.75" customHeight="1" x14ac:dyDescent="0.2">
      <c r="B169" s="70">
        <v>37218</v>
      </c>
      <c r="C169" s="4">
        <v>23</v>
      </c>
      <c r="D169" s="11"/>
      <c r="E169" s="12"/>
      <c r="F169" s="13"/>
      <c r="G169" s="53">
        <v>1</v>
      </c>
      <c r="H169" s="54">
        <v>4</v>
      </c>
      <c r="I169" s="11">
        <v>90</v>
      </c>
      <c r="J169" s="62">
        <v>1.5</v>
      </c>
      <c r="K169" s="7">
        <v>0</v>
      </c>
      <c r="L169" s="5"/>
      <c r="M169" s="35">
        <v>0.75</v>
      </c>
      <c r="N169" s="30"/>
      <c r="O169" s="31"/>
      <c r="R169" s="120"/>
      <c r="S169" s="120"/>
      <c r="T169" s="120"/>
      <c r="U169" s="120"/>
      <c r="V169" s="120"/>
      <c r="W169" s="120"/>
      <c r="X169" s="120"/>
      <c r="Y169" s="120"/>
    </row>
    <row r="170" spans="2:25" x14ac:dyDescent="0.2">
      <c r="B170" s="70">
        <v>37219</v>
      </c>
      <c r="C170" s="4">
        <v>24</v>
      </c>
      <c r="D170" s="11"/>
      <c r="E170" s="12"/>
      <c r="F170" s="13"/>
      <c r="G170" s="53">
        <v>2</v>
      </c>
      <c r="H170" s="54">
        <v>5</v>
      </c>
      <c r="I170" s="11">
        <v>100</v>
      </c>
      <c r="J170" s="62">
        <v>4.9000000000000004</v>
      </c>
      <c r="K170" s="7">
        <v>0</v>
      </c>
      <c r="L170" s="5"/>
      <c r="M170" s="35">
        <v>1</v>
      </c>
      <c r="N170" s="30"/>
      <c r="O170" s="31"/>
      <c r="R170" s="120"/>
      <c r="S170" s="120"/>
      <c r="T170" s="120"/>
      <c r="U170" s="120"/>
      <c r="V170" s="120"/>
      <c r="W170" s="120"/>
      <c r="X170" s="120"/>
      <c r="Y170" s="120"/>
    </row>
    <row r="171" spans="2:25" x14ac:dyDescent="0.2">
      <c r="B171" s="70">
        <v>37220</v>
      </c>
      <c r="C171" s="4">
        <v>25</v>
      </c>
      <c r="D171" s="11"/>
      <c r="E171" s="12"/>
      <c r="F171" s="13"/>
      <c r="G171" s="53">
        <v>4</v>
      </c>
      <c r="H171" s="54">
        <v>8</v>
      </c>
      <c r="I171" s="11">
        <v>100</v>
      </c>
      <c r="J171" s="62">
        <v>3.5</v>
      </c>
      <c r="K171" s="7">
        <v>0</v>
      </c>
      <c r="L171" s="5"/>
      <c r="M171" s="35">
        <v>1</v>
      </c>
      <c r="N171" s="30"/>
      <c r="O171" s="31"/>
      <c r="R171" s="120"/>
      <c r="S171" s="120"/>
      <c r="T171" s="120"/>
      <c r="U171" s="120"/>
      <c r="V171" s="120"/>
      <c r="W171" s="120"/>
      <c r="X171" s="120"/>
      <c r="Y171" s="120"/>
    </row>
    <row r="172" spans="2:25" x14ac:dyDescent="0.2">
      <c r="B172" s="70">
        <v>37221</v>
      </c>
      <c r="C172" s="4">
        <v>26</v>
      </c>
      <c r="D172" s="11"/>
      <c r="E172" s="12"/>
      <c r="F172" s="13"/>
      <c r="G172" s="53">
        <v>6</v>
      </c>
      <c r="H172" s="54">
        <v>9</v>
      </c>
      <c r="I172" s="11">
        <v>100</v>
      </c>
      <c r="J172" s="62">
        <v>3</v>
      </c>
      <c r="K172" s="7">
        <v>0</v>
      </c>
      <c r="L172" s="11"/>
      <c r="M172" s="35">
        <v>1</v>
      </c>
      <c r="N172" s="30"/>
      <c r="O172" s="31"/>
    </row>
    <row r="173" spans="2:25" x14ac:dyDescent="0.2">
      <c r="B173" s="70">
        <v>37222</v>
      </c>
      <c r="C173" s="4">
        <v>27</v>
      </c>
      <c r="D173" s="11"/>
      <c r="E173" s="12"/>
      <c r="F173" s="13"/>
      <c r="G173" s="53">
        <v>3</v>
      </c>
      <c r="H173" s="54">
        <v>6</v>
      </c>
      <c r="I173" s="11">
        <v>97</v>
      </c>
      <c r="J173" s="62">
        <v>0</v>
      </c>
      <c r="K173" s="7">
        <v>0</v>
      </c>
      <c r="L173" s="11"/>
      <c r="M173" s="35">
        <v>1</v>
      </c>
      <c r="N173" s="30"/>
      <c r="O173" s="31"/>
    </row>
    <row r="174" spans="2:25" x14ac:dyDescent="0.2">
      <c r="B174" s="70">
        <v>37223</v>
      </c>
      <c r="C174" s="4">
        <v>28</v>
      </c>
      <c r="D174" s="11"/>
      <c r="E174" s="12"/>
      <c r="F174" s="13"/>
      <c r="G174" s="53">
        <v>3</v>
      </c>
      <c r="H174" s="54">
        <v>7</v>
      </c>
      <c r="I174" s="11">
        <v>92</v>
      </c>
      <c r="J174" s="62">
        <v>3.5</v>
      </c>
      <c r="K174" s="7">
        <v>0</v>
      </c>
      <c r="L174" s="11"/>
      <c r="M174" s="35">
        <v>1</v>
      </c>
      <c r="N174" s="30"/>
      <c r="O174" s="31"/>
    </row>
    <row r="175" spans="2:25" x14ac:dyDescent="0.2">
      <c r="B175" s="70">
        <v>37224</v>
      </c>
      <c r="C175" s="4">
        <v>29</v>
      </c>
      <c r="D175" s="11"/>
      <c r="E175" s="12"/>
      <c r="F175" s="13"/>
      <c r="G175" s="53">
        <v>3</v>
      </c>
      <c r="H175" s="54">
        <v>9</v>
      </c>
      <c r="I175" s="11">
        <v>100</v>
      </c>
      <c r="J175" s="62">
        <v>5.8</v>
      </c>
      <c r="K175" s="7">
        <v>0</v>
      </c>
      <c r="L175" s="11"/>
      <c r="M175" s="35">
        <v>1</v>
      </c>
      <c r="N175" s="30"/>
      <c r="O175" s="31"/>
    </row>
    <row r="176" spans="2:25" x14ac:dyDescent="0.2">
      <c r="B176" s="70">
        <v>37225</v>
      </c>
      <c r="C176" s="4">
        <v>30</v>
      </c>
      <c r="D176" s="11"/>
      <c r="E176" s="12"/>
      <c r="F176" s="13">
        <v>-150</v>
      </c>
      <c r="G176" s="53">
        <v>6</v>
      </c>
      <c r="H176" s="54">
        <v>11</v>
      </c>
      <c r="I176" s="11">
        <v>89</v>
      </c>
      <c r="J176" s="62">
        <v>5.2</v>
      </c>
      <c r="K176" s="7">
        <v>0</v>
      </c>
      <c r="L176" s="11"/>
      <c r="M176" s="35">
        <v>1</v>
      </c>
      <c r="N176" s="30"/>
      <c r="O176" s="31"/>
    </row>
    <row r="177" spans="2:25" ht="13.5" thickBot="1" x14ac:dyDescent="0.25">
      <c r="C177" s="17"/>
      <c r="D177" s="11"/>
      <c r="E177" s="12"/>
      <c r="F177" s="13"/>
      <c r="G177" s="53"/>
      <c r="H177" s="54"/>
      <c r="I177" s="11"/>
      <c r="J177" s="62"/>
      <c r="K177" s="13"/>
      <c r="L177" s="11"/>
      <c r="M177" s="35"/>
      <c r="N177" s="30"/>
      <c r="O177" s="31"/>
    </row>
    <row r="178" spans="2:25" ht="13.5" thickBot="1" x14ac:dyDescent="0.25">
      <c r="C178" s="21" t="s">
        <v>27</v>
      </c>
      <c r="D178" s="22"/>
      <c r="E178" s="23">
        <v>0</v>
      </c>
      <c r="F178" s="24">
        <v>-150</v>
      </c>
      <c r="G178" s="57"/>
      <c r="H178" s="58"/>
      <c r="I178" s="25"/>
      <c r="J178" s="64"/>
      <c r="K178" s="24"/>
      <c r="L178" s="22"/>
      <c r="M178" s="36"/>
      <c r="N178" s="37"/>
      <c r="O178" s="38"/>
    </row>
    <row r="179" spans="2:25" ht="12.75" customHeight="1" x14ac:dyDescent="0.2">
      <c r="C179" s="164" t="s">
        <v>28</v>
      </c>
      <c r="D179" s="165"/>
      <c r="E179" s="168">
        <v>0</v>
      </c>
      <c r="F179" s="141">
        <v>-600</v>
      </c>
      <c r="G179" s="125">
        <f>SUM(G145:G177)</f>
        <v>90</v>
      </c>
      <c r="H179" s="125">
        <f>SUM(H145:H177)</f>
        <v>254</v>
      </c>
      <c r="I179" s="125">
        <f>SUM(I145:I177)</f>
        <v>2744</v>
      </c>
      <c r="J179" s="129">
        <f>SUM(J145:J177)</f>
        <v>72.7</v>
      </c>
      <c r="K179" s="141">
        <f>COUNTIF(K145:K177,"&gt;0")</f>
        <v>1</v>
      </c>
      <c r="L179" s="39"/>
      <c r="M179" s="40"/>
      <c r="N179" s="40"/>
      <c r="O179" s="41"/>
    </row>
    <row r="180" spans="2:25" ht="13.5" thickBot="1" x14ac:dyDescent="0.25">
      <c r="C180" s="166"/>
      <c r="D180" s="167"/>
      <c r="E180" s="169"/>
      <c r="F180" s="142"/>
      <c r="G180" s="126"/>
      <c r="H180" s="126"/>
      <c r="I180" s="126"/>
      <c r="J180" s="130"/>
      <c r="K180" s="142"/>
      <c r="L180" s="42"/>
      <c r="M180" s="43"/>
      <c r="N180" s="43"/>
      <c r="O180" s="44"/>
    </row>
    <row r="181" spans="2:25" ht="12.75" customHeight="1" x14ac:dyDescent="0.2">
      <c r="C181" s="143" t="s">
        <v>54</v>
      </c>
      <c r="D181" s="144"/>
      <c r="E181" s="206">
        <v>-0.6</v>
      </c>
      <c r="F181" s="116" t="s">
        <v>55</v>
      </c>
      <c r="G181" s="152" t="s">
        <v>171</v>
      </c>
      <c r="H181" s="153" t="s">
        <v>172</v>
      </c>
      <c r="I181" s="154" t="s">
        <v>56</v>
      </c>
      <c r="J181" s="156" t="s">
        <v>57</v>
      </c>
      <c r="K181" s="158" t="s">
        <v>253</v>
      </c>
      <c r="L181" s="158"/>
      <c r="M181" s="158"/>
      <c r="N181" s="158"/>
      <c r="O181" s="159"/>
    </row>
    <row r="182" spans="2:25" x14ac:dyDescent="0.2">
      <c r="C182" s="145"/>
      <c r="D182" s="146"/>
      <c r="E182" s="207"/>
      <c r="F182" s="117"/>
      <c r="G182" s="121"/>
      <c r="H182" s="137"/>
      <c r="I182" s="155"/>
      <c r="J182" s="157"/>
      <c r="K182" s="160"/>
      <c r="L182" s="160"/>
      <c r="M182" s="160"/>
      <c r="N182" s="160"/>
      <c r="O182" s="161"/>
    </row>
    <row r="183" spans="2:25" x14ac:dyDescent="0.2">
      <c r="C183" s="145"/>
      <c r="D183" s="146"/>
      <c r="E183" s="207"/>
      <c r="F183" s="117"/>
      <c r="G183" s="121">
        <f>G179/30</f>
        <v>3</v>
      </c>
      <c r="H183" s="121">
        <f>H179/30</f>
        <v>8.4666666666666668</v>
      </c>
      <c r="I183" s="121">
        <f>I179/30</f>
        <v>91.466666666666669</v>
      </c>
      <c r="J183" s="219">
        <f>COUNTIF(J145:J177,"&gt;0")</f>
        <v>22</v>
      </c>
      <c r="K183" s="160"/>
      <c r="L183" s="160"/>
      <c r="M183" s="160"/>
      <c r="N183" s="160"/>
      <c r="O183" s="161"/>
    </row>
    <row r="184" spans="2:25" ht="13.5" thickBot="1" x14ac:dyDescent="0.25">
      <c r="C184" s="147"/>
      <c r="D184" s="148"/>
      <c r="E184" s="208"/>
      <c r="F184" s="118"/>
      <c r="G184" s="122"/>
      <c r="H184" s="122"/>
      <c r="I184" s="122"/>
      <c r="J184" s="220"/>
      <c r="K184" s="162"/>
      <c r="L184" s="162"/>
      <c r="M184" s="162"/>
      <c r="N184" s="162"/>
      <c r="O184" s="163"/>
    </row>
    <row r="187" spans="2:25" x14ac:dyDescent="0.2">
      <c r="C187" s="69" t="s">
        <v>159</v>
      </c>
      <c r="D187" s="69" t="s">
        <v>175</v>
      </c>
      <c r="H187" s="59"/>
    </row>
    <row r="188" spans="2:25" ht="13.5" thickBot="1" x14ac:dyDescent="0.25">
      <c r="D188" s="72"/>
    </row>
    <row r="189" spans="2:25" ht="12.75" customHeight="1" x14ac:dyDescent="0.2">
      <c r="C189" s="170" t="s">
        <v>0</v>
      </c>
      <c r="D189" s="172" t="s">
        <v>1</v>
      </c>
      <c r="E189" s="173"/>
      <c r="F189" s="174"/>
      <c r="G189" s="175" t="s">
        <v>2</v>
      </c>
      <c r="H189" s="176"/>
      <c r="I189" s="177" t="s">
        <v>3</v>
      </c>
      <c r="J189" s="179" t="s">
        <v>4</v>
      </c>
      <c r="K189" s="131" t="s">
        <v>5</v>
      </c>
      <c r="L189" s="133" t="s">
        <v>6</v>
      </c>
      <c r="M189" s="135" t="s">
        <v>7</v>
      </c>
      <c r="N189" s="135"/>
      <c r="O189" s="131"/>
      <c r="R189" s="80" t="s">
        <v>150</v>
      </c>
      <c r="S189" s="80"/>
      <c r="T189" s="80"/>
      <c r="U189" s="80"/>
      <c r="V189" s="80"/>
      <c r="W189" s="80"/>
      <c r="X189" s="80"/>
      <c r="Y189" s="80"/>
    </row>
    <row r="190" spans="2:25" ht="13.5" customHeight="1" thickBot="1" x14ac:dyDescent="0.25">
      <c r="C190" s="171"/>
      <c r="D190" s="1" t="s">
        <v>8</v>
      </c>
      <c r="E190" s="2" t="s">
        <v>9</v>
      </c>
      <c r="F190" s="3" t="s">
        <v>10</v>
      </c>
      <c r="G190" s="49" t="s">
        <v>11</v>
      </c>
      <c r="H190" s="50" t="s">
        <v>12</v>
      </c>
      <c r="I190" s="178"/>
      <c r="J190" s="180"/>
      <c r="K190" s="132"/>
      <c r="L190" s="134"/>
      <c r="M190" s="136"/>
      <c r="N190" s="136"/>
      <c r="O190" s="132"/>
      <c r="R190" s="119" t="s">
        <v>254</v>
      </c>
      <c r="S190" s="119"/>
      <c r="T190" s="119"/>
      <c r="U190" s="119"/>
      <c r="V190" s="119"/>
      <c r="W190" s="119"/>
      <c r="X190" s="119"/>
      <c r="Y190" s="119"/>
    </row>
    <row r="191" spans="2:25" x14ac:dyDescent="0.2">
      <c r="B191" s="70">
        <v>37196</v>
      </c>
      <c r="C191" s="4">
        <v>1</v>
      </c>
      <c r="D191" s="5"/>
      <c r="E191" s="6"/>
      <c r="F191" s="7"/>
      <c r="G191" s="51">
        <v>8</v>
      </c>
      <c r="H191" s="52">
        <v>14</v>
      </c>
      <c r="I191" s="5">
        <v>81</v>
      </c>
      <c r="J191" s="65">
        <v>0</v>
      </c>
      <c r="K191" s="7">
        <v>0</v>
      </c>
      <c r="L191" s="5" t="s">
        <v>258</v>
      </c>
      <c r="M191" s="27"/>
      <c r="N191" s="28">
        <v>765</v>
      </c>
      <c r="O191" s="104"/>
      <c r="R191" s="119"/>
      <c r="S191" s="119"/>
      <c r="T191" s="119"/>
      <c r="U191" s="119"/>
      <c r="V191" s="119"/>
      <c r="W191" s="119"/>
      <c r="X191" s="119"/>
      <c r="Y191" s="119"/>
    </row>
    <row r="192" spans="2:25" x14ac:dyDescent="0.2">
      <c r="B192" s="70">
        <v>37197</v>
      </c>
      <c r="C192" s="4">
        <v>2</v>
      </c>
      <c r="D192" s="11"/>
      <c r="E192" s="12"/>
      <c r="F192" s="13"/>
      <c r="G192" s="53">
        <v>8</v>
      </c>
      <c r="H192" s="54">
        <v>13</v>
      </c>
      <c r="I192" s="11">
        <v>85</v>
      </c>
      <c r="J192" s="66">
        <v>0</v>
      </c>
      <c r="K192" s="7">
        <v>0</v>
      </c>
      <c r="L192" s="11" t="s">
        <v>70</v>
      </c>
      <c r="M192" s="27"/>
      <c r="N192" s="30">
        <v>769</v>
      </c>
      <c r="O192" s="104"/>
      <c r="R192" s="119"/>
      <c r="S192" s="119"/>
      <c r="T192" s="119"/>
      <c r="U192" s="119"/>
      <c r="V192" s="119"/>
      <c r="W192" s="119"/>
      <c r="X192" s="119"/>
      <c r="Y192" s="119"/>
    </row>
    <row r="193" spans="2:25" x14ac:dyDescent="0.2">
      <c r="B193" s="70">
        <v>37198</v>
      </c>
      <c r="C193" s="4">
        <v>3</v>
      </c>
      <c r="D193" s="11"/>
      <c r="E193" s="12"/>
      <c r="F193" s="13"/>
      <c r="G193" s="53">
        <v>9</v>
      </c>
      <c r="H193" s="54">
        <v>14</v>
      </c>
      <c r="I193" s="11">
        <v>83</v>
      </c>
      <c r="J193" s="66">
        <v>2</v>
      </c>
      <c r="K193" s="7">
        <v>0</v>
      </c>
      <c r="L193" s="11" t="s">
        <v>114</v>
      </c>
      <c r="M193" s="27" t="s">
        <v>31</v>
      </c>
      <c r="N193" s="30">
        <v>765</v>
      </c>
      <c r="O193" s="104"/>
      <c r="R193" s="80"/>
      <c r="S193" s="80"/>
      <c r="T193" s="80"/>
      <c r="U193" s="80"/>
      <c r="V193" s="80"/>
      <c r="W193" s="80"/>
      <c r="X193" s="80"/>
      <c r="Y193" s="80"/>
    </row>
    <row r="194" spans="2:25" x14ac:dyDescent="0.2">
      <c r="B194" s="70">
        <v>37199</v>
      </c>
      <c r="C194" s="4">
        <v>4</v>
      </c>
      <c r="D194" s="11"/>
      <c r="E194" s="12"/>
      <c r="F194" s="13"/>
      <c r="G194" s="53">
        <v>8</v>
      </c>
      <c r="H194" s="54">
        <v>12</v>
      </c>
      <c r="I194" s="11">
        <v>85</v>
      </c>
      <c r="J194" s="66">
        <v>0</v>
      </c>
      <c r="K194" s="7">
        <v>0</v>
      </c>
      <c r="L194" s="11" t="s">
        <v>114</v>
      </c>
      <c r="M194" s="27"/>
      <c r="N194" s="30">
        <v>761</v>
      </c>
      <c r="O194" s="104"/>
      <c r="R194" s="80" t="s">
        <v>152</v>
      </c>
      <c r="S194" s="80"/>
      <c r="T194" s="80"/>
      <c r="U194" s="80"/>
      <c r="V194" s="80"/>
      <c r="W194" s="80"/>
      <c r="X194" s="80"/>
      <c r="Y194" s="80"/>
    </row>
    <row r="195" spans="2:25" ht="12.75" customHeight="1" x14ac:dyDescent="0.2">
      <c r="B195" s="70">
        <v>37200</v>
      </c>
      <c r="C195" s="4">
        <v>5</v>
      </c>
      <c r="D195" s="11"/>
      <c r="E195" s="12"/>
      <c r="F195" s="13"/>
      <c r="G195" s="53">
        <v>6</v>
      </c>
      <c r="H195" s="54">
        <v>10</v>
      </c>
      <c r="I195" s="11">
        <v>84</v>
      </c>
      <c r="J195" s="66">
        <v>0</v>
      </c>
      <c r="K195" s="7">
        <v>0</v>
      </c>
      <c r="L195" s="11" t="s">
        <v>63</v>
      </c>
      <c r="M195" s="27"/>
      <c r="N195" s="30">
        <v>758</v>
      </c>
      <c r="O195" s="104"/>
      <c r="R195" s="119"/>
      <c r="S195" s="119"/>
      <c r="T195" s="119"/>
      <c r="U195" s="119"/>
      <c r="V195" s="119"/>
      <c r="W195" s="119"/>
      <c r="X195" s="119"/>
      <c r="Y195" s="119"/>
    </row>
    <row r="196" spans="2:25" x14ac:dyDescent="0.2">
      <c r="B196" s="70">
        <v>37201</v>
      </c>
      <c r="C196" s="4">
        <v>6</v>
      </c>
      <c r="D196" s="11"/>
      <c r="E196" s="12"/>
      <c r="F196" s="13"/>
      <c r="G196" s="53">
        <v>4</v>
      </c>
      <c r="H196" s="54">
        <v>9</v>
      </c>
      <c r="I196" s="11">
        <v>90</v>
      </c>
      <c r="J196" s="66">
        <v>0</v>
      </c>
      <c r="K196" s="7">
        <v>0</v>
      </c>
      <c r="L196" s="11" t="s">
        <v>77</v>
      </c>
      <c r="M196" s="27"/>
      <c r="N196" s="30">
        <v>749</v>
      </c>
      <c r="O196" s="104"/>
      <c r="R196" s="119"/>
      <c r="S196" s="119"/>
      <c r="T196" s="119"/>
      <c r="U196" s="119"/>
      <c r="V196" s="119"/>
      <c r="W196" s="119"/>
      <c r="X196" s="119"/>
      <c r="Y196" s="119"/>
    </row>
    <row r="197" spans="2:25" x14ac:dyDescent="0.2">
      <c r="B197" s="70">
        <v>37202</v>
      </c>
      <c r="C197" s="4">
        <v>7</v>
      </c>
      <c r="D197" s="11"/>
      <c r="E197" s="12"/>
      <c r="F197" s="13"/>
      <c r="G197" s="53">
        <v>5</v>
      </c>
      <c r="H197" s="54">
        <v>10</v>
      </c>
      <c r="I197" s="11">
        <v>90</v>
      </c>
      <c r="J197" s="66">
        <v>4</v>
      </c>
      <c r="K197" s="7">
        <v>0</v>
      </c>
      <c r="L197" s="11" t="s">
        <v>63</v>
      </c>
      <c r="M197" s="27" t="s">
        <v>31</v>
      </c>
      <c r="N197" s="30">
        <v>745</v>
      </c>
      <c r="O197" s="104"/>
      <c r="R197" s="119"/>
      <c r="S197" s="119"/>
      <c r="T197" s="119"/>
      <c r="U197" s="119"/>
      <c r="V197" s="119"/>
      <c r="W197" s="119"/>
      <c r="X197" s="119"/>
      <c r="Y197" s="119"/>
    </row>
    <row r="198" spans="2:25" x14ac:dyDescent="0.2">
      <c r="B198" s="70">
        <v>37203</v>
      </c>
      <c r="C198" s="4">
        <v>8</v>
      </c>
      <c r="D198" s="11"/>
      <c r="E198" s="12"/>
      <c r="F198" s="13"/>
      <c r="G198" s="53">
        <v>4</v>
      </c>
      <c r="H198" s="54">
        <v>8</v>
      </c>
      <c r="I198" s="11">
        <v>92</v>
      </c>
      <c r="J198" s="66">
        <v>10</v>
      </c>
      <c r="K198" s="7">
        <v>0</v>
      </c>
      <c r="L198" s="11" t="s">
        <v>77</v>
      </c>
      <c r="M198" s="27" t="s">
        <v>31</v>
      </c>
      <c r="N198" s="30">
        <v>738</v>
      </c>
      <c r="O198" s="105"/>
      <c r="R198" s="80"/>
      <c r="S198" s="80"/>
      <c r="T198" s="80"/>
      <c r="U198" s="80"/>
      <c r="V198" s="80"/>
      <c r="W198" s="80"/>
      <c r="X198" s="80"/>
      <c r="Y198" s="80"/>
    </row>
    <row r="199" spans="2:25" x14ac:dyDescent="0.2">
      <c r="B199" s="70">
        <v>37204</v>
      </c>
      <c r="C199" s="4">
        <v>9</v>
      </c>
      <c r="D199" s="11"/>
      <c r="E199" s="12"/>
      <c r="F199" s="13"/>
      <c r="G199" s="53">
        <v>0</v>
      </c>
      <c r="H199" s="54">
        <v>4</v>
      </c>
      <c r="I199" s="11">
        <v>90</v>
      </c>
      <c r="J199" s="62">
        <v>1</v>
      </c>
      <c r="K199" s="7">
        <v>0</v>
      </c>
      <c r="L199" s="11" t="s">
        <v>63</v>
      </c>
      <c r="M199" s="27" t="s">
        <v>31</v>
      </c>
      <c r="N199" s="30">
        <v>759</v>
      </c>
      <c r="O199" s="105"/>
      <c r="R199" s="80" t="s">
        <v>154</v>
      </c>
      <c r="S199" s="80"/>
      <c r="T199" s="80"/>
      <c r="U199" s="80"/>
      <c r="V199" s="80"/>
      <c r="W199" s="80"/>
      <c r="X199" s="80"/>
      <c r="Y199" s="80"/>
    </row>
    <row r="200" spans="2:25" ht="13.5" thickBot="1" x14ac:dyDescent="0.25">
      <c r="B200" s="70">
        <v>37205</v>
      </c>
      <c r="C200" s="17">
        <v>10</v>
      </c>
      <c r="D200" s="18"/>
      <c r="E200" s="19"/>
      <c r="F200" s="20"/>
      <c r="G200" s="55">
        <v>-4</v>
      </c>
      <c r="H200" s="56">
        <v>4</v>
      </c>
      <c r="I200" s="18">
        <v>85</v>
      </c>
      <c r="J200" s="67">
        <v>0</v>
      </c>
      <c r="K200" s="7">
        <v>0</v>
      </c>
      <c r="L200" s="11" t="s">
        <v>70</v>
      </c>
      <c r="M200" s="27"/>
      <c r="N200" s="30">
        <v>764</v>
      </c>
      <c r="O200" s="105"/>
      <c r="R200" s="119" t="s">
        <v>255</v>
      </c>
      <c r="S200" s="119"/>
      <c r="T200" s="119"/>
      <c r="U200" s="119"/>
      <c r="V200" s="119"/>
      <c r="W200" s="119"/>
      <c r="X200" s="119"/>
      <c r="Y200" s="119"/>
    </row>
    <row r="201" spans="2:25" ht="13.5" thickBot="1" x14ac:dyDescent="0.25">
      <c r="C201" s="21" t="s">
        <v>20</v>
      </c>
      <c r="D201" s="22"/>
      <c r="E201" s="23"/>
      <c r="F201" s="24"/>
      <c r="G201" s="57"/>
      <c r="H201" s="58"/>
      <c r="I201" s="25"/>
      <c r="J201" s="64"/>
      <c r="K201" s="24"/>
      <c r="L201" s="22"/>
      <c r="M201" s="32"/>
      <c r="N201" s="33"/>
      <c r="O201" s="106"/>
      <c r="R201" s="119"/>
      <c r="S201" s="119"/>
      <c r="T201" s="119"/>
      <c r="U201" s="119"/>
      <c r="V201" s="119"/>
      <c r="W201" s="119"/>
      <c r="X201" s="119"/>
      <c r="Y201" s="119"/>
    </row>
    <row r="202" spans="2:25" x14ac:dyDescent="0.2">
      <c r="B202" s="70">
        <v>37206</v>
      </c>
      <c r="C202" s="26">
        <v>11</v>
      </c>
      <c r="D202" s="5"/>
      <c r="E202" s="6"/>
      <c r="F202" s="7"/>
      <c r="G202" s="51">
        <v>-1</v>
      </c>
      <c r="H202" s="52">
        <v>5</v>
      </c>
      <c r="I202" s="5">
        <v>88</v>
      </c>
      <c r="J202" s="62">
        <v>2</v>
      </c>
      <c r="K202" s="7">
        <v>0</v>
      </c>
      <c r="L202" s="5" t="s">
        <v>69</v>
      </c>
      <c r="M202" s="35" t="s">
        <v>31</v>
      </c>
      <c r="N202" s="30">
        <v>757</v>
      </c>
      <c r="O202" s="104"/>
      <c r="R202" s="119"/>
      <c r="S202" s="119"/>
      <c r="T202" s="119"/>
      <c r="U202" s="119"/>
      <c r="V202" s="119"/>
      <c r="W202" s="119"/>
      <c r="X202" s="119"/>
      <c r="Y202" s="119"/>
    </row>
    <row r="203" spans="2:25" x14ac:dyDescent="0.2">
      <c r="B203" s="70">
        <v>37207</v>
      </c>
      <c r="C203" s="4">
        <v>12</v>
      </c>
      <c r="D203" s="11"/>
      <c r="E203" s="12"/>
      <c r="F203" s="13"/>
      <c r="G203" s="51">
        <v>-4</v>
      </c>
      <c r="H203" s="52">
        <v>5</v>
      </c>
      <c r="I203" s="11">
        <v>90</v>
      </c>
      <c r="J203" s="62">
        <v>2</v>
      </c>
      <c r="K203" s="7">
        <v>0</v>
      </c>
      <c r="L203" s="5" t="s">
        <v>71</v>
      </c>
      <c r="M203" s="35" t="s">
        <v>31</v>
      </c>
      <c r="N203" s="30">
        <v>755</v>
      </c>
      <c r="O203" s="104"/>
      <c r="R203" s="80"/>
      <c r="S203" s="80"/>
      <c r="T203" s="80"/>
      <c r="U203" s="80"/>
      <c r="V203" s="80"/>
      <c r="W203" s="80"/>
      <c r="X203" s="80"/>
      <c r="Y203" s="80"/>
    </row>
    <row r="204" spans="2:25" x14ac:dyDescent="0.2">
      <c r="B204" s="70">
        <v>37208</v>
      </c>
      <c r="C204" s="4">
        <v>13</v>
      </c>
      <c r="D204" s="11"/>
      <c r="E204" s="12"/>
      <c r="F204" s="13"/>
      <c r="G204" s="53">
        <v>-1</v>
      </c>
      <c r="H204" s="54">
        <v>6</v>
      </c>
      <c r="I204" s="11">
        <v>85</v>
      </c>
      <c r="J204" s="62">
        <v>0</v>
      </c>
      <c r="K204" s="7">
        <v>0</v>
      </c>
      <c r="L204" s="5" t="s">
        <v>71</v>
      </c>
      <c r="M204" s="35"/>
      <c r="N204" s="30">
        <v>756</v>
      </c>
      <c r="O204" s="105"/>
      <c r="R204" s="80" t="s">
        <v>156</v>
      </c>
      <c r="S204" s="80"/>
      <c r="T204" s="80"/>
      <c r="U204" s="80"/>
      <c r="V204" s="80"/>
      <c r="W204" s="80"/>
      <c r="X204" s="80"/>
      <c r="Y204" s="80"/>
    </row>
    <row r="205" spans="2:25" ht="15" x14ac:dyDescent="0.25">
      <c r="B205" s="70">
        <v>37209</v>
      </c>
      <c r="C205" s="4">
        <v>14</v>
      </c>
      <c r="D205" s="11"/>
      <c r="E205" s="12"/>
      <c r="F205" s="13"/>
      <c r="G205" s="103">
        <v>-1</v>
      </c>
      <c r="H205" s="54">
        <v>4</v>
      </c>
      <c r="I205" s="11">
        <v>88</v>
      </c>
      <c r="J205" s="62">
        <v>0</v>
      </c>
      <c r="K205" s="7">
        <v>0</v>
      </c>
      <c r="L205" s="5" t="s">
        <v>80</v>
      </c>
      <c r="M205" s="35"/>
      <c r="N205" s="30">
        <v>762</v>
      </c>
      <c r="O205" s="105"/>
      <c r="R205" s="120" t="s">
        <v>256</v>
      </c>
      <c r="S205" s="120"/>
      <c r="T205" s="120"/>
      <c r="U205" s="120"/>
      <c r="V205" s="120"/>
      <c r="W205" s="120"/>
      <c r="X205" s="120"/>
      <c r="Y205" s="120"/>
    </row>
    <row r="206" spans="2:25" x14ac:dyDescent="0.2">
      <c r="B206" s="70">
        <v>37210</v>
      </c>
      <c r="C206" s="4">
        <v>15</v>
      </c>
      <c r="D206" s="11"/>
      <c r="E206" s="12"/>
      <c r="F206" s="13"/>
      <c r="G206" s="53">
        <v>-4</v>
      </c>
      <c r="H206" s="54">
        <v>5</v>
      </c>
      <c r="I206" s="11">
        <v>77</v>
      </c>
      <c r="J206" s="62">
        <v>0</v>
      </c>
      <c r="K206" s="7">
        <v>0</v>
      </c>
      <c r="L206" s="5" t="s">
        <v>76</v>
      </c>
      <c r="M206" s="35"/>
      <c r="N206" s="30">
        <v>768</v>
      </c>
      <c r="O206" s="104"/>
      <c r="R206" s="120"/>
      <c r="S206" s="120"/>
      <c r="T206" s="120"/>
      <c r="U206" s="120"/>
      <c r="V206" s="120"/>
      <c r="W206" s="120"/>
      <c r="X206" s="120"/>
      <c r="Y206" s="120"/>
    </row>
    <row r="207" spans="2:25" x14ac:dyDescent="0.2">
      <c r="B207" s="70">
        <v>37211</v>
      </c>
      <c r="C207" s="4">
        <v>16</v>
      </c>
      <c r="D207" s="11"/>
      <c r="E207" s="12"/>
      <c r="F207" s="13"/>
      <c r="G207" s="53">
        <v>0</v>
      </c>
      <c r="H207" s="54">
        <v>9</v>
      </c>
      <c r="I207" s="11">
        <v>86</v>
      </c>
      <c r="J207" s="62">
        <v>0</v>
      </c>
      <c r="K207" s="7">
        <v>0</v>
      </c>
      <c r="L207" s="5" t="s">
        <v>114</v>
      </c>
      <c r="M207" s="35"/>
      <c r="N207" s="30">
        <v>768</v>
      </c>
      <c r="O207" s="105"/>
      <c r="R207" s="120"/>
      <c r="S207" s="120"/>
      <c r="T207" s="120"/>
      <c r="U207" s="120"/>
      <c r="V207" s="120"/>
      <c r="W207" s="120"/>
      <c r="X207" s="120"/>
      <c r="Y207" s="120"/>
    </row>
    <row r="208" spans="2:25" x14ac:dyDescent="0.2">
      <c r="B208" s="70">
        <v>37212</v>
      </c>
      <c r="C208" s="4">
        <v>17</v>
      </c>
      <c r="D208" s="11"/>
      <c r="E208" s="12"/>
      <c r="F208" s="13"/>
      <c r="G208" s="53">
        <v>4</v>
      </c>
      <c r="H208" s="54">
        <v>8</v>
      </c>
      <c r="I208" s="11">
        <v>84</v>
      </c>
      <c r="J208" s="62">
        <v>0</v>
      </c>
      <c r="K208" s="7">
        <v>0</v>
      </c>
      <c r="L208" s="5" t="s">
        <v>70</v>
      </c>
      <c r="M208" s="35"/>
      <c r="N208" s="30">
        <v>767</v>
      </c>
      <c r="O208" s="104"/>
      <c r="R208" s="80"/>
      <c r="S208" s="80"/>
      <c r="T208" s="80"/>
      <c r="U208" s="80"/>
      <c r="V208" s="80"/>
      <c r="W208" s="80"/>
      <c r="X208" s="80"/>
      <c r="Y208" s="80"/>
    </row>
    <row r="209" spans="2:25" x14ac:dyDescent="0.2">
      <c r="B209" s="70">
        <v>37213</v>
      </c>
      <c r="C209" s="4">
        <v>18</v>
      </c>
      <c r="D209" s="11"/>
      <c r="E209" s="12"/>
      <c r="F209" s="13"/>
      <c r="G209" s="53">
        <v>4</v>
      </c>
      <c r="H209" s="54">
        <v>8</v>
      </c>
      <c r="I209" s="11">
        <v>88</v>
      </c>
      <c r="J209" s="62">
        <v>0</v>
      </c>
      <c r="K209" s="7">
        <v>0</v>
      </c>
      <c r="L209" s="5" t="s">
        <v>70</v>
      </c>
      <c r="M209" s="35"/>
      <c r="N209" s="30">
        <v>764</v>
      </c>
      <c r="O209" s="104"/>
      <c r="R209" s="80" t="s">
        <v>155</v>
      </c>
      <c r="S209" s="80"/>
      <c r="T209" s="80"/>
      <c r="U209" s="80"/>
      <c r="V209" s="80"/>
      <c r="W209" s="80"/>
      <c r="X209" s="80"/>
      <c r="Y209" s="80"/>
    </row>
    <row r="210" spans="2:25" x14ac:dyDescent="0.2">
      <c r="B210" s="70">
        <v>37214</v>
      </c>
      <c r="C210" s="4">
        <v>19</v>
      </c>
      <c r="D210" s="11"/>
      <c r="E210" s="12"/>
      <c r="F210" s="13"/>
      <c r="G210" s="53">
        <v>5</v>
      </c>
      <c r="H210" s="54">
        <v>8</v>
      </c>
      <c r="I210" s="11">
        <v>90</v>
      </c>
      <c r="J210" s="62">
        <v>2</v>
      </c>
      <c r="K210" s="7">
        <v>0</v>
      </c>
      <c r="L210" s="5" t="s">
        <v>71</v>
      </c>
      <c r="M210" s="35" t="s">
        <v>31</v>
      </c>
      <c r="N210" s="30">
        <v>760</v>
      </c>
      <c r="O210" s="104"/>
      <c r="R210" s="120"/>
      <c r="S210" s="120"/>
      <c r="T210" s="120"/>
      <c r="U210" s="120"/>
      <c r="V210" s="120"/>
      <c r="W210" s="120"/>
      <c r="X210" s="120"/>
      <c r="Y210" s="120"/>
    </row>
    <row r="211" spans="2:25" ht="13.5" thickBot="1" x14ac:dyDescent="0.25">
      <c r="B211" s="70">
        <v>37215</v>
      </c>
      <c r="C211" s="17">
        <v>20</v>
      </c>
      <c r="D211" s="18"/>
      <c r="E211" s="19"/>
      <c r="F211" s="20"/>
      <c r="G211" s="53">
        <v>3</v>
      </c>
      <c r="H211" s="54">
        <v>7</v>
      </c>
      <c r="I211" s="18">
        <v>85</v>
      </c>
      <c r="J211" s="63">
        <v>0</v>
      </c>
      <c r="K211" s="7">
        <v>0</v>
      </c>
      <c r="L211" s="5" t="s">
        <v>71</v>
      </c>
      <c r="M211" s="35"/>
      <c r="N211" s="30">
        <v>763</v>
      </c>
      <c r="O211" s="105"/>
      <c r="R211" s="120"/>
      <c r="S211" s="120"/>
      <c r="T211" s="120"/>
      <c r="U211" s="120"/>
      <c r="V211" s="120"/>
      <c r="W211" s="120"/>
      <c r="X211" s="120"/>
      <c r="Y211" s="120"/>
    </row>
    <row r="212" spans="2:25" ht="13.5" thickBot="1" x14ac:dyDescent="0.25">
      <c r="C212" s="21" t="s">
        <v>23</v>
      </c>
      <c r="D212" s="22"/>
      <c r="E212" s="23"/>
      <c r="F212" s="24"/>
      <c r="G212" s="57"/>
      <c r="H212" s="58"/>
      <c r="I212" s="25"/>
      <c r="J212" s="64"/>
      <c r="K212" s="24"/>
      <c r="L212" s="22"/>
      <c r="M212" s="32"/>
      <c r="N212" s="33"/>
      <c r="O212" s="106"/>
      <c r="R212" s="120"/>
      <c r="S212" s="120"/>
      <c r="T212" s="120"/>
      <c r="U212" s="120"/>
      <c r="V212" s="120"/>
      <c r="W212" s="120"/>
      <c r="X212" s="120"/>
      <c r="Y212" s="120"/>
    </row>
    <row r="213" spans="2:25" x14ac:dyDescent="0.2">
      <c r="B213" s="70">
        <v>37216</v>
      </c>
      <c r="C213" s="26">
        <v>21</v>
      </c>
      <c r="D213" s="5"/>
      <c r="E213" s="6"/>
      <c r="F213" s="7"/>
      <c r="G213" s="51">
        <v>5</v>
      </c>
      <c r="H213" s="52">
        <v>10</v>
      </c>
      <c r="I213" s="5">
        <v>75</v>
      </c>
      <c r="J213" s="61">
        <v>0</v>
      </c>
      <c r="K213" s="7">
        <v>0</v>
      </c>
      <c r="L213" s="5" t="s">
        <v>259</v>
      </c>
      <c r="M213" s="35"/>
      <c r="N213" s="30">
        <v>758</v>
      </c>
      <c r="O213" s="104"/>
      <c r="R213" s="80"/>
      <c r="S213" s="80"/>
      <c r="T213" s="80"/>
      <c r="U213" s="80"/>
      <c r="V213" s="80"/>
      <c r="W213" s="80"/>
      <c r="X213" s="80"/>
      <c r="Y213" s="80"/>
    </row>
    <row r="214" spans="2:25" x14ac:dyDescent="0.2">
      <c r="B214" s="70">
        <v>37217</v>
      </c>
      <c r="C214" s="4">
        <v>22</v>
      </c>
      <c r="D214" s="11"/>
      <c r="E214" s="12"/>
      <c r="F214" s="13"/>
      <c r="G214" s="53">
        <v>0</v>
      </c>
      <c r="H214" s="54">
        <v>9</v>
      </c>
      <c r="I214" s="11">
        <v>92</v>
      </c>
      <c r="J214" s="62">
        <v>7</v>
      </c>
      <c r="K214" s="7">
        <v>0</v>
      </c>
      <c r="L214" s="5" t="s">
        <v>258</v>
      </c>
      <c r="M214" s="35" t="s">
        <v>31</v>
      </c>
      <c r="N214" s="30">
        <v>750</v>
      </c>
      <c r="O214" s="104"/>
      <c r="R214" s="80" t="s">
        <v>157</v>
      </c>
      <c r="S214" s="80"/>
      <c r="T214" s="80"/>
      <c r="U214" s="80"/>
      <c r="V214" s="80"/>
      <c r="W214" s="80"/>
      <c r="X214" s="80"/>
      <c r="Y214" s="80"/>
    </row>
    <row r="215" spans="2:25" x14ac:dyDescent="0.2">
      <c r="B215" s="70">
        <v>37218</v>
      </c>
      <c r="C215" s="4">
        <v>23</v>
      </c>
      <c r="D215" s="11"/>
      <c r="E215" s="12"/>
      <c r="F215" s="13"/>
      <c r="G215" s="53">
        <v>0</v>
      </c>
      <c r="H215" s="54">
        <v>4</v>
      </c>
      <c r="I215" s="11">
        <v>90</v>
      </c>
      <c r="J215" s="62">
        <v>4</v>
      </c>
      <c r="K215" s="7">
        <v>0</v>
      </c>
      <c r="L215" s="5" t="s">
        <v>260</v>
      </c>
      <c r="M215" s="35" t="s">
        <v>31</v>
      </c>
      <c r="N215" s="30">
        <v>750</v>
      </c>
      <c r="O215" s="105"/>
      <c r="R215" s="119" t="s">
        <v>257</v>
      </c>
      <c r="S215" s="119"/>
      <c r="T215" s="119"/>
      <c r="U215" s="119"/>
      <c r="V215" s="119"/>
      <c r="W215" s="119"/>
      <c r="X215" s="119"/>
      <c r="Y215" s="119"/>
    </row>
    <row r="216" spans="2:25" x14ac:dyDescent="0.2">
      <c r="B216" s="70">
        <v>37219</v>
      </c>
      <c r="C216" s="4">
        <v>24</v>
      </c>
      <c r="D216" s="11"/>
      <c r="E216" s="12"/>
      <c r="F216" s="13"/>
      <c r="G216" s="53">
        <v>-2</v>
      </c>
      <c r="H216" s="54">
        <v>4</v>
      </c>
      <c r="I216" s="11">
        <v>90</v>
      </c>
      <c r="J216" s="62">
        <v>0</v>
      </c>
      <c r="K216" s="7">
        <v>0</v>
      </c>
      <c r="L216" s="5" t="s">
        <v>15</v>
      </c>
      <c r="M216" s="35"/>
      <c r="N216" s="30">
        <v>751</v>
      </c>
      <c r="O216" s="104"/>
      <c r="R216" s="119"/>
      <c r="S216" s="119"/>
      <c r="T216" s="119"/>
      <c r="U216" s="119"/>
      <c r="V216" s="119"/>
      <c r="W216" s="119"/>
      <c r="X216" s="119"/>
      <c r="Y216" s="119"/>
    </row>
    <row r="217" spans="2:25" x14ac:dyDescent="0.2">
      <c r="B217" s="70">
        <v>37220</v>
      </c>
      <c r="C217" s="4">
        <v>25</v>
      </c>
      <c r="D217" s="11"/>
      <c r="E217" s="12"/>
      <c r="F217" s="13"/>
      <c r="G217" s="53">
        <v>3</v>
      </c>
      <c r="H217" s="54">
        <v>7</v>
      </c>
      <c r="I217" s="11">
        <v>92</v>
      </c>
      <c r="J217" s="62">
        <v>3</v>
      </c>
      <c r="K217" s="7">
        <v>0</v>
      </c>
      <c r="L217" s="5" t="s">
        <v>70</v>
      </c>
      <c r="M217" s="35" t="s">
        <v>31</v>
      </c>
      <c r="N217" s="30">
        <v>752</v>
      </c>
      <c r="O217" s="105"/>
      <c r="R217" s="119"/>
      <c r="S217" s="119"/>
      <c r="T217" s="119"/>
      <c r="U217" s="119"/>
      <c r="V217" s="119"/>
      <c r="W217" s="119"/>
      <c r="X217" s="119"/>
      <c r="Y217" s="119"/>
    </row>
    <row r="218" spans="2:25" x14ac:dyDescent="0.2">
      <c r="B218" s="70">
        <v>37221</v>
      </c>
      <c r="C218" s="4">
        <v>26</v>
      </c>
      <c r="D218" s="11"/>
      <c r="E218" s="12"/>
      <c r="F218" s="13"/>
      <c r="G218" s="53">
        <v>3</v>
      </c>
      <c r="H218" s="54">
        <v>9</v>
      </c>
      <c r="I218" s="11">
        <v>90</v>
      </c>
      <c r="J218" s="62">
        <v>3</v>
      </c>
      <c r="K218" s="7">
        <v>0</v>
      </c>
      <c r="L218" s="11" t="s">
        <v>69</v>
      </c>
      <c r="M218" s="35" t="s">
        <v>31</v>
      </c>
      <c r="N218" s="30">
        <v>750</v>
      </c>
      <c r="O218" s="104"/>
    </row>
    <row r="219" spans="2:25" x14ac:dyDescent="0.2">
      <c r="B219" s="70">
        <v>37222</v>
      </c>
      <c r="C219" s="4">
        <v>27</v>
      </c>
      <c r="D219" s="11"/>
      <c r="E219" s="12"/>
      <c r="F219" s="13"/>
      <c r="G219" s="53">
        <v>0</v>
      </c>
      <c r="H219" s="54">
        <v>3</v>
      </c>
      <c r="I219" s="11">
        <v>92</v>
      </c>
      <c r="J219" s="62">
        <v>1</v>
      </c>
      <c r="K219" s="7">
        <v>0</v>
      </c>
      <c r="L219" s="11" t="s">
        <v>71</v>
      </c>
      <c r="M219" s="35" t="s">
        <v>31</v>
      </c>
      <c r="N219" s="30">
        <v>752</v>
      </c>
      <c r="O219" s="105"/>
    </row>
    <row r="220" spans="2:25" x14ac:dyDescent="0.2">
      <c r="B220" s="70">
        <v>37223</v>
      </c>
      <c r="C220" s="4">
        <v>28</v>
      </c>
      <c r="D220" s="11"/>
      <c r="E220" s="12"/>
      <c r="F220" s="13"/>
      <c r="G220" s="53">
        <v>0</v>
      </c>
      <c r="H220" s="54">
        <v>4</v>
      </c>
      <c r="I220" s="11">
        <v>90</v>
      </c>
      <c r="J220" s="62">
        <v>3</v>
      </c>
      <c r="K220" s="7">
        <v>0</v>
      </c>
      <c r="L220" s="11" t="s">
        <v>71</v>
      </c>
      <c r="M220" s="35" t="s">
        <v>31</v>
      </c>
      <c r="N220" s="30">
        <v>753</v>
      </c>
      <c r="O220" s="104"/>
    </row>
    <row r="221" spans="2:25" x14ac:dyDescent="0.2">
      <c r="B221" s="70">
        <v>37224</v>
      </c>
      <c r="C221" s="4">
        <v>29</v>
      </c>
      <c r="D221" s="11"/>
      <c r="E221" s="12"/>
      <c r="F221" s="13"/>
      <c r="G221" s="53">
        <v>4</v>
      </c>
      <c r="H221" s="54">
        <v>7</v>
      </c>
      <c r="I221" s="11">
        <v>92</v>
      </c>
      <c r="J221" s="62">
        <v>5</v>
      </c>
      <c r="K221" s="7">
        <v>0</v>
      </c>
      <c r="L221" s="11" t="s">
        <v>71</v>
      </c>
      <c r="M221" s="35" t="s">
        <v>31</v>
      </c>
      <c r="N221" s="30">
        <v>755</v>
      </c>
      <c r="O221" s="105"/>
    </row>
    <row r="222" spans="2:25" x14ac:dyDescent="0.2">
      <c r="B222" s="70">
        <v>37225</v>
      </c>
      <c r="C222" s="4">
        <v>30</v>
      </c>
      <c r="D222" s="11"/>
      <c r="E222" s="12"/>
      <c r="F222" s="13"/>
      <c r="G222" s="53">
        <v>4</v>
      </c>
      <c r="H222" s="54">
        <v>7</v>
      </c>
      <c r="I222" s="11">
        <v>83</v>
      </c>
      <c r="J222" s="62">
        <v>1</v>
      </c>
      <c r="K222" s="7">
        <v>0</v>
      </c>
      <c r="L222" s="11" t="s">
        <v>66</v>
      </c>
      <c r="M222" s="35" t="s">
        <v>31</v>
      </c>
      <c r="N222" s="30">
        <v>757</v>
      </c>
      <c r="O222" s="105"/>
    </row>
    <row r="223" spans="2:25" ht="13.5" thickBot="1" x14ac:dyDescent="0.25">
      <c r="C223" s="17"/>
      <c r="D223" s="18"/>
      <c r="E223" s="19"/>
      <c r="F223" s="20"/>
      <c r="G223" s="55"/>
      <c r="H223" s="56"/>
      <c r="I223" s="18"/>
      <c r="J223" s="63"/>
      <c r="K223" s="7"/>
      <c r="L223" s="18"/>
      <c r="M223" s="14"/>
      <c r="N223" s="15"/>
      <c r="O223" s="16"/>
    </row>
    <row r="224" spans="2:25" ht="13.5" thickBot="1" x14ac:dyDescent="0.25">
      <c r="C224" s="21" t="s">
        <v>27</v>
      </c>
      <c r="D224" s="22"/>
      <c r="E224" s="23"/>
      <c r="F224" s="24"/>
      <c r="G224" s="57"/>
      <c r="H224" s="58"/>
      <c r="I224" s="25"/>
      <c r="J224" s="64"/>
      <c r="K224" s="24"/>
      <c r="L224" s="22"/>
      <c r="M224" s="212"/>
      <c r="N224" s="213"/>
      <c r="O224" s="214"/>
    </row>
    <row r="225" spans="2:25" ht="12.75" customHeight="1" x14ac:dyDescent="0.2">
      <c r="C225" s="164" t="s">
        <v>28</v>
      </c>
      <c r="D225" s="165"/>
      <c r="E225" s="168"/>
      <c r="F225" s="141"/>
      <c r="G225" s="125">
        <f>SUM(G191:G223)</f>
        <v>70</v>
      </c>
      <c r="H225" s="125">
        <f>SUM(H191:H223)</f>
        <v>227</v>
      </c>
      <c r="I225" s="125">
        <f>SUM(I191:I223)</f>
        <v>2612</v>
      </c>
      <c r="J225" s="125">
        <f>SUM(J191:J223)</f>
        <v>50</v>
      </c>
      <c r="K225" s="141">
        <f>COUNTIF(K191:K223,"&gt;0")</f>
        <v>0</v>
      </c>
      <c r="L225" s="39"/>
      <c r="M225" s="40"/>
      <c r="N225" s="40"/>
      <c r="O225" s="41"/>
    </row>
    <row r="226" spans="2:25" ht="13.5" thickBot="1" x14ac:dyDescent="0.25">
      <c r="C226" s="166"/>
      <c r="D226" s="167"/>
      <c r="E226" s="169"/>
      <c r="F226" s="142"/>
      <c r="G226" s="126"/>
      <c r="H226" s="126"/>
      <c r="I226" s="126"/>
      <c r="J226" s="126"/>
      <c r="K226" s="142"/>
      <c r="L226" s="42"/>
      <c r="M226" s="43"/>
      <c r="N226" s="43"/>
      <c r="O226" s="44"/>
    </row>
    <row r="227" spans="2:25" ht="12.75" customHeight="1" x14ac:dyDescent="0.2">
      <c r="C227" s="143" t="s">
        <v>54</v>
      </c>
      <c r="D227" s="144"/>
      <c r="E227" s="206"/>
      <c r="F227" s="116" t="s">
        <v>55</v>
      </c>
      <c r="G227" s="152" t="s">
        <v>171</v>
      </c>
      <c r="H227" s="153" t="s">
        <v>172</v>
      </c>
      <c r="I227" s="154" t="s">
        <v>56</v>
      </c>
      <c r="J227" s="156" t="s">
        <v>57</v>
      </c>
      <c r="K227" s="158" t="s">
        <v>29</v>
      </c>
      <c r="L227" s="158"/>
      <c r="M227" s="158"/>
      <c r="N227" s="158"/>
      <c r="O227" s="159"/>
    </row>
    <row r="228" spans="2:25" x14ac:dyDescent="0.2">
      <c r="C228" s="145"/>
      <c r="D228" s="146"/>
      <c r="E228" s="207"/>
      <c r="F228" s="117"/>
      <c r="G228" s="121"/>
      <c r="H228" s="137"/>
      <c r="I228" s="155"/>
      <c r="J228" s="157"/>
      <c r="K228" s="160"/>
      <c r="L228" s="160"/>
      <c r="M228" s="160"/>
      <c r="N228" s="160"/>
      <c r="O228" s="161"/>
    </row>
    <row r="229" spans="2:25" x14ac:dyDescent="0.2">
      <c r="C229" s="145"/>
      <c r="D229" s="146"/>
      <c r="E229" s="207"/>
      <c r="F229" s="117"/>
      <c r="G229" s="121">
        <f>G225/30</f>
        <v>2.3333333333333335</v>
      </c>
      <c r="H229" s="121">
        <f>H225/30</f>
        <v>7.5666666666666664</v>
      </c>
      <c r="I229" s="121">
        <f>I225/30</f>
        <v>87.066666666666663</v>
      </c>
      <c r="J229" s="219">
        <f>COUNTIF(J191:J223,"&gt;0")</f>
        <v>15</v>
      </c>
      <c r="K229" s="160"/>
      <c r="L229" s="160"/>
      <c r="M229" s="160"/>
      <c r="N229" s="160"/>
      <c r="O229" s="161"/>
    </row>
    <row r="230" spans="2:25" ht="13.5" thickBot="1" x14ac:dyDescent="0.25">
      <c r="C230" s="147"/>
      <c r="D230" s="148"/>
      <c r="E230" s="208"/>
      <c r="F230" s="118"/>
      <c r="G230" s="122"/>
      <c r="H230" s="122"/>
      <c r="I230" s="122"/>
      <c r="J230" s="220"/>
      <c r="K230" s="162"/>
      <c r="L230" s="162"/>
      <c r="M230" s="162"/>
      <c r="N230" s="162"/>
      <c r="O230" s="163"/>
    </row>
    <row r="233" spans="2:25" x14ac:dyDescent="0.2">
      <c r="C233" s="69" t="s">
        <v>159</v>
      </c>
      <c r="D233" s="69" t="s">
        <v>181</v>
      </c>
      <c r="H233" s="59"/>
    </row>
    <row r="234" spans="2:25" ht="13.5" thickBot="1" x14ac:dyDescent="0.25">
      <c r="D234" s="72"/>
    </row>
    <row r="235" spans="2:25" ht="12.75" customHeight="1" x14ac:dyDescent="0.2">
      <c r="C235" s="170" t="s">
        <v>0</v>
      </c>
      <c r="D235" s="172" t="s">
        <v>1</v>
      </c>
      <c r="E235" s="173"/>
      <c r="F235" s="174"/>
      <c r="G235" s="175" t="s">
        <v>2</v>
      </c>
      <c r="H235" s="176"/>
      <c r="I235" s="177" t="s">
        <v>3</v>
      </c>
      <c r="J235" s="179" t="s">
        <v>4</v>
      </c>
      <c r="K235" s="131" t="s">
        <v>5</v>
      </c>
      <c r="L235" s="133" t="s">
        <v>6</v>
      </c>
      <c r="M235" s="135" t="s">
        <v>7</v>
      </c>
      <c r="N235" s="135"/>
      <c r="O235" s="131"/>
      <c r="R235" s="80" t="s">
        <v>150</v>
      </c>
      <c r="S235" s="80"/>
      <c r="T235" s="80"/>
      <c r="U235" s="80"/>
      <c r="V235" s="80"/>
      <c r="W235" s="80"/>
      <c r="X235" s="80"/>
      <c r="Y235" s="80"/>
    </row>
    <row r="236" spans="2:25" ht="13.5" thickBot="1" x14ac:dyDescent="0.25">
      <c r="C236" s="171"/>
      <c r="D236" s="1" t="s">
        <v>8</v>
      </c>
      <c r="E236" s="2" t="s">
        <v>9</v>
      </c>
      <c r="F236" s="3" t="s">
        <v>10</v>
      </c>
      <c r="G236" s="49" t="s">
        <v>11</v>
      </c>
      <c r="H236" s="50" t="s">
        <v>12</v>
      </c>
      <c r="I236" s="178"/>
      <c r="J236" s="180"/>
      <c r="K236" s="132"/>
      <c r="L236" s="134"/>
      <c r="M236" s="136"/>
      <c r="N236" s="136"/>
      <c r="O236" s="132"/>
      <c r="R236" s="119"/>
      <c r="S236" s="119"/>
      <c r="T236" s="119"/>
      <c r="U236" s="119"/>
      <c r="V236" s="119"/>
      <c r="W236" s="119"/>
      <c r="X236" s="119"/>
      <c r="Y236" s="119"/>
    </row>
    <row r="237" spans="2:25" x14ac:dyDescent="0.2">
      <c r="B237" s="70">
        <v>37196</v>
      </c>
      <c r="C237" s="4">
        <v>1</v>
      </c>
      <c r="D237" s="5">
        <v>46500</v>
      </c>
      <c r="E237" s="6"/>
      <c r="F237" s="7"/>
      <c r="G237" s="51">
        <v>6</v>
      </c>
      <c r="H237" s="52">
        <v>10</v>
      </c>
      <c r="I237" s="5">
        <v>86</v>
      </c>
      <c r="J237" s="65">
        <v>0</v>
      </c>
      <c r="K237" s="7">
        <v>0</v>
      </c>
      <c r="L237" s="5" t="s">
        <v>25</v>
      </c>
      <c r="M237" s="27"/>
      <c r="N237" s="9"/>
      <c r="O237" s="10"/>
      <c r="R237" s="119"/>
      <c r="S237" s="119"/>
      <c r="T237" s="119"/>
      <c r="U237" s="119"/>
      <c r="V237" s="119"/>
      <c r="W237" s="119"/>
      <c r="X237" s="119"/>
      <c r="Y237" s="119"/>
    </row>
    <row r="238" spans="2:25" x14ac:dyDescent="0.2">
      <c r="B238" s="70">
        <v>37197</v>
      </c>
      <c r="C238" s="4">
        <v>2</v>
      </c>
      <c r="D238" s="11"/>
      <c r="E238" s="12"/>
      <c r="F238" s="13"/>
      <c r="G238" s="53">
        <v>7</v>
      </c>
      <c r="H238" s="54">
        <v>13</v>
      </c>
      <c r="I238" s="11">
        <v>86</v>
      </c>
      <c r="J238" s="66">
        <v>0</v>
      </c>
      <c r="K238" s="7">
        <v>1</v>
      </c>
      <c r="L238" s="5" t="s">
        <v>25</v>
      </c>
      <c r="M238" s="27"/>
      <c r="N238" s="9"/>
      <c r="O238" s="10"/>
      <c r="R238" s="119"/>
      <c r="S238" s="119"/>
      <c r="T238" s="119"/>
      <c r="U238" s="119"/>
      <c r="V238" s="119"/>
      <c r="W238" s="119"/>
      <c r="X238" s="119"/>
      <c r="Y238" s="119"/>
    </row>
    <row r="239" spans="2:25" x14ac:dyDescent="0.2">
      <c r="B239" s="70">
        <v>37198</v>
      </c>
      <c r="C239" s="4">
        <v>3</v>
      </c>
      <c r="D239" s="11"/>
      <c r="E239" s="12"/>
      <c r="F239" s="13"/>
      <c r="G239" s="53">
        <v>9</v>
      </c>
      <c r="H239" s="54">
        <v>12</v>
      </c>
      <c r="I239" s="11">
        <v>88</v>
      </c>
      <c r="J239" s="66">
        <v>0</v>
      </c>
      <c r="K239" s="7">
        <v>0</v>
      </c>
      <c r="L239" s="5" t="s">
        <v>25</v>
      </c>
      <c r="M239" s="27"/>
      <c r="N239" s="9"/>
      <c r="O239" s="10"/>
      <c r="R239" s="80"/>
      <c r="S239" s="80"/>
      <c r="T239" s="80"/>
      <c r="U239" s="80"/>
      <c r="V239" s="80"/>
      <c r="W239" s="80"/>
      <c r="X239" s="80"/>
      <c r="Y239" s="80"/>
    </row>
    <row r="240" spans="2:25" x14ac:dyDescent="0.2">
      <c r="B240" s="70">
        <v>37199</v>
      </c>
      <c r="C240" s="4">
        <v>4</v>
      </c>
      <c r="D240" s="11"/>
      <c r="E240" s="12"/>
      <c r="F240" s="13"/>
      <c r="G240" s="53">
        <v>8</v>
      </c>
      <c r="H240" s="54">
        <v>11</v>
      </c>
      <c r="I240" s="11">
        <v>95</v>
      </c>
      <c r="J240" s="66">
        <v>0</v>
      </c>
      <c r="K240" s="7">
        <v>0</v>
      </c>
      <c r="L240" s="5" t="s">
        <v>25</v>
      </c>
      <c r="M240" s="27"/>
      <c r="N240" s="9"/>
      <c r="O240" s="10"/>
      <c r="R240" s="80" t="s">
        <v>152</v>
      </c>
      <c r="S240" s="80"/>
      <c r="T240" s="80"/>
      <c r="U240" s="80"/>
      <c r="V240" s="80"/>
      <c r="W240" s="80"/>
      <c r="X240" s="80"/>
      <c r="Y240" s="80"/>
    </row>
    <row r="241" spans="2:25" x14ac:dyDescent="0.2">
      <c r="B241" s="70">
        <v>37200</v>
      </c>
      <c r="C241" s="4">
        <v>5</v>
      </c>
      <c r="D241" s="11"/>
      <c r="E241" s="12"/>
      <c r="F241" s="13"/>
      <c r="G241" s="53">
        <v>5</v>
      </c>
      <c r="H241" s="54">
        <v>10</v>
      </c>
      <c r="I241" s="11">
        <v>78</v>
      </c>
      <c r="J241" s="66">
        <v>2</v>
      </c>
      <c r="K241" s="7">
        <v>1</v>
      </c>
      <c r="L241" s="5" t="s">
        <v>25</v>
      </c>
      <c r="M241" s="27"/>
      <c r="N241" s="9"/>
      <c r="O241" s="10"/>
      <c r="R241" s="119" t="s">
        <v>261</v>
      </c>
      <c r="S241" s="119"/>
      <c r="T241" s="119"/>
      <c r="U241" s="119"/>
      <c r="V241" s="119"/>
      <c r="W241" s="119"/>
      <c r="X241" s="119"/>
      <c r="Y241" s="119"/>
    </row>
    <row r="242" spans="2:25" x14ac:dyDescent="0.2">
      <c r="B242" s="70">
        <v>37201</v>
      </c>
      <c r="C242" s="4">
        <v>6</v>
      </c>
      <c r="D242" s="11"/>
      <c r="E242" s="12"/>
      <c r="F242" s="13"/>
      <c r="G242" s="53">
        <v>5</v>
      </c>
      <c r="H242" s="54">
        <v>11</v>
      </c>
      <c r="I242" s="11">
        <v>90</v>
      </c>
      <c r="J242" s="66">
        <v>2</v>
      </c>
      <c r="K242" s="7">
        <v>0</v>
      </c>
      <c r="L242" s="5" t="s">
        <v>25</v>
      </c>
      <c r="M242" s="27"/>
      <c r="N242" s="9"/>
      <c r="O242" s="10"/>
      <c r="R242" s="119"/>
      <c r="S242" s="119"/>
      <c r="T242" s="119"/>
      <c r="U242" s="119"/>
      <c r="V242" s="119"/>
      <c r="W242" s="119"/>
      <c r="X242" s="119"/>
      <c r="Y242" s="119"/>
    </row>
    <row r="243" spans="2:25" x14ac:dyDescent="0.2">
      <c r="B243" s="70">
        <v>37202</v>
      </c>
      <c r="C243" s="4">
        <v>7</v>
      </c>
      <c r="D243" s="11"/>
      <c r="E243" s="12"/>
      <c r="F243" s="13"/>
      <c r="G243" s="53">
        <v>5</v>
      </c>
      <c r="H243" s="54">
        <v>10</v>
      </c>
      <c r="I243" s="11">
        <v>88</v>
      </c>
      <c r="J243" s="66">
        <v>3</v>
      </c>
      <c r="K243" s="7">
        <v>0</v>
      </c>
      <c r="L243" s="5" t="s">
        <v>25</v>
      </c>
      <c r="M243" s="27"/>
      <c r="N243" s="9"/>
      <c r="O243" s="10"/>
      <c r="R243" s="119"/>
      <c r="S243" s="119"/>
      <c r="T243" s="119"/>
      <c r="U243" s="119"/>
      <c r="V243" s="119"/>
      <c r="W243" s="119"/>
      <c r="X243" s="119"/>
      <c r="Y243" s="119"/>
    </row>
    <row r="244" spans="2:25" x14ac:dyDescent="0.2">
      <c r="B244" s="70">
        <v>37203</v>
      </c>
      <c r="C244" s="4">
        <v>8</v>
      </c>
      <c r="D244" s="11"/>
      <c r="E244" s="12"/>
      <c r="F244" s="13"/>
      <c r="G244" s="53">
        <v>3</v>
      </c>
      <c r="H244" s="54">
        <v>7</v>
      </c>
      <c r="I244" s="11">
        <v>95</v>
      </c>
      <c r="J244" s="66">
        <v>7</v>
      </c>
      <c r="K244" s="7">
        <v>0</v>
      </c>
      <c r="L244" s="5" t="s">
        <v>13</v>
      </c>
      <c r="M244" s="27"/>
      <c r="N244" s="15"/>
      <c r="O244" s="16"/>
      <c r="R244" s="80"/>
      <c r="S244" s="80"/>
      <c r="T244" s="80"/>
      <c r="U244" s="80"/>
      <c r="V244" s="80"/>
      <c r="W244" s="80"/>
      <c r="X244" s="80"/>
      <c r="Y244" s="80"/>
    </row>
    <row r="245" spans="2:25" x14ac:dyDescent="0.2">
      <c r="B245" s="70">
        <v>37204</v>
      </c>
      <c r="C245" s="4">
        <v>9</v>
      </c>
      <c r="D245" s="11"/>
      <c r="E245" s="12"/>
      <c r="F245" s="13"/>
      <c r="G245" s="53">
        <v>0</v>
      </c>
      <c r="H245" s="54">
        <v>5</v>
      </c>
      <c r="I245" s="11">
        <v>76</v>
      </c>
      <c r="J245" s="62">
        <v>5</v>
      </c>
      <c r="K245" s="7">
        <v>0</v>
      </c>
      <c r="L245" s="5" t="s">
        <v>34</v>
      </c>
      <c r="M245" s="27" t="s">
        <v>26</v>
      </c>
      <c r="N245" s="15"/>
      <c r="O245" s="16"/>
      <c r="R245" s="80" t="s">
        <v>154</v>
      </c>
      <c r="S245" s="80"/>
      <c r="T245" s="80"/>
      <c r="U245" s="80"/>
      <c r="V245" s="80"/>
      <c r="W245" s="80"/>
      <c r="X245" s="80"/>
      <c r="Y245" s="80"/>
    </row>
    <row r="246" spans="2:25" ht="13.5" thickBot="1" x14ac:dyDescent="0.25">
      <c r="B246" s="70">
        <v>37205</v>
      </c>
      <c r="C246" s="17">
        <v>10</v>
      </c>
      <c r="D246" s="18"/>
      <c r="E246" s="19"/>
      <c r="F246" s="20"/>
      <c r="G246" s="55">
        <v>-4</v>
      </c>
      <c r="H246" s="56">
        <v>4</v>
      </c>
      <c r="I246" s="18">
        <v>81</v>
      </c>
      <c r="J246" s="67">
        <v>0</v>
      </c>
      <c r="K246" s="7">
        <v>0</v>
      </c>
      <c r="L246" s="5" t="s">
        <v>25</v>
      </c>
      <c r="M246" s="27"/>
      <c r="N246" s="15"/>
      <c r="O246" s="16"/>
      <c r="R246" s="119"/>
      <c r="S246" s="119"/>
      <c r="T246" s="119"/>
      <c r="U246" s="119"/>
      <c r="V246" s="119"/>
      <c r="W246" s="119"/>
      <c r="X246" s="119"/>
      <c r="Y246" s="119"/>
    </row>
    <row r="247" spans="2:25" ht="13.5" thickBot="1" x14ac:dyDescent="0.25">
      <c r="C247" s="21" t="s">
        <v>20</v>
      </c>
      <c r="D247" s="76">
        <v>46000</v>
      </c>
      <c r="E247" s="23">
        <v>0</v>
      </c>
      <c r="F247" s="24">
        <v>-500</v>
      </c>
      <c r="G247" s="57"/>
      <c r="H247" s="58"/>
      <c r="I247" s="25"/>
      <c r="J247" s="64"/>
      <c r="K247" s="24"/>
      <c r="L247" s="22"/>
      <c r="M247" s="32"/>
      <c r="N247" s="101"/>
      <c r="O247" s="102"/>
      <c r="R247" s="119"/>
      <c r="S247" s="119"/>
      <c r="T247" s="119"/>
      <c r="U247" s="119"/>
      <c r="V247" s="119"/>
      <c r="W247" s="119"/>
      <c r="X247" s="119"/>
      <c r="Y247" s="119"/>
    </row>
    <row r="248" spans="2:25" x14ac:dyDescent="0.2">
      <c r="B248" s="70">
        <v>37206</v>
      </c>
      <c r="C248" s="26">
        <v>11</v>
      </c>
      <c r="D248" s="5"/>
      <c r="E248" s="6"/>
      <c r="F248" s="7"/>
      <c r="G248" s="51">
        <v>2</v>
      </c>
      <c r="H248" s="52">
        <v>5</v>
      </c>
      <c r="I248" s="5">
        <v>98</v>
      </c>
      <c r="J248" s="62">
        <v>0</v>
      </c>
      <c r="K248" s="7">
        <v>0</v>
      </c>
      <c r="L248" s="5" t="s">
        <v>25</v>
      </c>
      <c r="M248" s="35"/>
      <c r="N248" s="9"/>
      <c r="O248" s="10"/>
      <c r="R248" s="119"/>
      <c r="S248" s="119"/>
      <c r="T248" s="119"/>
      <c r="U248" s="119"/>
      <c r="V248" s="119"/>
      <c r="W248" s="119"/>
      <c r="X248" s="119"/>
      <c r="Y248" s="119"/>
    </row>
    <row r="249" spans="2:25" x14ac:dyDescent="0.2">
      <c r="B249" s="70">
        <v>37207</v>
      </c>
      <c r="C249" s="4">
        <v>12</v>
      </c>
      <c r="D249" s="11"/>
      <c r="E249" s="12"/>
      <c r="F249" s="13"/>
      <c r="G249" s="51">
        <v>4</v>
      </c>
      <c r="H249" s="52">
        <v>8</v>
      </c>
      <c r="I249" s="11">
        <v>100</v>
      </c>
      <c r="J249" s="62">
        <v>2</v>
      </c>
      <c r="K249" s="7">
        <v>0</v>
      </c>
      <c r="L249" s="5" t="s">
        <v>25</v>
      </c>
      <c r="M249" s="35"/>
      <c r="N249" s="9"/>
      <c r="O249" s="10"/>
      <c r="R249" s="80"/>
      <c r="S249" s="80"/>
      <c r="T249" s="80"/>
      <c r="U249" s="80"/>
      <c r="V249" s="80"/>
      <c r="W249" s="80"/>
      <c r="X249" s="80"/>
      <c r="Y249" s="80"/>
    </row>
    <row r="250" spans="2:25" x14ac:dyDescent="0.2">
      <c r="B250" s="70">
        <v>37208</v>
      </c>
      <c r="C250" s="4">
        <v>13</v>
      </c>
      <c r="D250" s="11"/>
      <c r="E250" s="12"/>
      <c r="F250" s="13"/>
      <c r="G250" s="53">
        <v>0</v>
      </c>
      <c r="H250" s="54">
        <v>6</v>
      </c>
      <c r="I250" s="11">
        <v>90</v>
      </c>
      <c r="J250" s="62">
        <v>0</v>
      </c>
      <c r="K250" s="7">
        <v>0</v>
      </c>
      <c r="L250" s="5" t="s">
        <v>25</v>
      </c>
      <c r="M250" s="35"/>
      <c r="N250" s="15"/>
      <c r="O250" s="16"/>
      <c r="R250" s="80" t="s">
        <v>156</v>
      </c>
      <c r="S250" s="80"/>
      <c r="T250" s="80"/>
      <c r="U250" s="80"/>
      <c r="V250" s="80"/>
      <c r="W250" s="80"/>
      <c r="X250" s="80"/>
      <c r="Y250" s="80"/>
    </row>
    <row r="251" spans="2:25" ht="15" x14ac:dyDescent="0.25">
      <c r="B251" s="70">
        <v>37209</v>
      </c>
      <c r="C251" s="4">
        <v>14</v>
      </c>
      <c r="D251" s="11"/>
      <c r="E251" s="12"/>
      <c r="F251" s="13"/>
      <c r="G251" s="103">
        <v>0</v>
      </c>
      <c r="H251" s="54">
        <v>5</v>
      </c>
      <c r="I251" s="11">
        <v>90</v>
      </c>
      <c r="J251" s="62">
        <v>3</v>
      </c>
      <c r="K251" s="7">
        <v>0</v>
      </c>
      <c r="L251" s="5" t="s">
        <v>25</v>
      </c>
      <c r="M251" s="35"/>
      <c r="N251" s="15"/>
      <c r="O251" s="16"/>
      <c r="R251" s="120"/>
      <c r="S251" s="120"/>
      <c r="T251" s="120"/>
      <c r="U251" s="120"/>
      <c r="V251" s="120"/>
      <c r="W251" s="120"/>
      <c r="X251" s="120"/>
      <c r="Y251" s="120"/>
    </row>
    <row r="252" spans="2:25" x14ac:dyDescent="0.2">
      <c r="B252" s="70">
        <v>37210</v>
      </c>
      <c r="C252" s="4">
        <v>15</v>
      </c>
      <c r="D252" s="11"/>
      <c r="E252" s="12"/>
      <c r="F252" s="13"/>
      <c r="G252" s="53">
        <v>-4</v>
      </c>
      <c r="H252" s="54">
        <v>4</v>
      </c>
      <c r="I252" s="11">
        <v>80</v>
      </c>
      <c r="J252" s="62">
        <v>0</v>
      </c>
      <c r="K252" s="7">
        <v>0</v>
      </c>
      <c r="L252" s="5" t="s">
        <v>25</v>
      </c>
      <c r="M252" s="35"/>
      <c r="N252" s="9"/>
      <c r="O252" s="10"/>
      <c r="R252" s="120"/>
      <c r="S252" s="120"/>
      <c r="T252" s="120"/>
      <c r="U252" s="120"/>
      <c r="V252" s="120"/>
      <c r="W252" s="120"/>
      <c r="X252" s="120"/>
      <c r="Y252" s="120"/>
    </row>
    <row r="253" spans="2:25" x14ac:dyDescent="0.2">
      <c r="B253" s="70">
        <v>37211</v>
      </c>
      <c r="C253" s="4">
        <v>16</v>
      </c>
      <c r="D253" s="11"/>
      <c r="E253" s="12"/>
      <c r="F253" s="13"/>
      <c r="G253" s="53">
        <v>2</v>
      </c>
      <c r="H253" s="54">
        <v>10</v>
      </c>
      <c r="I253" s="11">
        <v>90</v>
      </c>
      <c r="J253" s="62">
        <v>0</v>
      </c>
      <c r="K253" s="7">
        <v>1</v>
      </c>
      <c r="L253" s="5" t="s">
        <v>25</v>
      </c>
      <c r="M253" s="35"/>
      <c r="N253" s="15"/>
      <c r="O253" s="16"/>
      <c r="R253" s="120"/>
      <c r="S253" s="120"/>
      <c r="T253" s="120"/>
      <c r="U253" s="120"/>
      <c r="V253" s="120"/>
      <c r="W253" s="120"/>
      <c r="X253" s="120"/>
      <c r="Y253" s="120"/>
    </row>
    <row r="254" spans="2:25" x14ac:dyDescent="0.2">
      <c r="B254" s="70">
        <v>37212</v>
      </c>
      <c r="C254" s="4">
        <v>17</v>
      </c>
      <c r="D254" s="11"/>
      <c r="E254" s="12"/>
      <c r="F254" s="13"/>
      <c r="G254" s="53">
        <v>4</v>
      </c>
      <c r="H254" s="54">
        <v>9</v>
      </c>
      <c r="I254" s="11">
        <v>92</v>
      </c>
      <c r="J254" s="62">
        <v>0</v>
      </c>
      <c r="K254" s="7">
        <v>0</v>
      </c>
      <c r="L254" s="5" t="s">
        <v>25</v>
      </c>
      <c r="M254" s="35"/>
      <c r="N254" s="9"/>
      <c r="O254" s="10"/>
      <c r="R254" s="80"/>
      <c r="S254" s="80"/>
      <c r="T254" s="80"/>
      <c r="U254" s="80"/>
      <c r="V254" s="80"/>
      <c r="W254" s="80"/>
      <c r="X254" s="80"/>
      <c r="Y254" s="80"/>
    </row>
    <row r="255" spans="2:25" x14ac:dyDescent="0.2">
      <c r="B255" s="70">
        <v>37213</v>
      </c>
      <c r="C255" s="4">
        <v>18</v>
      </c>
      <c r="D255" s="11"/>
      <c r="E255" s="12"/>
      <c r="F255" s="13"/>
      <c r="G255" s="53">
        <v>6</v>
      </c>
      <c r="H255" s="54">
        <v>8</v>
      </c>
      <c r="I255" s="11">
        <v>95</v>
      </c>
      <c r="J255" s="62">
        <v>2</v>
      </c>
      <c r="K255" s="7">
        <v>0</v>
      </c>
      <c r="L255" s="5" t="s">
        <v>34</v>
      </c>
      <c r="M255" s="35" t="s">
        <v>21</v>
      </c>
      <c r="N255" s="9"/>
      <c r="O255" s="10"/>
      <c r="R255" s="80" t="s">
        <v>155</v>
      </c>
      <c r="S255" s="80"/>
      <c r="T255" s="80"/>
      <c r="U255" s="80"/>
      <c r="V255" s="80"/>
      <c r="W255" s="80"/>
      <c r="X255" s="80"/>
      <c r="Y255" s="80"/>
    </row>
    <row r="256" spans="2:25" x14ac:dyDescent="0.2">
      <c r="B256" s="70">
        <v>37214</v>
      </c>
      <c r="C256" s="4">
        <v>19</v>
      </c>
      <c r="D256" s="11"/>
      <c r="E256" s="12"/>
      <c r="F256" s="13"/>
      <c r="G256" s="53">
        <v>5</v>
      </c>
      <c r="H256" s="54">
        <v>8</v>
      </c>
      <c r="I256" s="11">
        <v>95</v>
      </c>
      <c r="J256" s="62">
        <v>0</v>
      </c>
      <c r="K256" s="7">
        <v>0</v>
      </c>
      <c r="L256" s="5" t="s">
        <v>13</v>
      </c>
      <c r="M256" s="35"/>
      <c r="N256" s="9"/>
      <c r="O256" s="10"/>
      <c r="R256" s="120"/>
      <c r="S256" s="120"/>
      <c r="T256" s="120"/>
      <c r="U256" s="120"/>
      <c r="V256" s="120"/>
      <c r="W256" s="120"/>
      <c r="X256" s="120"/>
      <c r="Y256" s="120"/>
    </row>
    <row r="257" spans="2:25" ht="13.5" thickBot="1" x14ac:dyDescent="0.25">
      <c r="B257" s="70">
        <v>37215</v>
      </c>
      <c r="C257" s="17">
        <v>20</v>
      </c>
      <c r="D257" s="18"/>
      <c r="E257" s="19"/>
      <c r="F257" s="20"/>
      <c r="G257" s="53">
        <v>5</v>
      </c>
      <c r="H257" s="54">
        <v>8</v>
      </c>
      <c r="I257" s="18">
        <v>95</v>
      </c>
      <c r="J257" s="63">
        <v>1</v>
      </c>
      <c r="K257" s="7">
        <v>0</v>
      </c>
      <c r="L257" s="5" t="s">
        <v>25</v>
      </c>
      <c r="M257" s="35" t="s">
        <v>21</v>
      </c>
      <c r="N257" s="15"/>
      <c r="O257" s="16"/>
      <c r="R257" s="120"/>
      <c r="S257" s="120"/>
      <c r="T257" s="120"/>
      <c r="U257" s="120"/>
      <c r="V257" s="120"/>
      <c r="W257" s="120"/>
      <c r="X257" s="120"/>
      <c r="Y257" s="120"/>
    </row>
    <row r="258" spans="2:25" ht="13.5" thickBot="1" x14ac:dyDescent="0.25">
      <c r="C258" s="21" t="s">
        <v>23</v>
      </c>
      <c r="D258" s="76">
        <v>45000</v>
      </c>
      <c r="E258" s="23">
        <v>0</v>
      </c>
      <c r="F258" s="24">
        <v>-1000</v>
      </c>
      <c r="G258" s="57"/>
      <c r="H258" s="58"/>
      <c r="I258" s="25"/>
      <c r="J258" s="64"/>
      <c r="K258" s="24"/>
      <c r="L258" s="22"/>
      <c r="M258" s="32"/>
      <c r="N258" s="101"/>
      <c r="O258" s="102"/>
      <c r="R258" s="120"/>
      <c r="S258" s="120"/>
      <c r="T258" s="120"/>
      <c r="U258" s="120"/>
      <c r="V258" s="120"/>
      <c r="W258" s="120"/>
      <c r="X258" s="120"/>
      <c r="Y258" s="120"/>
    </row>
    <row r="259" spans="2:25" x14ac:dyDescent="0.2">
      <c r="B259" s="70">
        <v>37216</v>
      </c>
      <c r="C259" s="26">
        <v>21</v>
      </c>
      <c r="D259" s="5"/>
      <c r="E259" s="6"/>
      <c r="F259" s="7"/>
      <c r="G259" s="51">
        <v>6</v>
      </c>
      <c r="H259" s="52">
        <v>10</v>
      </c>
      <c r="I259" s="5">
        <v>86</v>
      </c>
      <c r="J259" s="61">
        <v>0</v>
      </c>
      <c r="K259" s="7">
        <v>0</v>
      </c>
      <c r="L259" s="5" t="s">
        <v>25</v>
      </c>
      <c r="M259" s="35"/>
      <c r="N259" s="48"/>
      <c r="O259" s="10"/>
      <c r="R259" s="80"/>
      <c r="S259" s="80"/>
      <c r="T259" s="80"/>
      <c r="U259" s="80"/>
      <c r="V259" s="80"/>
      <c r="W259" s="80"/>
      <c r="X259" s="80"/>
      <c r="Y259" s="80"/>
    </row>
    <row r="260" spans="2:25" x14ac:dyDescent="0.2">
      <c r="B260" s="70">
        <v>37217</v>
      </c>
      <c r="C260" s="4">
        <v>22</v>
      </c>
      <c r="D260" s="11"/>
      <c r="E260" s="12"/>
      <c r="F260" s="13"/>
      <c r="G260" s="53">
        <v>6</v>
      </c>
      <c r="H260" s="54">
        <v>8</v>
      </c>
      <c r="I260" s="11">
        <v>84</v>
      </c>
      <c r="J260" s="62">
        <v>7</v>
      </c>
      <c r="K260" s="7">
        <v>0</v>
      </c>
      <c r="L260" s="5" t="s">
        <v>25</v>
      </c>
      <c r="M260" s="35"/>
      <c r="N260" s="9"/>
      <c r="O260" s="10"/>
      <c r="R260" s="80" t="s">
        <v>157</v>
      </c>
      <c r="S260" s="80"/>
      <c r="T260" s="80"/>
      <c r="U260" s="80"/>
      <c r="V260" s="80"/>
      <c r="W260" s="80"/>
      <c r="X260" s="80"/>
      <c r="Y260" s="80"/>
    </row>
    <row r="261" spans="2:25" x14ac:dyDescent="0.2">
      <c r="B261" s="70">
        <v>37218</v>
      </c>
      <c r="C261" s="4">
        <v>23</v>
      </c>
      <c r="D261" s="11"/>
      <c r="E261" s="12"/>
      <c r="F261" s="13"/>
      <c r="G261" s="53">
        <v>0</v>
      </c>
      <c r="H261" s="54">
        <v>3</v>
      </c>
      <c r="I261" s="11">
        <v>92</v>
      </c>
      <c r="J261" s="62">
        <v>11</v>
      </c>
      <c r="K261" s="7">
        <v>0</v>
      </c>
      <c r="L261" s="5" t="s">
        <v>25</v>
      </c>
      <c r="M261" s="35" t="s">
        <v>26</v>
      </c>
      <c r="N261" s="15"/>
      <c r="O261" s="16"/>
      <c r="R261" s="120"/>
      <c r="S261" s="120"/>
      <c r="T261" s="120"/>
      <c r="U261" s="120"/>
      <c r="V261" s="120"/>
      <c r="W261" s="120"/>
      <c r="X261" s="120"/>
      <c r="Y261" s="120"/>
    </row>
    <row r="262" spans="2:25" x14ac:dyDescent="0.2">
      <c r="B262" s="70">
        <v>37219</v>
      </c>
      <c r="C262" s="4">
        <v>24</v>
      </c>
      <c r="D262" s="11"/>
      <c r="E262" s="12"/>
      <c r="F262" s="13"/>
      <c r="G262" s="53">
        <v>1</v>
      </c>
      <c r="H262" s="54">
        <v>5</v>
      </c>
      <c r="I262" s="11">
        <v>98</v>
      </c>
      <c r="J262" s="62">
        <v>3</v>
      </c>
      <c r="K262" s="7">
        <v>0</v>
      </c>
      <c r="L262" s="5" t="s">
        <v>25</v>
      </c>
      <c r="M262" s="35"/>
      <c r="N262" s="9"/>
      <c r="O262" s="10"/>
      <c r="R262" s="120"/>
      <c r="S262" s="120"/>
      <c r="T262" s="120"/>
      <c r="U262" s="120"/>
      <c r="V262" s="120"/>
      <c r="W262" s="120"/>
      <c r="X262" s="120"/>
      <c r="Y262" s="120"/>
    </row>
    <row r="263" spans="2:25" x14ac:dyDescent="0.2">
      <c r="B263" s="70">
        <v>37220</v>
      </c>
      <c r="C263" s="4">
        <v>25</v>
      </c>
      <c r="D263" s="11"/>
      <c r="E263" s="12"/>
      <c r="F263" s="13"/>
      <c r="G263" s="53">
        <v>4</v>
      </c>
      <c r="H263" s="54">
        <v>9</v>
      </c>
      <c r="I263" s="11">
        <v>100</v>
      </c>
      <c r="J263" s="62">
        <v>4</v>
      </c>
      <c r="K263" s="7">
        <v>0</v>
      </c>
      <c r="L263" s="5" t="s">
        <v>25</v>
      </c>
      <c r="M263" s="35"/>
      <c r="N263" s="15"/>
      <c r="O263" s="16"/>
      <c r="R263" s="120"/>
      <c r="S263" s="120"/>
      <c r="T263" s="120"/>
      <c r="U263" s="120"/>
      <c r="V263" s="120"/>
      <c r="W263" s="120"/>
      <c r="X263" s="120"/>
      <c r="Y263" s="120"/>
    </row>
    <row r="264" spans="2:25" x14ac:dyDescent="0.2">
      <c r="B264" s="70">
        <v>37221</v>
      </c>
      <c r="C264" s="4">
        <v>26</v>
      </c>
      <c r="D264" s="11"/>
      <c r="E264" s="12"/>
      <c r="F264" s="13"/>
      <c r="G264" s="53">
        <v>6</v>
      </c>
      <c r="H264" s="54">
        <v>8</v>
      </c>
      <c r="I264" s="11">
        <v>91</v>
      </c>
      <c r="J264" s="62">
        <v>2</v>
      </c>
      <c r="K264" s="7">
        <v>0</v>
      </c>
      <c r="L264" s="11" t="s">
        <v>13</v>
      </c>
      <c r="M264" s="35"/>
      <c r="N264" s="9"/>
      <c r="O264" s="10"/>
    </row>
    <row r="265" spans="2:25" x14ac:dyDescent="0.2">
      <c r="B265" s="70">
        <v>37222</v>
      </c>
      <c r="C265" s="4">
        <v>27</v>
      </c>
      <c r="D265" s="11"/>
      <c r="E265" s="12"/>
      <c r="F265" s="13"/>
      <c r="G265" s="53">
        <v>-2</v>
      </c>
      <c r="H265" s="54">
        <v>2</v>
      </c>
      <c r="I265" s="11">
        <v>92</v>
      </c>
      <c r="J265" s="62">
        <v>0</v>
      </c>
      <c r="K265" s="7">
        <v>0</v>
      </c>
      <c r="L265" s="11" t="s">
        <v>13</v>
      </c>
      <c r="M265" s="35" t="s">
        <v>21</v>
      </c>
      <c r="N265" s="15"/>
      <c r="O265" s="16"/>
    </row>
    <row r="266" spans="2:25" x14ac:dyDescent="0.2">
      <c r="B266" s="70">
        <v>37223</v>
      </c>
      <c r="C266" s="4">
        <v>28</v>
      </c>
      <c r="D266" s="11"/>
      <c r="E266" s="12"/>
      <c r="F266" s="13"/>
      <c r="G266" s="53">
        <v>1</v>
      </c>
      <c r="H266" s="54">
        <v>3</v>
      </c>
      <c r="I266" s="11">
        <v>88</v>
      </c>
      <c r="J266" s="62">
        <v>4</v>
      </c>
      <c r="K266" s="7">
        <v>0</v>
      </c>
      <c r="L266" s="11" t="s">
        <v>13</v>
      </c>
      <c r="M266" s="35"/>
      <c r="N266" s="9"/>
      <c r="O266" s="10"/>
    </row>
    <row r="267" spans="2:25" x14ac:dyDescent="0.2">
      <c r="B267" s="70">
        <v>37224</v>
      </c>
      <c r="C267" s="4">
        <v>29</v>
      </c>
      <c r="D267" s="11"/>
      <c r="E267" s="12"/>
      <c r="F267" s="13"/>
      <c r="G267" s="53">
        <v>2</v>
      </c>
      <c r="H267" s="54">
        <v>4</v>
      </c>
      <c r="I267" s="11">
        <v>90</v>
      </c>
      <c r="J267" s="62">
        <v>0</v>
      </c>
      <c r="K267" s="7">
        <v>0</v>
      </c>
      <c r="L267" s="11" t="s">
        <v>13</v>
      </c>
      <c r="M267" s="35"/>
      <c r="N267" s="15"/>
      <c r="O267" s="16"/>
    </row>
    <row r="268" spans="2:25" x14ac:dyDescent="0.2">
      <c r="B268" s="70">
        <v>37225</v>
      </c>
      <c r="C268" s="4">
        <v>30</v>
      </c>
      <c r="D268" s="11"/>
      <c r="E268" s="12"/>
      <c r="F268" s="13"/>
      <c r="G268" s="53">
        <v>6</v>
      </c>
      <c r="H268" s="54">
        <v>8</v>
      </c>
      <c r="I268" s="11">
        <v>95</v>
      </c>
      <c r="J268" s="62">
        <v>4</v>
      </c>
      <c r="K268" s="7">
        <v>0</v>
      </c>
      <c r="L268" s="11" t="s">
        <v>13</v>
      </c>
      <c r="M268" s="35"/>
      <c r="N268" s="15"/>
      <c r="O268" s="16"/>
    </row>
    <row r="269" spans="2:25" ht="13.5" thickBot="1" x14ac:dyDescent="0.25">
      <c r="C269" s="17"/>
      <c r="D269" s="18"/>
      <c r="E269" s="19"/>
      <c r="F269" s="20"/>
      <c r="G269" s="55"/>
      <c r="H269" s="56"/>
      <c r="I269" s="18"/>
      <c r="J269" s="63"/>
      <c r="K269" s="7"/>
      <c r="L269" s="18"/>
      <c r="M269" s="14"/>
      <c r="N269" s="15"/>
      <c r="O269" s="16"/>
    </row>
    <row r="270" spans="2:25" ht="13.5" thickBot="1" x14ac:dyDescent="0.25">
      <c r="C270" s="21" t="s">
        <v>27</v>
      </c>
      <c r="D270" s="76">
        <v>44500</v>
      </c>
      <c r="E270" s="23">
        <v>0</v>
      </c>
      <c r="F270" s="24">
        <v>-500</v>
      </c>
      <c r="G270" s="57"/>
      <c r="H270" s="58"/>
      <c r="I270" s="25"/>
      <c r="J270" s="64"/>
      <c r="K270" s="24"/>
      <c r="L270" s="22"/>
      <c r="M270" s="212"/>
      <c r="N270" s="213"/>
      <c r="O270" s="214"/>
    </row>
    <row r="271" spans="2:25" ht="12.75" customHeight="1" x14ac:dyDescent="0.2">
      <c r="C271" s="164" t="s">
        <v>28</v>
      </c>
      <c r="D271" s="165"/>
      <c r="E271" s="168">
        <v>0</v>
      </c>
      <c r="F271" s="141">
        <v>-2000</v>
      </c>
      <c r="G271" s="125">
        <f>SUM(G237:G269)</f>
        <v>98</v>
      </c>
      <c r="H271" s="125">
        <f>SUM(H237:H269)</f>
        <v>224</v>
      </c>
      <c r="I271" s="125">
        <f>SUM(I237:I269)</f>
        <v>2704</v>
      </c>
      <c r="J271" s="125">
        <f>SUM(J237:J269)</f>
        <v>62</v>
      </c>
      <c r="K271" s="141">
        <f>COUNTIF(K237:K269,"&gt;0")</f>
        <v>3</v>
      </c>
      <c r="L271" s="39"/>
      <c r="M271" s="40"/>
      <c r="N271" s="40"/>
      <c r="O271" s="41"/>
    </row>
    <row r="272" spans="2:25" ht="13.5" thickBot="1" x14ac:dyDescent="0.25">
      <c r="C272" s="166"/>
      <c r="D272" s="167"/>
      <c r="E272" s="169"/>
      <c r="F272" s="142"/>
      <c r="G272" s="126"/>
      <c r="H272" s="126"/>
      <c r="I272" s="126"/>
      <c r="J272" s="126"/>
      <c r="K272" s="142"/>
      <c r="L272" s="42"/>
      <c r="M272" s="43"/>
      <c r="N272" s="43"/>
      <c r="O272" s="44"/>
    </row>
    <row r="273" spans="2:25" ht="12.75" customHeight="1" x14ac:dyDescent="0.2">
      <c r="C273" s="143" t="s">
        <v>54</v>
      </c>
      <c r="D273" s="144"/>
      <c r="E273" s="206">
        <v>-2</v>
      </c>
      <c r="F273" s="116" t="s">
        <v>55</v>
      </c>
      <c r="G273" s="152" t="s">
        <v>171</v>
      </c>
      <c r="H273" s="153" t="s">
        <v>172</v>
      </c>
      <c r="I273" s="154" t="s">
        <v>56</v>
      </c>
      <c r="J273" s="156" t="s">
        <v>57</v>
      </c>
      <c r="K273" s="158" t="s">
        <v>29</v>
      </c>
      <c r="L273" s="158"/>
      <c r="M273" s="158"/>
      <c r="N273" s="158"/>
      <c r="O273" s="159"/>
    </row>
    <row r="274" spans="2:25" x14ac:dyDescent="0.2">
      <c r="C274" s="145"/>
      <c r="D274" s="146"/>
      <c r="E274" s="207"/>
      <c r="F274" s="117"/>
      <c r="G274" s="121"/>
      <c r="H274" s="137"/>
      <c r="I274" s="155"/>
      <c r="J274" s="157"/>
      <c r="K274" s="160"/>
      <c r="L274" s="160"/>
      <c r="M274" s="160"/>
      <c r="N274" s="160"/>
      <c r="O274" s="161"/>
    </row>
    <row r="275" spans="2:25" x14ac:dyDescent="0.2">
      <c r="C275" s="145"/>
      <c r="D275" s="146"/>
      <c r="E275" s="207"/>
      <c r="F275" s="117"/>
      <c r="G275" s="121">
        <f>G271/30</f>
        <v>3.2666666666666666</v>
      </c>
      <c r="H275" s="121">
        <f>H271/30</f>
        <v>7.4666666666666668</v>
      </c>
      <c r="I275" s="121">
        <f>I271/30</f>
        <v>90.13333333333334</v>
      </c>
      <c r="J275" s="219">
        <f>COUNTIF(J237:J269,"&gt;0")</f>
        <v>16</v>
      </c>
      <c r="K275" s="160"/>
      <c r="L275" s="160"/>
      <c r="M275" s="160"/>
      <c r="N275" s="160"/>
      <c r="O275" s="161"/>
    </row>
    <row r="276" spans="2:25" ht="13.5" thickBot="1" x14ac:dyDescent="0.25">
      <c r="C276" s="147"/>
      <c r="D276" s="148"/>
      <c r="E276" s="208"/>
      <c r="F276" s="118"/>
      <c r="G276" s="122"/>
      <c r="H276" s="122"/>
      <c r="I276" s="122"/>
      <c r="J276" s="220"/>
      <c r="K276" s="162"/>
      <c r="L276" s="162"/>
      <c r="M276" s="162"/>
      <c r="N276" s="162"/>
      <c r="O276" s="163"/>
    </row>
    <row r="279" spans="2:25" x14ac:dyDescent="0.2">
      <c r="C279" s="69" t="s">
        <v>159</v>
      </c>
      <c r="D279" s="69" t="s">
        <v>182</v>
      </c>
      <c r="H279" s="59"/>
    </row>
    <row r="280" spans="2:25" ht="13.5" thickBot="1" x14ac:dyDescent="0.25">
      <c r="D280" s="72"/>
    </row>
    <row r="281" spans="2:25" ht="12.75" customHeight="1" x14ac:dyDescent="0.2">
      <c r="C281" s="170" t="s">
        <v>0</v>
      </c>
      <c r="D281" s="172" t="s">
        <v>1</v>
      </c>
      <c r="E281" s="173"/>
      <c r="F281" s="174"/>
      <c r="G281" s="175" t="s">
        <v>2</v>
      </c>
      <c r="H281" s="176"/>
      <c r="I281" s="177" t="s">
        <v>3</v>
      </c>
      <c r="J281" s="179" t="s">
        <v>4</v>
      </c>
      <c r="K281" s="131" t="s">
        <v>5</v>
      </c>
      <c r="L281" s="133" t="s">
        <v>6</v>
      </c>
      <c r="M281" s="135" t="s">
        <v>7</v>
      </c>
      <c r="N281" s="135"/>
      <c r="O281" s="131"/>
      <c r="R281" s="80" t="s">
        <v>150</v>
      </c>
      <c r="S281" s="80"/>
      <c r="T281" s="80"/>
      <c r="U281" s="80"/>
      <c r="V281" s="80"/>
      <c r="W281" s="80"/>
      <c r="X281" s="80"/>
      <c r="Y281" s="80"/>
    </row>
    <row r="282" spans="2:25" ht="13.5" customHeight="1" thickBot="1" x14ac:dyDescent="0.25">
      <c r="C282" s="171"/>
      <c r="D282" s="1" t="s">
        <v>8</v>
      </c>
      <c r="E282" s="2" t="s">
        <v>9</v>
      </c>
      <c r="F282" s="3" t="s">
        <v>10</v>
      </c>
      <c r="G282" s="49" t="s">
        <v>11</v>
      </c>
      <c r="H282" s="50" t="s">
        <v>12</v>
      </c>
      <c r="I282" s="178"/>
      <c r="J282" s="180"/>
      <c r="K282" s="132"/>
      <c r="L282" s="134"/>
      <c r="M282" s="136"/>
      <c r="N282" s="136"/>
      <c r="O282" s="132"/>
      <c r="R282" s="119" t="s">
        <v>262</v>
      </c>
      <c r="S282" s="119"/>
      <c r="T282" s="119"/>
      <c r="U282" s="119"/>
      <c r="V282" s="119"/>
      <c r="W282" s="119"/>
      <c r="X282" s="119"/>
      <c r="Y282" s="119"/>
    </row>
    <row r="283" spans="2:25" x14ac:dyDescent="0.2">
      <c r="B283" s="70">
        <v>37196</v>
      </c>
      <c r="C283" s="4">
        <v>1</v>
      </c>
      <c r="D283" s="5">
        <v>48400</v>
      </c>
      <c r="E283" s="6"/>
      <c r="F283" s="7"/>
      <c r="G283" s="51">
        <v>6</v>
      </c>
      <c r="H283" s="52">
        <v>12</v>
      </c>
      <c r="I283" s="5">
        <v>77</v>
      </c>
      <c r="J283" s="65">
        <v>5</v>
      </c>
      <c r="K283" s="7">
        <v>0</v>
      </c>
      <c r="L283" s="5" t="s">
        <v>15</v>
      </c>
      <c r="M283" s="27" t="s">
        <v>21</v>
      </c>
      <c r="N283" s="9"/>
      <c r="O283" s="10"/>
      <c r="R283" s="119"/>
      <c r="S283" s="119"/>
      <c r="T283" s="119"/>
      <c r="U283" s="119"/>
      <c r="V283" s="119"/>
      <c r="W283" s="119"/>
      <c r="X283" s="119"/>
      <c r="Y283" s="119"/>
    </row>
    <row r="284" spans="2:25" x14ac:dyDescent="0.2">
      <c r="B284" s="70">
        <v>37197</v>
      </c>
      <c r="C284" s="4">
        <v>2</v>
      </c>
      <c r="D284" s="11"/>
      <c r="E284" s="12"/>
      <c r="F284" s="13"/>
      <c r="G284" s="53">
        <v>8</v>
      </c>
      <c r="H284" s="54">
        <v>13</v>
      </c>
      <c r="I284" s="11">
        <v>80</v>
      </c>
      <c r="J284" s="66">
        <v>3</v>
      </c>
      <c r="K284" s="7">
        <v>0</v>
      </c>
      <c r="L284" s="11" t="s">
        <v>13</v>
      </c>
      <c r="M284" s="27"/>
      <c r="N284" s="9"/>
      <c r="O284" s="10"/>
      <c r="R284" s="119"/>
      <c r="S284" s="119"/>
      <c r="T284" s="119"/>
      <c r="U284" s="119"/>
      <c r="V284" s="119"/>
      <c r="W284" s="119"/>
      <c r="X284" s="119"/>
      <c r="Y284" s="119"/>
    </row>
    <row r="285" spans="2:25" x14ac:dyDescent="0.2">
      <c r="B285" s="70">
        <v>37198</v>
      </c>
      <c r="C285" s="4">
        <v>3</v>
      </c>
      <c r="D285" s="11"/>
      <c r="E285" s="12"/>
      <c r="F285" s="13"/>
      <c r="G285" s="53">
        <v>10</v>
      </c>
      <c r="H285" s="54">
        <v>12</v>
      </c>
      <c r="I285" s="11">
        <v>82</v>
      </c>
      <c r="J285" s="66">
        <v>0</v>
      </c>
      <c r="K285" s="7">
        <v>1</v>
      </c>
      <c r="L285" s="11" t="s">
        <v>25</v>
      </c>
      <c r="M285" s="27"/>
      <c r="N285" s="9"/>
      <c r="O285" s="10"/>
      <c r="R285" s="80"/>
      <c r="S285" s="80"/>
      <c r="T285" s="80"/>
      <c r="U285" s="80"/>
      <c r="V285" s="80"/>
      <c r="W285" s="80"/>
      <c r="X285" s="80"/>
      <c r="Y285" s="80"/>
    </row>
    <row r="286" spans="2:25" x14ac:dyDescent="0.2">
      <c r="B286" s="70">
        <v>37199</v>
      </c>
      <c r="C286" s="4">
        <v>4</v>
      </c>
      <c r="D286" s="11"/>
      <c r="E286" s="12"/>
      <c r="F286" s="13"/>
      <c r="G286" s="53">
        <v>9</v>
      </c>
      <c r="H286" s="54">
        <v>11</v>
      </c>
      <c r="I286" s="11">
        <v>86</v>
      </c>
      <c r="J286" s="66">
        <v>0</v>
      </c>
      <c r="K286" s="7">
        <v>1</v>
      </c>
      <c r="L286" s="11" t="s">
        <v>25</v>
      </c>
      <c r="M286" s="27"/>
      <c r="N286" s="9"/>
      <c r="O286" s="10"/>
      <c r="R286" s="80" t="s">
        <v>152</v>
      </c>
      <c r="S286" s="80"/>
      <c r="T286" s="80"/>
      <c r="U286" s="80"/>
      <c r="V286" s="80"/>
      <c r="W286" s="80"/>
      <c r="X286" s="80"/>
      <c r="Y286" s="80"/>
    </row>
    <row r="287" spans="2:25" x14ac:dyDescent="0.2">
      <c r="B287" s="70">
        <v>37200</v>
      </c>
      <c r="C287" s="4">
        <v>5</v>
      </c>
      <c r="D287" s="11"/>
      <c r="E287" s="12"/>
      <c r="F287" s="13"/>
      <c r="G287" s="53">
        <v>4</v>
      </c>
      <c r="H287" s="54">
        <v>10</v>
      </c>
      <c r="I287" s="11">
        <v>84</v>
      </c>
      <c r="J287" s="66">
        <v>0.6</v>
      </c>
      <c r="K287" s="7">
        <v>1</v>
      </c>
      <c r="L287" s="11" t="s">
        <v>13</v>
      </c>
      <c r="M287" s="27"/>
      <c r="N287" s="9"/>
      <c r="O287" s="10"/>
      <c r="R287" s="119" t="s">
        <v>263</v>
      </c>
      <c r="S287" s="119"/>
      <c r="T287" s="119"/>
      <c r="U287" s="119"/>
      <c r="V287" s="119"/>
      <c r="W287" s="119"/>
      <c r="X287" s="119"/>
      <c r="Y287" s="119"/>
    </row>
    <row r="288" spans="2:25" x14ac:dyDescent="0.2">
      <c r="B288" s="70">
        <v>37201</v>
      </c>
      <c r="C288" s="4">
        <v>6</v>
      </c>
      <c r="D288" s="11"/>
      <c r="E288" s="12"/>
      <c r="F288" s="13"/>
      <c r="G288" s="53">
        <v>4</v>
      </c>
      <c r="H288" s="54">
        <v>12</v>
      </c>
      <c r="I288" s="11">
        <v>76</v>
      </c>
      <c r="J288" s="66">
        <v>2</v>
      </c>
      <c r="K288" s="7">
        <v>0</v>
      </c>
      <c r="L288" s="11" t="s">
        <v>13</v>
      </c>
      <c r="M288" s="27"/>
      <c r="N288" s="9"/>
      <c r="O288" s="10"/>
      <c r="R288" s="119"/>
      <c r="S288" s="119"/>
      <c r="T288" s="119"/>
      <c r="U288" s="119"/>
      <c r="V288" s="119"/>
      <c r="W288" s="119"/>
      <c r="X288" s="119"/>
      <c r="Y288" s="119"/>
    </row>
    <row r="289" spans="2:25" x14ac:dyDescent="0.2">
      <c r="B289" s="70">
        <v>37202</v>
      </c>
      <c r="C289" s="4">
        <v>7</v>
      </c>
      <c r="D289" s="11"/>
      <c r="E289" s="12"/>
      <c r="F289" s="13"/>
      <c r="G289" s="53">
        <v>7</v>
      </c>
      <c r="H289" s="54">
        <v>9</v>
      </c>
      <c r="I289" s="11">
        <v>85</v>
      </c>
      <c r="J289" s="66">
        <v>3</v>
      </c>
      <c r="K289" s="7">
        <v>0</v>
      </c>
      <c r="L289" s="11" t="s">
        <v>13</v>
      </c>
      <c r="M289" s="27"/>
      <c r="N289" s="9"/>
      <c r="O289" s="10"/>
      <c r="R289" s="119"/>
      <c r="S289" s="119"/>
      <c r="T289" s="119"/>
      <c r="U289" s="119"/>
      <c r="V289" s="119"/>
      <c r="W289" s="119"/>
      <c r="X289" s="119"/>
      <c r="Y289" s="119"/>
    </row>
    <row r="290" spans="2:25" x14ac:dyDescent="0.2">
      <c r="B290" s="70">
        <v>37203</v>
      </c>
      <c r="C290" s="4">
        <v>8</v>
      </c>
      <c r="D290" s="11"/>
      <c r="E290" s="12"/>
      <c r="F290" s="13"/>
      <c r="G290" s="53">
        <v>5</v>
      </c>
      <c r="H290" s="54">
        <v>5</v>
      </c>
      <c r="I290" s="11">
        <v>74</v>
      </c>
      <c r="J290" s="66">
        <v>5</v>
      </c>
      <c r="K290" s="7">
        <v>0</v>
      </c>
      <c r="L290" s="11" t="s">
        <v>34</v>
      </c>
      <c r="M290" s="27"/>
      <c r="N290" s="15"/>
      <c r="O290" s="16"/>
      <c r="R290" s="80"/>
      <c r="S290" s="80"/>
      <c r="T290" s="80"/>
      <c r="U290" s="80"/>
      <c r="V290" s="80"/>
      <c r="W290" s="80"/>
      <c r="X290" s="80"/>
      <c r="Y290" s="80"/>
    </row>
    <row r="291" spans="2:25" x14ac:dyDescent="0.2">
      <c r="B291" s="70">
        <v>37204</v>
      </c>
      <c r="C291" s="4">
        <v>9</v>
      </c>
      <c r="D291" s="11"/>
      <c r="E291" s="12"/>
      <c r="F291" s="13"/>
      <c r="G291" s="53">
        <v>-2</v>
      </c>
      <c r="H291" s="54">
        <v>4</v>
      </c>
      <c r="I291" s="11">
        <v>55</v>
      </c>
      <c r="J291" s="62">
        <v>13</v>
      </c>
      <c r="K291" s="7">
        <v>0</v>
      </c>
      <c r="L291" s="11" t="s">
        <v>34</v>
      </c>
      <c r="M291" s="27" t="s">
        <v>52</v>
      </c>
      <c r="N291" s="15"/>
      <c r="O291" s="16"/>
      <c r="R291" s="80" t="s">
        <v>154</v>
      </c>
      <c r="S291" s="80"/>
      <c r="T291" s="80"/>
      <c r="U291" s="80"/>
      <c r="V291" s="80"/>
      <c r="W291" s="80"/>
      <c r="X291" s="80"/>
      <c r="Y291" s="80"/>
    </row>
    <row r="292" spans="2:25" ht="13.5" customHeight="1" thickBot="1" x14ac:dyDescent="0.25">
      <c r="B292" s="70">
        <v>37205</v>
      </c>
      <c r="C292" s="17">
        <v>10</v>
      </c>
      <c r="D292" s="18"/>
      <c r="E292" s="19"/>
      <c r="F292" s="20"/>
      <c r="G292" s="55">
        <v>-5</v>
      </c>
      <c r="H292" s="56">
        <v>5</v>
      </c>
      <c r="I292" s="18">
        <v>62</v>
      </c>
      <c r="J292" s="67">
        <v>0</v>
      </c>
      <c r="K292" s="7">
        <v>0</v>
      </c>
      <c r="L292" s="11" t="s">
        <v>25</v>
      </c>
      <c r="M292" s="27"/>
      <c r="N292" s="15"/>
      <c r="O292" s="16"/>
      <c r="R292" s="119" t="s">
        <v>264</v>
      </c>
      <c r="S292" s="119"/>
      <c r="T292" s="119"/>
      <c r="U292" s="119"/>
      <c r="V292" s="119"/>
      <c r="W292" s="119"/>
      <c r="X292" s="119"/>
      <c r="Y292" s="119"/>
    </row>
    <row r="293" spans="2:25" ht="13.5" thickBot="1" x14ac:dyDescent="0.25">
      <c r="C293" s="21" t="s">
        <v>20</v>
      </c>
      <c r="D293" s="22">
        <v>48300</v>
      </c>
      <c r="E293" s="23">
        <v>0</v>
      </c>
      <c r="F293" s="24">
        <v>-100</v>
      </c>
      <c r="G293" s="57"/>
      <c r="H293" s="58"/>
      <c r="I293" s="25"/>
      <c r="J293" s="64"/>
      <c r="K293" s="24"/>
      <c r="L293" s="22"/>
      <c r="M293" s="32"/>
      <c r="N293" s="101"/>
      <c r="O293" s="102"/>
      <c r="R293" s="119"/>
      <c r="S293" s="119"/>
      <c r="T293" s="119"/>
      <c r="U293" s="119"/>
      <c r="V293" s="119"/>
      <c r="W293" s="119"/>
      <c r="X293" s="119"/>
      <c r="Y293" s="119"/>
    </row>
    <row r="294" spans="2:25" x14ac:dyDescent="0.2">
      <c r="B294" s="70">
        <v>37206</v>
      </c>
      <c r="C294" s="26">
        <v>11</v>
      </c>
      <c r="D294" s="5"/>
      <c r="E294" s="6"/>
      <c r="F294" s="7"/>
      <c r="G294" s="51">
        <v>2</v>
      </c>
      <c r="H294" s="52">
        <v>6</v>
      </c>
      <c r="I294" s="5">
        <v>93</v>
      </c>
      <c r="J294" s="62">
        <v>0</v>
      </c>
      <c r="K294" s="7">
        <v>0</v>
      </c>
      <c r="L294" s="5" t="s">
        <v>13</v>
      </c>
      <c r="M294" s="35"/>
      <c r="N294" s="9"/>
      <c r="O294" s="10"/>
      <c r="R294" s="119"/>
      <c r="S294" s="119"/>
      <c r="T294" s="119"/>
      <c r="U294" s="119"/>
      <c r="V294" s="119"/>
      <c r="W294" s="119"/>
      <c r="X294" s="119"/>
      <c r="Y294" s="119"/>
    </row>
    <row r="295" spans="2:25" x14ac:dyDescent="0.2">
      <c r="B295" s="70">
        <v>37207</v>
      </c>
      <c r="C295" s="4">
        <v>12</v>
      </c>
      <c r="D295" s="11"/>
      <c r="E295" s="12"/>
      <c r="F295" s="13"/>
      <c r="G295" s="51">
        <v>5</v>
      </c>
      <c r="H295" s="52">
        <v>9</v>
      </c>
      <c r="I295" s="11">
        <v>93</v>
      </c>
      <c r="J295" s="62">
        <v>1</v>
      </c>
      <c r="K295" s="7">
        <v>0</v>
      </c>
      <c r="L295" s="5" t="s">
        <v>25</v>
      </c>
      <c r="M295" s="35"/>
      <c r="N295" s="9"/>
      <c r="O295" s="10"/>
      <c r="R295" s="80"/>
      <c r="S295" s="80"/>
      <c r="T295" s="80"/>
      <c r="U295" s="80"/>
      <c r="V295" s="80"/>
      <c r="W295" s="80"/>
      <c r="X295" s="80"/>
      <c r="Y295" s="80"/>
    </row>
    <row r="296" spans="2:25" x14ac:dyDescent="0.2">
      <c r="B296" s="70">
        <v>37208</v>
      </c>
      <c r="C296" s="4">
        <v>13</v>
      </c>
      <c r="D296" s="11"/>
      <c r="E296" s="12"/>
      <c r="F296" s="13"/>
      <c r="G296" s="53">
        <v>-1</v>
      </c>
      <c r="H296" s="54">
        <v>6</v>
      </c>
      <c r="I296" s="11">
        <v>86</v>
      </c>
      <c r="J296" s="62">
        <v>2</v>
      </c>
      <c r="K296" s="7">
        <v>0</v>
      </c>
      <c r="L296" s="5" t="s">
        <v>15</v>
      </c>
      <c r="M296" s="35"/>
      <c r="N296" s="15"/>
      <c r="O296" s="16"/>
      <c r="R296" s="80" t="s">
        <v>156</v>
      </c>
      <c r="S296" s="80"/>
      <c r="T296" s="80"/>
      <c r="U296" s="80"/>
      <c r="V296" s="80"/>
      <c r="W296" s="80"/>
      <c r="X296" s="80"/>
      <c r="Y296" s="80"/>
    </row>
    <row r="297" spans="2:25" ht="15" x14ac:dyDescent="0.25">
      <c r="B297" s="70">
        <v>37209</v>
      </c>
      <c r="C297" s="4">
        <v>14</v>
      </c>
      <c r="D297" s="11"/>
      <c r="E297" s="12"/>
      <c r="F297" s="13"/>
      <c r="G297" s="103">
        <v>-2</v>
      </c>
      <c r="H297" s="54">
        <v>5</v>
      </c>
      <c r="I297" s="11">
        <v>77</v>
      </c>
      <c r="J297" s="62">
        <v>0</v>
      </c>
      <c r="K297" s="7">
        <v>0</v>
      </c>
      <c r="L297" s="5" t="s">
        <v>16</v>
      </c>
      <c r="M297" s="35"/>
      <c r="N297" s="15"/>
      <c r="O297" s="16"/>
      <c r="R297" s="120"/>
      <c r="S297" s="120"/>
      <c r="T297" s="120"/>
      <c r="U297" s="120"/>
      <c r="V297" s="120"/>
      <c r="W297" s="120"/>
      <c r="X297" s="120"/>
      <c r="Y297" s="120"/>
    </row>
    <row r="298" spans="2:25" x14ac:dyDescent="0.2">
      <c r="B298" s="70">
        <v>37210</v>
      </c>
      <c r="C298" s="4">
        <v>15</v>
      </c>
      <c r="D298" s="11"/>
      <c r="E298" s="12"/>
      <c r="F298" s="13"/>
      <c r="G298" s="53">
        <v>-4</v>
      </c>
      <c r="H298" s="54">
        <v>5</v>
      </c>
      <c r="I298" s="11">
        <v>73</v>
      </c>
      <c r="J298" s="62">
        <v>0.2</v>
      </c>
      <c r="K298" s="7">
        <v>0</v>
      </c>
      <c r="L298" s="5" t="s">
        <v>25</v>
      </c>
      <c r="M298" s="35" t="s">
        <v>21</v>
      </c>
      <c r="N298" s="9"/>
      <c r="O298" s="10"/>
      <c r="R298" s="120"/>
      <c r="S298" s="120"/>
      <c r="T298" s="120"/>
      <c r="U298" s="120"/>
      <c r="V298" s="120"/>
      <c r="W298" s="120"/>
      <c r="X298" s="120"/>
      <c r="Y298" s="120"/>
    </row>
    <row r="299" spans="2:25" x14ac:dyDescent="0.2">
      <c r="B299" s="70">
        <v>37211</v>
      </c>
      <c r="C299" s="4">
        <v>16</v>
      </c>
      <c r="D299" s="11"/>
      <c r="E299" s="12"/>
      <c r="F299" s="13"/>
      <c r="G299" s="53">
        <v>4</v>
      </c>
      <c r="H299" s="54">
        <v>10</v>
      </c>
      <c r="I299" s="11">
        <v>81</v>
      </c>
      <c r="J299" s="62">
        <v>0.3</v>
      </c>
      <c r="K299" s="7">
        <v>1</v>
      </c>
      <c r="L299" s="5" t="s">
        <v>15</v>
      </c>
      <c r="M299" s="35"/>
      <c r="N299" s="15"/>
      <c r="O299" s="16"/>
      <c r="R299" s="120"/>
      <c r="S299" s="120"/>
      <c r="T299" s="120"/>
      <c r="U299" s="120"/>
      <c r="V299" s="120"/>
      <c r="W299" s="120"/>
      <c r="X299" s="120"/>
      <c r="Y299" s="120"/>
    </row>
    <row r="300" spans="2:25" x14ac:dyDescent="0.2">
      <c r="B300" s="70">
        <v>37212</v>
      </c>
      <c r="C300" s="4">
        <v>17</v>
      </c>
      <c r="D300" s="11"/>
      <c r="E300" s="12"/>
      <c r="F300" s="13"/>
      <c r="G300" s="53">
        <v>0</v>
      </c>
      <c r="H300" s="54">
        <v>9</v>
      </c>
      <c r="I300" s="11">
        <v>94</v>
      </c>
      <c r="J300" s="62">
        <v>0</v>
      </c>
      <c r="K300" s="7">
        <v>1</v>
      </c>
      <c r="L300" s="5" t="s">
        <v>15</v>
      </c>
      <c r="M300" s="35" t="s">
        <v>21</v>
      </c>
      <c r="N300" s="9"/>
      <c r="O300" s="10"/>
      <c r="R300" s="80"/>
      <c r="S300" s="80"/>
      <c r="T300" s="80"/>
      <c r="U300" s="80"/>
      <c r="V300" s="80"/>
      <c r="W300" s="80"/>
      <c r="X300" s="80"/>
      <c r="Y300" s="80"/>
    </row>
    <row r="301" spans="2:25" x14ac:dyDescent="0.2">
      <c r="B301" s="70">
        <v>37213</v>
      </c>
      <c r="C301" s="4">
        <v>18</v>
      </c>
      <c r="D301" s="11"/>
      <c r="E301" s="12"/>
      <c r="F301" s="13"/>
      <c r="G301" s="53">
        <v>5</v>
      </c>
      <c r="H301" s="54">
        <v>9</v>
      </c>
      <c r="I301" s="11">
        <v>85</v>
      </c>
      <c r="J301" s="62">
        <v>0.6</v>
      </c>
      <c r="K301" s="7">
        <v>1</v>
      </c>
      <c r="L301" s="5" t="s">
        <v>15</v>
      </c>
      <c r="M301" s="35"/>
      <c r="N301" s="9"/>
      <c r="O301" s="10"/>
      <c r="R301" s="80" t="s">
        <v>155</v>
      </c>
      <c r="S301" s="80"/>
      <c r="T301" s="80"/>
      <c r="U301" s="80"/>
      <c r="V301" s="80"/>
      <c r="W301" s="80"/>
      <c r="X301" s="80"/>
      <c r="Y301" s="80"/>
    </row>
    <row r="302" spans="2:25" x14ac:dyDescent="0.2">
      <c r="B302" s="70">
        <v>37214</v>
      </c>
      <c r="C302" s="4">
        <v>19</v>
      </c>
      <c r="D302" s="11"/>
      <c r="E302" s="12"/>
      <c r="F302" s="13"/>
      <c r="G302" s="53">
        <v>2</v>
      </c>
      <c r="H302" s="54">
        <v>8</v>
      </c>
      <c r="I302" s="11">
        <v>92</v>
      </c>
      <c r="J302" s="62">
        <v>0.2</v>
      </c>
      <c r="K302" s="7">
        <v>0</v>
      </c>
      <c r="L302" s="5" t="s">
        <v>15</v>
      </c>
      <c r="M302" s="35" t="s">
        <v>21</v>
      </c>
      <c r="N302" s="9"/>
      <c r="O302" s="10"/>
      <c r="R302" s="120"/>
      <c r="S302" s="120"/>
      <c r="T302" s="120"/>
      <c r="U302" s="120"/>
      <c r="V302" s="120"/>
      <c r="W302" s="120"/>
      <c r="X302" s="120"/>
      <c r="Y302" s="120"/>
    </row>
    <row r="303" spans="2:25" ht="13.5" thickBot="1" x14ac:dyDescent="0.25">
      <c r="B303" s="70">
        <v>37215</v>
      </c>
      <c r="C303" s="17">
        <v>20</v>
      </c>
      <c r="D303" s="18"/>
      <c r="E303" s="19"/>
      <c r="F303" s="20"/>
      <c r="G303" s="53">
        <v>0</v>
      </c>
      <c r="H303" s="54">
        <v>7</v>
      </c>
      <c r="I303" s="18">
        <v>96</v>
      </c>
      <c r="J303" s="63">
        <v>0.3</v>
      </c>
      <c r="K303" s="7">
        <v>0</v>
      </c>
      <c r="L303" s="5" t="s">
        <v>25</v>
      </c>
      <c r="M303" s="35"/>
      <c r="N303" s="15"/>
      <c r="O303" s="16"/>
      <c r="R303" s="120"/>
      <c r="S303" s="120"/>
      <c r="T303" s="120"/>
      <c r="U303" s="120"/>
      <c r="V303" s="120"/>
      <c r="W303" s="120"/>
      <c r="X303" s="120"/>
      <c r="Y303" s="120"/>
    </row>
    <row r="304" spans="2:25" ht="13.5" thickBot="1" x14ac:dyDescent="0.25">
      <c r="C304" s="21" t="s">
        <v>23</v>
      </c>
      <c r="D304" s="22">
        <v>48200</v>
      </c>
      <c r="E304" s="23">
        <v>0</v>
      </c>
      <c r="F304" s="24">
        <v>-100</v>
      </c>
      <c r="G304" s="57"/>
      <c r="H304" s="58"/>
      <c r="I304" s="25"/>
      <c r="J304" s="64"/>
      <c r="K304" s="24"/>
      <c r="L304" s="22"/>
      <c r="M304" s="32"/>
      <c r="N304" s="101"/>
      <c r="O304" s="102"/>
      <c r="R304" s="120"/>
      <c r="S304" s="120"/>
      <c r="T304" s="120"/>
      <c r="U304" s="120"/>
      <c r="V304" s="120"/>
      <c r="W304" s="120"/>
      <c r="X304" s="120"/>
      <c r="Y304" s="120"/>
    </row>
    <row r="305" spans="2:25" x14ac:dyDescent="0.2">
      <c r="B305" s="70">
        <v>37216</v>
      </c>
      <c r="C305" s="26">
        <v>21</v>
      </c>
      <c r="D305" s="5"/>
      <c r="E305" s="6"/>
      <c r="F305" s="7"/>
      <c r="G305" s="51">
        <v>6</v>
      </c>
      <c r="H305" s="52">
        <v>10</v>
      </c>
      <c r="I305" s="5">
        <v>82</v>
      </c>
      <c r="J305" s="61">
        <v>0</v>
      </c>
      <c r="K305" s="7">
        <v>1</v>
      </c>
      <c r="L305" s="5" t="s">
        <v>25</v>
      </c>
      <c r="M305" s="35"/>
      <c r="N305" s="48"/>
      <c r="O305" s="10"/>
      <c r="R305" s="80"/>
      <c r="S305" s="80"/>
      <c r="T305" s="80"/>
      <c r="U305" s="80"/>
      <c r="V305" s="80"/>
      <c r="W305" s="80"/>
      <c r="X305" s="80"/>
      <c r="Y305" s="80"/>
    </row>
    <row r="306" spans="2:25" x14ac:dyDescent="0.2">
      <c r="B306" s="70">
        <v>37217</v>
      </c>
      <c r="C306" s="4">
        <v>22</v>
      </c>
      <c r="D306" s="11"/>
      <c r="E306" s="12"/>
      <c r="F306" s="13"/>
      <c r="G306" s="53">
        <v>8</v>
      </c>
      <c r="H306" s="54">
        <v>9</v>
      </c>
      <c r="I306" s="11">
        <v>85</v>
      </c>
      <c r="J306" s="62">
        <v>5</v>
      </c>
      <c r="K306" s="13">
        <v>0</v>
      </c>
      <c r="L306" s="5" t="s">
        <v>15</v>
      </c>
      <c r="M306" s="35" t="s">
        <v>58</v>
      </c>
      <c r="N306" s="9"/>
      <c r="O306" s="10"/>
      <c r="R306" s="80" t="s">
        <v>157</v>
      </c>
      <c r="S306" s="80"/>
      <c r="T306" s="80"/>
      <c r="U306" s="80"/>
      <c r="V306" s="80"/>
      <c r="W306" s="80"/>
      <c r="X306" s="80"/>
      <c r="Y306" s="80"/>
    </row>
    <row r="307" spans="2:25" x14ac:dyDescent="0.2">
      <c r="B307" s="70">
        <v>37218</v>
      </c>
      <c r="C307" s="4">
        <v>23</v>
      </c>
      <c r="D307" s="11"/>
      <c r="E307" s="12"/>
      <c r="F307" s="13"/>
      <c r="G307" s="53">
        <v>-2</v>
      </c>
      <c r="H307" s="54">
        <v>5</v>
      </c>
      <c r="I307" s="11">
        <v>84</v>
      </c>
      <c r="J307" s="62">
        <v>4</v>
      </c>
      <c r="K307" s="13">
        <v>0</v>
      </c>
      <c r="L307" s="5"/>
      <c r="M307" s="35" t="s">
        <v>243</v>
      </c>
      <c r="N307" s="15"/>
      <c r="O307" s="16"/>
      <c r="R307" s="120"/>
      <c r="S307" s="120"/>
      <c r="T307" s="120"/>
      <c r="U307" s="120"/>
      <c r="V307" s="120"/>
      <c r="W307" s="120"/>
      <c r="X307" s="120"/>
      <c r="Y307" s="120"/>
    </row>
    <row r="308" spans="2:25" x14ac:dyDescent="0.2">
      <c r="B308" s="70">
        <v>37219</v>
      </c>
      <c r="C308" s="4">
        <v>24</v>
      </c>
      <c r="D308" s="11"/>
      <c r="E308" s="12"/>
      <c r="F308" s="13"/>
      <c r="G308" s="53">
        <v>0</v>
      </c>
      <c r="H308" s="54">
        <v>1</v>
      </c>
      <c r="I308" s="11">
        <v>93</v>
      </c>
      <c r="J308" s="62">
        <v>0.6</v>
      </c>
      <c r="K308" s="13">
        <v>0</v>
      </c>
      <c r="L308" s="5" t="s">
        <v>25</v>
      </c>
      <c r="M308" s="35"/>
      <c r="N308" s="9"/>
      <c r="O308" s="10"/>
      <c r="R308" s="120"/>
      <c r="S308" s="120"/>
      <c r="T308" s="120"/>
      <c r="U308" s="120"/>
      <c r="V308" s="120"/>
      <c r="W308" s="120"/>
      <c r="X308" s="120"/>
      <c r="Y308" s="120"/>
    </row>
    <row r="309" spans="2:25" x14ac:dyDescent="0.2">
      <c r="B309" s="70">
        <v>37220</v>
      </c>
      <c r="C309" s="4">
        <v>25</v>
      </c>
      <c r="D309" s="11"/>
      <c r="E309" s="12"/>
      <c r="F309" s="13"/>
      <c r="G309" s="53">
        <v>5</v>
      </c>
      <c r="H309" s="54">
        <v>10</v>
      </c>
      <c r="I309" s="11">
        <v>95</v>
      </c>
      <c r="J309" s="62">
        <v>4.7</v>
      </c>
      <c r="K309" s="13">
        <v>0</v>
      </c>
      <c r="L309" s="5" t="s">
        <v>25</v>
      </c>
      <c r="M309" s="35"/>
      <c r="N309" s="15"/>
      <c r="O309" s="16"/>
      <c r="R309" s="120"/>
      <c r="S309" s="120"/>
      <c r="T309" s="120"/>
      <c r="U309" s="120"/>
      <c r="V309" s="120"/>
      <c r="W309" s="120"/>
      <c r="X309" s="120"/>
      <c r="Y309" s="120"/>
    </row>
    <row r="310" spans="2:25" x14ac:dyDescent="0.2">
      <c r="B310" s="70">
        <v>37221</v>
      </c>
      <c r="C310" s="4">
        <v>26</v>
      </c>
      <c r="D310" s="11"/>
      <c r="E310" s="12"/>
      <c r="F310" s="13"/>
      <c r="G310" s="53">
        <v>7</v>
      </c>
      <c r="H310" s="54">
        <v>9</v>
      </c>
      <c r="I310" s="11">
        <v>85</v>
      </c>
      <c r="J310" s="62">
        <v>6</v>
      </c>
      <c r="K310" s="13">
        <v>0</v>
      </c>
      <c r="L310" s="11" t="s">
        <v>15</v>
      </c>
      <c r="M310" s="35"/>
      <c r="N310" s="9"/>
      <c r="O310" s="10"/>
    </row>
    <row r="311" spans="2:25" x14ac:dyDescent="0.2">
      <c r="B311" s="70">
        <v>37222</v>
      </c>
      <c r="C311" s="4">
        <v>27</v>
      </c>
      <c r="D311" s="11"/>
      <c r="E311" s="12"/>
      <c r="F311" s="13"/>
      <c r="G311" s="53">
        <v>-3</v>
      </c>
      <c r="H311" s="54">
        <v>3</v>
      </c>
      <c r="I311" s="11">
        <v>97</v>
      </c>
      <c r="J311" s="62">
        <v>0.2</v>
      </c>
      <c r="K311" s="13">
        <v>0</v>
      </c>
      <c r="L311" s="11" t="s">
        <v>45</v>
      </c>
      <c r="M311" s="35"/>
      <c r="N311" s="15"/>
      <c r="O311" s="16"/>
    </row>
    <row r="312" spans="2:25" x14ac:dyDescent="0.2">
      <c r="B312" s="70">
        <v>37223</v>
      </c>
      <c r="C312" s="4">
        <v>28</v>
      </c>
      <c r="D312" s="11"/>
      <c r="E312" s="12"/>
      <c r="F312" s="13"/>
      <c r="G312" s="53">
        <v>2</v>
      </c>
      <c r="H312" s="54">
        <v>8</v>
      </c>
      <c r="I312" s="11">
        <v>86</v>
      </c>
      <c r="J312" s="62">
        <v>1</v>
      </c>
      <c r="K312" s="13">
        <v>0</v>
      </c>
      <c r="L312" s="11" t="s">
        <v>25</v>
      </c>
      <c r="M312" s="35"/>
      <c r="N312" s="9"/>
      <c r="O312" s="10"/>
    </row>
    <row r="313" spans="2:25" x14ac:dyDescent="0.2">
      <c r="B313" s="70">
        <v>37224</v>
      </c>
      <c r="C313" s="4">
        <v>29</v>
      </c>
      <c r="D313" s="11"/>
      <c r="E313" s="12"/>
      <c r="F313" s="13"/>
      <c r="G313" s="53">
        <v>1</v>
      </c>
      <c r="H313" s="54">
        <v>8</v>
      </c>
      <c r="I313" s="11">
        <v>93</v>
      </c>
      <c r="J313" s="62">
        <v>2</v>
      </c>
      <c r="K313" s="13">
        <v>0</v>
      </c>
      <c r="L313" s="11" t="s">
        <v>25</v>
      </c>
      <c r="M313" s="35"/>
      <c r="N313" s="15"/>
      <c r="O313" s="16"/>
    </row>
    <row r="314" spans="2:25" x14ac:dyDescent="0.2">
      <c r="B314" s="70">
        <v>37225</v>
      </c>
      <c r="C314" s="4">
        <v>30</v>
      </c>
      <c r="D314" s="11"/>
      <c r="E314" s="12"/>
      <c r="F314" s="13"/>
      <c r="G314" s="53">
        <v>6</v>
      </c>
      <c r="H314" s="54">
        <v>7</v>
      </c>
      <c r="I314" s="11">
        <v>87</v>
      </c>
      <c r="J314" s="62">
        <v>5</v>
      </c>
      <c r="K314" s="13">
        <v>0</v>
      </c>
      <c r="L314" s="11" t="s">
        <v>45</v>
      </c>
      <c r="M314" s="35"/>
      <c r="N314" s="15"/>
      <c r="O314" s="16"/>
    </row>
    <row r="315" spans="2:25" ht="13.5" thickBot="1" x14ac:dyDescent="0.25">
      <c r="C315" s="17"/>
      <c r="D315" s="11"/>
      <c r="E315" s="12"/>
      <c r="F315" s="13"/>
      <c r="G315" s="53"/>
      <c r="H315" s="54"/>
      <c r="I315" s="11"/>
      <c r="J315" s="62"/>
      <c r="K315" s="13"/>
      <c r="L315" s="11"/>
      <c r="M315" s="35"/>
      <c r="N315" s="15"/>
      <c r="O315" s="16"/>
    </row>
    <row r="316" spans="2:25" ht="13.5" thickBot="1" x14ac:dyDescent="0.25">
      <c r="C316" s="21" t="s">
        <v>27</v>
      </c>
      <c r="D316" s="22">
        <v>48000</v>
      </c>
      <c r="E316" s="23">
        <v>0</v>
      </c>
      <c r="F316" s="24">
        <v>-200</v>
      </c>
      <c r="G316" s="57"/>
      <c r="H316" s="58"/>
      <c r="I316" s="25"/>
      <c r="J316" s="64"/>
      <c r="K316" s="24"/>
      <c r="L316" s="22"/>
      <c r="M316" s="36"/>
      <c r="N316" s="37"/>
      <c r="O316" s="38"/>
    </row>
    <row r="317" spans="2:25" ht="12.75" customHeight="1" x14ac:dyDescent="0.2">
      <c r="C317" s="164" t="s">
        <v>28</v>
      </c>
      <c r="D317" s="165"/>
      <c r="E317" s="168">
        <v>0</v>
      </c>
      <c r="F317" s="141">
        <v>-400</v>
      </c>
      <c r="G317" s="125">
        <f>SUM(G283:G315)</f>
        <v>87</v>
      </c>
      <c r="H317" s="125">
        <f>SUM(H283:H315)</f>
        <v>237</v>
      </c>
      <c r="I317" s="125">
        <f>SUM(I283:I315)</f>
        <v>2518</v>
      </c>
      <c r="J317" s="125">
        <f>SUM(J283:J315)</f>
        <v>64.700000000000017</v>
      </c>
      <c r="K317" s="141">
        <f>COUNTIF(K283:K315,"&gt;0")</f>
        <v>7</v>
      </c>
      <c r="L317" s="39"/>
      <c r="M317" s="40"/>
      <c r="N317" s="40"/>
      <c r="O317" s="41"/>
    </row>
    <row r="318" spans="2:25" ht="13.5" thickBot="1" x14ac:dyDescent="0.25">
      <c r="C318" s="166"/>
      <c r="D318" s="167"/>
      <c r="E318" s="169"/>
      <c r="F318" s="142"/>
      <c r="G318" s="126"/>
      <c r="H318" s="126"/>
      <c r="I318" s="126"/>
      <c r="J318" s="126"/>
      <c r="K318" s="142"/>
      <c r="L318" s="42"/>
      <c r="M318" s="43"/>
      <c r="N318" s="43"/>
      <c r="O318" s="44"/>
    </row>
    <row r="319" spans="2:25" ht="12.75" customHeight="1" x14ac:dyDescent="0.2">
      <c r="C319" s="143" t="s">
        <v>54</v>
      </c>
      <c r="D319" s="144"/>
      <c r="E319" s="206">
        <v>-0.4</v>
      </c>
      <c r="F319" s="116" t="s">
        <v>55</v>
      </c>
      <c r="G319" s="152" t="s">
        <v>171</v>
      </c>
      <c r="H319" s="153" t="s">
        <v>172</v>
      </c>
      <c r="I319" s="154" t="s">
        <v>56</v>
      </c>
      <c r="J319" s="156" t="s">
        <v>57</v>
      </c>
      <c r="K319" s="158" t="s">
        <v>29</v>
      </c>
      <c r="L319" s="158"/>
      <c r="M319" s="158"/>
      <c r="N319" s="158"/>
      <c r="O319" s="159"/>
    </row>
    <row r="320" spans="2:25" x14ac:dyDescent="0.2">
      <c r="C320" s="145"/>
      <c r="D320" s="146"/>
      <c r="E320" s="207"/>
      <c r="F320" s="117"/>
      <c r="G320" s="121"/>
      <c r="H320" s="137"/>
      <c r="I320" s="155"/>
      <c r="J320" s="157"/>
      <c r="K320" s="160"/>
      <c r="L320" s="160"/>
      <c r="M320" s="160"/>
      <c r="N320" s="160"/>
      <c r="O320" s="161"/>
    </row>
    <row r="321" spans="2:25" x14ac:dyDescent="0.2">
      <c r="C321" s="145"/>
      <c r="D321" s="146"/>
      <c r="E321" s="207"/>
      <c r="F321" s="117"/>
      <c r="G321" s="121">
        <f>G317/30</f>
        <v>2.9</v>
      </c>
      <c r="H321" s="121">
        <f>H317/30</f>
        <v>7.9</v>
      </c>
      <c r="I321" s="121">
        <f>I317/30</f>
        <v>83.933333333333337</v>
      </c>
      <c r="J321" s="219">
        <f>COUNTIF(J283:J315,"&gt;0")</f>
        <v>23</v>
      </c>
      <c r="K321" s="160"/>
      <c r="L321" s="160"/>
      <c r="M321" s="160"/>
      <c r="N321" s="160"/>
      <c r="O321" s="161"/>
    </row>
    <row r="322" spans="2:25" ht="13.5" thickBot="1" x14ac:dyDescent="0.25">
      <c r="C322" s="147"/>
      <c r="D322" s="148"/>
      <c r="E322" s="208"/>
      <c r="F322" s="118"/>
      <c r="G322" s="122"/>
      <c r="H322" s="122"/>
      <c r="I322" s="122"/>
      <c r="J322" s="220"/>
      <c r="K322" s="162"/>
      <c r="L322" s="162"/>
      <c r="M322" s="162"/>
      <c r="N322" s="162"/>
      <c r="O322" s="163"/>
    </row>
    <row r="325" spans="2:25" x14ac:dyDescent="0.2">
      <c r="C325" s="69" t="s">
        <v>159</v>
      </c>
      <c r="D325" s="69" t="s">
        <v>187</v>
      </c>
      <c r="H325" s="59"/>
    </row>
    <row r="326" spans="2:25" ht="13.5" thickBot="1" x14ac:dyDescent="0.25">
      <c r="D326" s="72"/>
    </row>
    <row r="327" spans="2:25" ht="12.75" customHeight="1" x14ac:dyDescent="0.2">
      <c r="C327" s="170" t="s">
        <v>0</v>
      </c>
      <c r="D327" s="172" t="s">
        <v>1</v>
      </c>
      <c r="E327" s="173"/>
      <c r="F327" s="174"/>
      <c r="G327" s="175" t="s">
        <v>2</v>
      </c>
      <c r="H327" s="176"/>
      <c r="I327" s="177" t="s">
        <v>3</v>
      </c>
      <c r="J327" s="179" t="s">
        <v>4</v>
      </c>
      <c r="K327" s="131" t="s">
        <v>5</v>
      </c>
      <c r="L327" s="133" t="s">
        <v>6</v>
      </c>
      <c r="M327" s="135" t="s">
        <v>7</v>
      </c>
      <c r="N327" s="135"/>
      <c r="O327" s="131"/>
      <c r="R327" s="80" t="s">
        <v>150</v>
      </c>
      <c r="S327" s="80"/>
      <c r="T327" s="80"/>
      <c r="U327" s="80"/>
      <c r="V327" s="80"/>
      <c r="W327" s="80"/>
      <c r="X327" s="80"/>
      <c r="Y327" s="80"/>
    </row>
    <row r="328" spans="2:25" ht="13.5" customHeight="1" thickBot="1" x14ac:dyDescent="0.25">
      <c r="C328" s="171"/>
      <c r="D328" s="1" t="s">
        <v>8</v>
      </c>
      <c r="E328" s="2" t="s">
        <v>9</v>
      </c>
      <c r="F328" s="3" t="s">
        <v>10</v>
      </c>
      <c r="G328" s="49" t="s">
        <v>11</v>
      </c>
      <c r="H328" s="50" t="s">
        <v>12</v>
      </c>
      <c r="I328" s="178"/>
      <c r="J328" s="180"/>
      <c r="K328" s="132"/>
      <c r="L328" s="134"/>
      <c r="M328" s="136"/>
      <c r="N328" s="136"/>
      <c r="O328" s="132"/>
      <c r="R328" s="119" t="s">
        <v>265</v>
      </c>
      <c r="S328" s="119"/>
      <c r="T328" s="119"/>
      <c r="U328" s="119"/>
      <c r="V328" s="119"/>
      <c r="W328" s="119"/>
      <c r="X328" s="119"/>
      <c r="Y328" s="119"/>
    </row>
    <row r="329" spans="2:25" x14ac:dyDescent="0.2">
      <c r="B329" s="70">
        <v>37196</v>
      </c>
      <c r="C329" s="4">
        <v>1</v>
      </c>
      <c r="D329" s="5">
        <v>42300</v>
      </c>
      <c r="E329" s="6"/>
      <c r="F329" s="7"/>
      <c r="G329" s="51">
        <v>7</v>
      </c>
      <c r="H329" s="52">
        <v>10</v>
      </c>
      <c r="I329" s="5">
        <v>80</v>
      </c>
      <c r="J329" s="65">
        <v>4.5</v>
      </c>
      <c r="K329" s="7"/>
      <c r="L329" s="5" t="s">
        <v>15</v>
      </c>
      <c r="M329" s="27">
        <v>0</v>
      </c>
      <c r="N329" s="9"/>
      <c r="O329" s="10"/>
      <c r="R329" s="119"/>
      <c r="S329" s="119"/>
      <c r="T329" s="119"/>
      <c r="U329" s="119"/>
      <c r="V329" s="119"/>
      <c r="W329" s="119"/>
      <c r="X329" s="119"/>
      <c r="Y329" s="119"/>
    </row>
    <row r="330" spans="2:25" x14ac:dyDescent="0.2">
      <c r="B330" s="70">
        <v>37197</v>
      </c>
      <c r="C330" s="4">
        <v>2</v>
      </c>
      <c r="D330" s="11"/>
      <c r="E330" s="12"/>
      <c r="F330" s="13"/>
      <c r="G330" s="53">
        <v>7</v>
      </c>
      <c r="H330" s="54">
        <v>12</v>
      </c>
      <c r="I330" s="11">
        <v>92</v>
      </c>
      <c r="J330" s="66">
        <v>2</v>
      </c>
      <c r="K330" s="7"/>
      <c r="L330" s="11" t="s">
        <v>13</v>
      </c>
      <c r="M330" s="27">
        <v>0</v>
      </c>
      <c r="N330" s="9"/>
      <c r="O330" s="10"/>
      <c r="R330" s="119"/>
      <c r="S330" s="119"/>
      <c r="T330" s="119"/>
      <c r="U330" s="119"/>
      <c r="V330" s="119"/>
      <c r="W330" s="119"/>
      <c r="X330" s="119"/>
      <c r="Y330" s="119"/>
    </row>
    <row r="331" spans="2:25" x14ac:dyDescent="0.2">
      <c r="B331" s="70">
        <v>37198</v>
      </c>
      <c r="C331" s="4">
        <v>3</v>
      </c>
      <c r="D331" s="11"/>
      <c r="E331" s="12"/>
      <c r="F331" s="13"/>
      <c r="G331" s="53">
        <v>10</v>
      </c>
      <c r="H331" s="54">
        <v>12</v>
      </c>
      <c r="I331" s="11">
        <v>85</v>
      </c>
      <c r="J331" s="66">
        <v>0</v>
      </c>
      <c r="K331" s="7"/>
      <c r="L331" s="11" t="s">
        <v>13</v>
      </c>
      <c r="M331" s="27">
        <v>0</v>
      </c>
      <c r="N331" s="9"/>
      <c r="O331" s="10"/>
      <c r="R331" s="80"/>
      <c r="S331" s="80"/>
      <c r="T331" s="80"/>
      <c r="U331" s="80"/>
      <c r="V331" s="80"/>
      <c r="W331" s="80"/>
      <c r="X331" s="80"/>
      <c r="Y331" s="80"/>
    </row>
    <row r="332" spans="2:25" x14ac:dyDescent="0.2">
      <c r="B332" s="70">
        <v>37199</v>
      </c>
      <c r="C332" s="4">
        <v>4</v>
      </c>
      <c r="D332" s="11"/>
      <c r="E332" s="12"/>
      <c r="F332" s="13"/>
      <c r="G332" s="53">
        <v>10</v>
      </c>
      <c r="H332" s="54">
        <v>12</v>
      </c>
      <c r="I332" s="11">
        <v>88</v>
      </c>
      <c r="J332" s="66">
        <v>1</v>
      </c>
      <c r="K332" s="7"/>
      <c r="L332" s="11" t="s">
        <v>13</v>
      </c>
      <c r="M332" s="27">
        <v>0</v>
      </c>
      <c r="N332" s="9"/>
      <c r="O332" s="10"/>
      <c r="R332" s="80" t="s">
        <v>152</v>
      </c>
      <c r="S332" s="80"/>
      <c r="T332" s="80"/>
      <c r="U332" s="80"/>
      <c r="V332" s="80"/>
      <c r="W332" s="80"/>
      <c r="X332" s="80"/>
      <c r="Y332" s="80"/>
    </row>
    <row r="333" spans="2:25" ht="12.75" customHeight="1" x14ac:dyDescent="0.2">
      <c r="B333" s="70">
        <v>37200</v>
      </c>
      <c r="C333" s="4">
        <v>5</v>
      </c>
      <c r="D333" s="11"/>
      <c r="E333" s="12"/>
      <c r="F333" s="13"/>
      <c r="G333" s="53">
        <v>5</v>
      </c>
      <c r="H333" s="54">
        <v>8</v>
      </c>
      <c r="I333" s="11">
        <v>85</v>
      </c>
      <c r="J333" s="66">
        <v>3.5</v>
      </c>
      <c r="K333" s="7"/>
      <c r="L333" s="11" t="s">
        <v>15</v>
      </c>
      <c r="M333" s="27">
        <v>0.25</v>
      </c>
      <c r="N333" s="9"/>
      <c r="O333" s="10"/>
      <c r="R333" s="119" t="s">
        <v>266</v>
      </c>
      <c r="S333" s="119"/>
      <c r="T333" s="119"/>
      <c r="U333" s="119"/>
      <c r="V333" s="119"/>
      <c r="W333" s="119"/>
      <c r="X333" s="119"/>
      <c r="Y333" s="119"/>
    </row>
    <row r="334" spans="2:25" x14ac:dyDescent="0.2">
      <c r="B334" s="70">
        <v>37201</v>
      </c>
      <c r="C334" s="4">
        <v>6</v>
      </c>
      <c r="D334" s="11"/>
      <c r="E334" s="12"/>
      <c r="F334" s="13"/>
      <c r="G334" s="53">
        <v>5</v>
      </c>
      <c r="H334" s="54">
        <v>9</v>
      </c>
      <c r="I334" s="11">
        <v>96</v>
      </c>
      <c r="J334" s="66">
        <v>6</v>
      </c>
      <c r="K334" s="7"/>
      <c r="L334" s="11" t="s">
        <v>13</v>
      </c>
      <c r="M334" s="27">
        <v>0</v>
      </c>
      <c r="N334" s="9"/>
      <c r="O334" s="10"/>
      <c r="R334" s="119"/>
      <c r="S334" s="119"/>
      <c r="T334" s="119"/>
      <c r="U334" s="119"/>
      <c r="V334" s="119"/>
      <c r="W334" s="119"/>
      <c r="X334" s="119"/>
      <c r="Y334" s="119"/>
    </row>
    <row r="335" spans="2:25" x14ac:dyDescent="0.2">
      <c r="B335" s="70">
        <v>37202</v>
      </c>
      <c r="C335" s="4">
        <v>7</v>
      </c>
      <c r="D335" s="11"/>
      <c r="E335" s="12"/>
      <c r="F335" s="13"/>
      <c r="G335" s="53">
        <v>7</v>
      </c>
      <c r="H335" s="54">
        <v>9</v>
      </c>
      <c r="I335" s="11">
        <v>92</v>
      </c>
      <c r="J335" s="66">
        <v>4</v>
      </c>
      <c r="K335" s="7"/>
      <c r="L335" s="11" t="s">
        <v>13</v>
      </c>
      <c r="M335" s="27">
        <v>0</v>
      </c>
      <c r="N335" s="9"/>
      <c r="O335" s="10"/>
      <c r="R335" s="119"/>
      <c r="S335" s="119"/>
      <c r="T335" s="119"/>
      <c r="U335" s="119"/>
      <c r="V335" s="119"/>
      <c r="W335" s="119"/>
      <c r="X335" s="119"/>
      <c r="Y335" s="119"/>
    </row>
    <row r="336" spans="2:25" x14ac:dyDescent="0.2">
      <c r="B336" s="70">
        <v>37203</v>
      </c>
      <c r="C336" s="4">
        <v>8</v>
      </c>
      <c r="D336" s="11"/>
      <c r="E336" s="12"/>
      <c r="F336" s="13"/>
      <c r="G336" s="53">
        <v>4</v>
      </c>
      <c r="H336" s="54">
        <v>7</v>
      </c>
      <c r="I336" s="11">
        <v>83</v>
      </c>
      <c r="J336" s="66">
        <v>13</v>
      </c>
      <c r="K336" s="7"/>
      <c r="L336" s="11" t="s">
        <v>13</v>
      </c>
      <c r="M336" s="27">
        <v>0</v>
      </c>
      <c r="N336" s="15"/>
      <c r="O336" s="16"/>
      <c r="R336" s="80"/>
      <c r="S336" s="80"/>
      <c r="T336" s="80"/>
      <c r="U336" s="80"/>
      <c r="V336" s="80"/>
      <c r="W336" s="80"/>
      <c r="X336" s="80"/>
      <c r="Y336" s="80"/>
    </row>
    <row r="337" spans="2:25" x14ac:dyDescent="0.2">
      <c r="B337" s="70">
        <v>37204</v>
      </c>
      <c r="C337" s="4">
        <v>9</v>
      </c>
      <c r="D337" s="11"/>
      <c r="E337" s="12"/>
      <c r="F337" s="13"/>
      <c r="G337" s="53">
        <v>0</v>
      </c>
      <c r="H337" s="54">
        <v>5</v>
      </c>
      <c r="I337" s="11">
        <v>67</v>
      </c>
      <c r="J337" s="62">
        <v>0.5</v>
      </c>
      <c r="K337" s="7"/>
      <c r="L337" s="11" t="s">
        <v>34</v>
      </c>
      <c r="M337" s="27">
        <v>0</v>
      </c>
      <c r="N337" s="15"/>
      <c r="O337" s="16"/>
      <c r="R337" s="80" t="s">
        <v>154</v>
      </c>
      <c r="S337" s="80"/>
      <c r="T337" s="80"/>
      <c r="U337" s="80"/>
      <c r="V337" s="80"/>
      <c r="W337" s="80"/>
      <c r="X337" s="80"/>
      <c r="Y337" s="80"/>
    </row>
    <row r="338" spans="2:25" ht="13.5" thickBot="1" x14ac:dyDescent="0.25">
      <c r="B338" s="70">
        <v>37205</v>
      </c>
      <c r="C338" s="17">
        <v>10</v>
      </c>
      <c r="D338" s="18">
        <v>42200</v>
      </c>
      <c r="E338" s="19"/>
      <c r="F338" s="20">
        <v>-100</v>
      </c>
      <c r="G338" s="55">
        <v>-1</v>
      </c>
      <c r="H338" s="56">
        <v>4</v>
      </c>
      <c r="I338" s="18">
        <v>62</v>
      </c>
      <c r="J338" s="67">
        <v>0</v>
      </c>
      <c r="K338" s="7"/>
      <c r="L338" s="11" t="s">
        <v>13</v>
      </c>
      <c r="M338" s="27">
        <v>0.5</v>
      </c>
      <c r="N338" s="15"/>
      <c r="O338" s="16"/>
      <c r="R338" s="119"/>
      <c r="S338" s="119"/>
      <c r="T338" s="119"/>
      <c r="U338" s="119"/>
      <c r="V338" s="119"/>
      <c r="W338" s="119"/>
      <c r="X338" s="119"/>
      <c r="Y338" s="119"/>
    </row>
    <row r="339" spans="2:25" ht="13.5" thickBot="1" x14ac:dyDescent="0.25">
      <c r="C339" s="21" t="s">
        <v>20</v>
      </c>
      <c r="D339" s="22"/>
      <c r="E339" s="23">
        <v>0</v>
      </c>
      <c r="F339" s="24">
        <v>-100</v>
      </c>
      <c r="G339" s="57"/>
      <c r="H339" s="58"/>
      <c r="I339" s="25"/>
      <c r="J339" s="64"/>
      <c r="K339" s="24"/>
      <c r="L339" s="22"/>
      <c r="M339" s="32"/>
      <c r="N339" s="101"/>
      <c r="O339" s="102"/>
      <c r="R339" s="119"/>
      <c r="S339" s="119"/>
      <c r="T339" s="119"/>
      <c r="U339" s="119"/>
      <c r="V339" s="119"/>
      <c r="W339" s="119"/>
      <c r="X339" s="119"/>
      <c r="Y339" s="119"/>
    </row>
    <row r="340" spans="2:25" x14ac:dyDescent="0.2">
      <c r="B340" s="70">
        <v>37206</v>
      </c>
      <c r="C340" s="26">
        <v>11</v>
      </c>
      <c r="D340" s="5"/>
      <c r="E340" s="6"/>
      <c r="F340" s="7"/>
      <c r="G340" s="51">
        <v>3</v>
      </c>
      <c r="H340" s="52">
        <v>6</v>
      </c>
      <c r="I340" s="5">
        <v>99</v>
      </c>
      <c r="J340" s="62">
        <v>0.5</v>
      </c>
      <c r="K340" s="7"/>
      <c r="L340" s="5" t="s">
        <v>13</v>
      </c>
      <c r="M340" s="35">
        <v>0</v>
      </c>
      <c r="N340" s="9"/>
      <c r="O340" s="10"/>
      <c r="R340" s="119"/>
      <c r="S340" s="119"/>
      <c r="T340" s="119"/>
      <c r="U340" s="119"/>
      <c r="V340" s="119"/>
      <c r="W340" s="119"/>
      <c r="X340" s="119"/>
      <c r="Y340" s="119"/>
    </row>
    <row r="341" spans="2:25" x14ac:dyDescent="0.2">
      <c r="B341" s="70">
        <v>37207</v>
      </c>
      <c r="C341" s="4">
        <v>12</v>
      </c>
      <c r="D341" s="11"/>
      <c r="E341" s="12"/>
      <c r="F341" s="13"/>
      <c r="G341" s="51">
        <v>6</v>
      </c>
      <c r="H341" s="52">
        <v>9</v>
      </c>
      <c r="I341" s="11">
        <v>100</v>
      </c>
      <c r="J341" s="62">
        <v>2.5</v>
      </c>
      <c r="K341" s="7"/>
      <c r="L341" s="5" t="s">
        <v>25</v>
      </c>
      <c r="M341" s="35">
        <v>0</v>
      </c>
      <c r="N341" s="9"/>
      <c r="O341" s="10"/>
      <c r="R341" s="80"/>
      <c r="S341" s="80"/>
      <c r="T341" s="80"/>
      <c r="U341" s="80"/>
      <c r="V341" s="80"/>
      <c r="W341" s="80"/>
      <c r="X341" s="80"/>
      <c r="Y341" s="80"/>
    </row>
    <row r="342" spans="2:25" x14ac:dyDescent="0.2">
      <c r="B342" s="70">
        <v>37208</v>
      </c>
      <c r="C342" s="4">
        <v>13</v>
      </c>
      <c r="D342" s="11"/>
      <c r="E342" s="12"/>
      <c r="F342" s="13"/>
      <c r="G342" s="53">
        <v>2</v>
      </c>
      <c r="H342" s="54">
        <v>5</v>
      </c>
      <c r="I342" s="11">
        <v>82</v>
      </c>
      <c r="J342" s="62">
        <v>3</v>
      </c>
      <c r="K342" s="7"/>
      <c r="L342" s="5" t="s">
        <v>15</v>
      </c>
      <c r="M342" s="35">
        <v>0</v>
      </c>
      <c r="N342" s="15"/>
      <c r="O342" s="16"/>
      <c r="R342" s="80" t="s">
        <v>156</v>
      </c>
      <c r="S342" s="80"/>
      <c r="T342" s="80"/>
      <c r="U342" s="80"/>
      <c r="V342" s="80"/>
      <c r="W342" s="80"/>
      <c r="X342" s="80"/>
      <c r="Y342" s="80"/>
    </row>
    <row r="343" spans="2:25" ht="15" x14ac:dyDescent="0.25">
      <c r="B343" s="70">
        <v>37209</v>
      </c>
      <c r="C343" s="4">
        <v>14</v>
      </c>
      <c r="D343" s="11"/>
      <c r="E343" s="12"/>
      <c r="F343" s="13"/>
      <c r="G343" s="103">
        <v>1</v>
      </c>
      <c r="H343" s="54">
        <v>4</v>
      </c>
      <c r="I343" s="11">
        <v>81</v>
      </c>
      <c r="J343" s="62">
        <v>0</v>
      </c>
      <c r="K343" s="7"/>
      <c r="L343" s="5" t="s">
        <v>16</v>
      </c>
      <c r="M343" s="35">
        <v>0</v>
      </c>
      <c r="N343" s="15"/>
      <c r="O343" s="16"/>
      <c r="R343" s="120"/>
      <c r="S343" s="120"/>
      <c r="T343" s="120"/>
      <c r="U343" s="120"/>
      <c r="V343" s="120"/>
      <c r="W343" s="120"/>
      <c r="X343" s="120"/>
      <c r="Y343" s="120"/>
    </row>
    <row r="344" spans="2:25" x14ac:dyDescent="0.2">
      <c r="B344" s="70">
        <v>37210</v>
      </c>
      <c r="C344" s="4">
        <v>15</v>
      </c>
      <c r="D344" s="11"/>
      <c r="E344" s="12"/>
      <c r="F344" s="13"/>
      <c r="G344" s="53">
        <v>-1</v>
      </c>
      <c r="H344" s="54">
        <v>4</v>
      </c>
      <c r="I344" s="11">
        <v>78</v>
      </c>
      <c r="J344" s="62">
        <v>0</v>
      </c>
      <c r="K344" s="7"/>
      <c r="L344" s="5" t="s">
        <v>13</v>
      </c>
      <c r="M344" s="35">
        <v>0</v>
      </c>
      <c r="N344" s="9"/>
      <c r="O344" s="10"/>
      <c r="R344" s="120"/>
      <c r="S344" s="120"/>
      <c r="T344" s="120"/>
      <c r="U344" s="120"/>
      <c r="V344" s="120"/>
      <c r="W344" s="120"/>
      <c r="X344" s="120"/>
      <c r="Y344" s="120"/>
    </row>
    <row r="345" spans="2:25" x14ac:dyDescent="0.2">
      <c r="B345" s="70">
        <v>37211</v>
      </c>
      <c r="C345" s="4">
        <v>16</v>
      </c>
      <c r="D345" s="11"/>
      <c r="E345" s="12"/>
      <c r="F345" s="13"/>
      <c r="G345" s="53">
        <v>4</v>
      </c>
      <c r="H345" s="54">
        <v>8</v>
      </c>
      <c r="I345" s="11">
        <v>87</v>
      </c>
      <c r="J345" s="62">
        <v>0.5</v>
      </c>
      <c r="K345" s="7"/>
      <c r="L345" s="5" t="s">
        <v>15</v>
      </c>
      <c r="M345" s="35">
        <v>0</v>
      </c>
      <c r="N345" s="15"/>
      <c r="O345" s="16"/>
      <c r="R345" s="120"/>
      <c r="S345" s="120"/>
      <c r="T345" s="120"/>
      <c r="U345" s="120"/>
      <c r="V345" s="120"/>
      <c r="W345" s="120"/>
      <c r="X345" s="120"/>
      <c r="Y345" s="120"/>
    </row>
    <row r="346" spans="2:25" x14ac:dyDescent="0.2">
      <c r="B346" s="70">
        <v>37212</v>
      </c>
      <c r="C346" s="4">
        <v>17</v>
      </c>
      <c r="D346" s="11"/>
      <c r="E346" s="12"/>
      <c r="F346" s="13"/>
      <c r="G346" s="53">
        <v>5</v>
      </c>
      <c r="H346" s="54">
        <v>8</v>
      </c>
      <c r="I346" s="11">
        <v>99</v>
      </c>
      <c r="J346" s="62">
        <v>1.5</v>
      </c>
      <c r="K346" s="7"/>
      <c r="L346" s="5" t="s">
        <v>15</v>
      </c>
      <c r="M346" s="35">
        <v>0</v>
      </c>
      <c r="N346" s="9"/>
      <c r="O346" s="10"/>
      <c r="R346" s="80"/>
      <c r="S346" s="80"/>
      <c r="T346" s="80"/>
      <c r="U346" s="80"/>
      <c r="V346" s="80"/>
      <c r="W346" s="80"/>
      <c r="X346" s="80"/>
      <c r="Y346" s="80"/>
    </row>
    <row r="347" spans="2:25" x14ac:dyDescent="0.2">
      <c r="B347" s="70">
        <v>37213</v>
      </c>
      <c r="C347" s="4">
        <v>18</v>
      </c>
      <c r="D347" s="11"/>
      <c r="E347" s="12"/>
      <c r="F347" s="13"/>
      <c r="G347" s="53">
        <v>7</v>
      </c>
      <c r="H347" s="54">
        <v>8</v>
      </c>
      <c r="I347" s="11">
        <v>89</v>
      </c>
      <c r="J347" s="62">
        <v>0.5</v>
      </c>
      <c r="K347" s="7"/>
      <c r="L347" s="5" t="s">
        <v>15</v>
      </c>
      <c r="M347" s="35">
        <v>0</v>
      </c>
      <c r="N347" s="9"/>
      <c r="O347" s="10"/>
      <c r="R347" s="80" t="s">
        <v>155</v>
      </c>
      <c r="S347" s="80"/>
      <c r="T347" s="80"/>
      <c r="U347" s="80"/>
      <c r="V347" s="80"/>
      <c r="W347" s="80"/>
      <c r="X347" s="80"/>
      <c r="Y347" s="80"/>
    </row>
    <row r="348" spans="2:25" x14ac:dyDescent="0.2">
      <c r="B348" s="70">
        <v>37214</v>
      </c>
      <c r="C348" s="4">
        <v>19</v>
      </c>
      <c r="D348" s="11"/>
      <c r="E348" s="12"/>
      <c r="F348" s="13"/>
      <c r="G348" s="53">
        <v>6</v>
      </c>
      <c r="H348" s="54">
        <v>9</v>
      </c>
      <c r="I348" s="11">
        <v>83</v>
      </c>
      <c r="J348" s="62">
        <v>0.5</v>
      </c>
      <c r="K348" s="7"/>
      <c r="L348" s="5" t="s">
        <v>34</v>
      </c>
      <c r="M348" s="35">
        <v>0</v>
      </c>
      <c r="N348" s="9"/>
      <c r="O348" s="10"/>
      <c r="R348" s="120"/>
      <c r="S348" s="120"/>
      <c r="T348" s="120"/>
      <c r="U348" s="120"/>
      <c r="V348" s="120"/>
      <c r="W348" s="120"/>
      <c r="X348" s="120"/>
      <c r="Y348" s="120"/>
    </row>
    <row r="349" spans="2:25" ht="13.5" thickBot="1" x14ac:dyDescent="0.25">
      <c r="B349" s="70">
        <v>37215</v>
      </c>
      <c r="C349" s="17">
        <v>20</v>
      </c>
      <c r="D349" s="18">
        <v>41800</v>
      </c>
      <c r="E349" s="19"/>
      <c r="F349" s="20"/>
      <c r="G349" s="53">
        <v>1</v>
      </c>
      <c r="H349" s="54">
        <v>7</v>
      </c>
      <c r="I349" s="18">
        <v>95</v>
      </c>
      <c r="J349" s="63">
        <v>0.5</v>
      </c>
      <c r="K349" s="7"/>
      <c r="L349" s="5" t="s">
        <v>13</v>
      </c>
      <c r="M349" s="35">
        <v>0</v>
      </c>
      <c r="N349" s="15"/>
      <c r="O349" s="16"/>
      <c r="R349" s="120"/>
      <c r="S349" s="120"/>
      <c r="T349" s="120"/>
      <c r="U349" s="120"/>
      <c r="V349" s="120"/>
      <c r="W349" s="120"/>
      <c r="X349" s="120"/>
      <c r="Y349" s="120"/>
    </row>
    <row r="350" spans="2:25" ht="13.5" thickBot="1" x14ac:dyDescent="0.25">
      <c r="C350" s="21" t="s">
        <v>23</v>
      </c>
      <c r="D350" s="22"/>
      <c r="E350" s="23"/>
      <c r="F350" s="24">
        <v>-400</v>
      </c>
      <c r="G350" s="57"/>
      <c r="H350" s="58"/>
      <c r="I350" s="25"/>
      <c r="J350" s="64"/>
      <c r="K350" s="24"/>
      <c r="L350" s="22"/>
      <c r="M350" s="32"/>
      <c r="N350" s="101"/>
      <c r="O350" s="102"/>
      <c r="R350" s="120"/>
      <c r="S350" s="120"/>
      <c r="T350" s="120"/>
      <c r="U350" s="120"/>
      <c r="V350" s="120"/>
      <c r="W350" s="120"/>
      <c r="X350" s="120"/>
      <c r="Y350" s="120"/>
    </row>
    <row r="351" spans="2:25" x14ac:dyDescent="0.2">
      <c r="B351" s="70">
        <v>37216</v>
      </c>
      <c r="C351" s="26">
        <v>21</v>
      </c>
      <c r="D351" s="5"/>
      <c r="E351" s="6"/>
      <c r="F351" s="7"/>
      <c r="G351" s="51">
        <v>5</v>
      </c>
      <c r="H351" s="52">
        <v>9</v>
      </c>
      <c r="I351" s="5">
        <v>99</v>
      </c>
      <c r="J351" s="61">
        <v>1</v>
      </c>
      <c r="K351" s="7"/>
      <c r="L351" s="5" t="s">
        <v>25</v>
      </c>
      <c r="M351" s="35">
        <v>0</v>
      </c>
      <c r="N351" s="48"/>
      <c r="O351" s="10"/>
      <c r="R351" s="80"/>
      <c r="S351" s="80"/>
      <c r="T351" s="80"/>
      <c r="U351" s="80"/>
      <c r="V351" s="80"/>
      <c r="W351" s="80"/>
      <c r="X351" s="80"/>
      <c r="Y351" s="80"/>
    </row>
    <row r="352" spans="2:25" x14ac:dyDescent="0.2">
      <c r="B352" s="70">
        <v>37217</v>
      </c>
      <c r="C352" s="4">
        <v>22</v>
      </c>
      <c r="D352" s="11"/>
      <c r="E352" s="12"/>
      <c r="F352" s="13"/>
      <c r="G352" s="53">
        <v>2</v>
      </c>
      <c r="H352" s="54">
        <v>8</v>
      </c>
      <c r="I352" s="11">
        <v>82</v>
      </c>
      <c r="J352" s="62">
        <v>12</v>
      </c>
      <c r="K352" s="13"/>
      <c r="L352" s="5" t="s">
        <v>15</v>
      </c>
      <c r="M352" s="35">
        <v>0</v>
      </c>
      <c r="N352" s="9"/>
      <c r="O352" s="10"/>
      <c r="R352" s="80" t="s">
        <v>157</v>
      </c>
      <c r="S352" s="80"/>
      <c r="T352" s="80"/>
      <c r="U352" s="80"/>
      <c r="V352" s="80"/>
      <c r="W352" s="80"/>
      <c r="X352" s="80"/>
      <c r="Y352" s="80"/>
    </row>
    <row r="353" spans="2:25" x14ac:dyDescent="0.2">
      <c r="B353" s="70">
        <v>37218</v>
      </c>
      <c r="C353" s="4">
        <v>23</v>
      </c>
      <c r="D353" s="11"/>
      <c r="E353" s="12"/>
      <c r="F353" s="13"/>
      <c r="G353" s="53">
        <v>-1</v>
      </c>
      <c r="H353" s="54">
        <v>4</v>
      </c>
      <c r="I353" s="11">
        <v>70</v>
      </c>
      <c r="J353" s="62">
        <v>1</v>
      </c>
      <c r="K353" s="7"/>
      <c r="L353" s="5" t="s">
        <v>15</v>
      </c>
      <c r="M353" s="35">
        <v>0.5</v>
      </c>
      <c r="N353" s="15"/>
      <c r="O353" s="16"/>
      <c r="R353" s="120" t="s">
        <v>267</v>
      </c>
      <c r="S353" s="120"/>
      <c r="T353" s="120"/>
      <c r="U353" s="120"/>
      <c r="V353" s="120"/>
      <c r="W353" s="120"/>
      <c r="X353" s="120"/>
      <c r="Y353" s="120"/>
    </row>
    <row r="354" spans="2:25" x14ac:dyDescent="0.2">
      <c r="B354" s="70">
        <v>37219</v>
      </c>
      <c r="C354" s="4">
        <v>24</v>
      </c>
      <c r="D354" s="11"/>
      <c r="E354" s="12"/>
      <c r="F354" s="13"/>
      <c r="G354" s="53">
        <v>0</v>
      </c>
      <c r="H354" s="54">
        <v>5</v>
      </c>
      <c r="I354" s="11">
        <v>97</v>
      </c>
      <c r="J354" s="62">
        <v>1</v>
      </c>
      <c r="K354" s="13"/>
      <c r="L354" s="5" t="s">
        <v>13</v>
      </c>
      <c r="M354" s="35">
        <v>0</v>
      </c>
      <c r="N354" s="9"/>
      <c r="O354" s="10"/>
      <c r="R354" s="120"/>
      <c r="S354" s="120"/>
      <c r="T354" s="120"/>
      <c r="U354" s="120"/>
      <c r="V354" s="120"/>
      <c r="W354" s="120"/>
      <c r="X354" s="120"/>
      <c r="Y354" s="120"/>
    </row>
    <row r="355" spans="2:25" x14ac:dyDescent="0.2">
      <c r="B355" s="70">
        <v>37220</v>
      </c>
      <c r="C355" s="4">
        <v>25</v>
      </c>
      <c r="D355" s="11"/>
      <c r="E355" s="12"/>
      <c r="F355" s="13"/>
      <c r="G355" s="53">
        <v>4</v>
      </c>
      <c r="H355" s="54">
        <v>8</v>
      </c>
      <c r="I355" s="11">
        <v>97</v>
      </c>
      <c r="J355" s="62">
        <v>3.5</v>
      </c>
      <c r="K355" s="13"/>
      <c r="L355" s="5" t="s">
        <v>13</v>
      </c>
      <c r="M355" s="35">
        <v>0</v>
      </c>
      <c r="N355" s="15"/>
      <c r="O355" s="16"/>
      <c r="R355" s="120"/>
      <c r="S355" s="120"/>
      <c r="T355" s="120"/>
      <c r="U355" s="120"/>
      <c r="V355" s="120"/>
      <c r="W355" s="120"/>
      <c r="X355" s="120"/>
      <c r="Y355" s="120"/>
    </row>
    <row r="356" spans="2:25" x14ac:dyDescent="0.2">
      <c r="B356" s="70">
        <v>37221</v>
      </c>
      <c r="C356" s="4">
        <v>26</v>
      </c>
      <c r="D356" s="11"/>
      <c r="E356" s="12"/>
      <c r="F356" s="13"/>
      <c r="G356" s="53">
        <v>6</v>
      </c>
      <c r="H356" s="54">
        <v>9</v>
      </c>
      <c r="I356" s="11">
        <v>85</v>
      </c>
      <c r="J356" s="62">
        <v>2.5</v>
      </c>
      <c r="K356" s="13"/>
      <c r="L356" s="11" t="s">
        <v>13</v>
      </c>
      <c r="M356" s="35">
        <v>0</v>
      </c>
      <c r="N356" s="9"/>
      <c r="O356" s="10"/>
    </row>
    <row r="357" spans="2:25" x14ac:dyDescent="0.2">
      <c r="B357" s="70">
        <v>37222</v>
      </c>
      <c r="C357" s="4">
        <v>27</v>
      </c>
      <c r="D357" s="11"/>
      <c r="E357" s="12"/>
      <c r="F357" s="13"/>
      <c r="G357" s="53">
        <v>0</v>
      </c>
      <c r="H357" s="54">
        <v>6</v>
      </c>
      <c r="I357" s="11">
        <v>88</v>
      </c>
      <c r="J357" s="62">
        <v>0.5</v>
      </c>
      <c r="K357" s="13"/>
      <c r="L357" s="11" t="s">
        <v>25</v>
      </c>
      <c r="M357" s="35">
        <v>0.5</v>
      </c>
      <c r="N357" s="15"/>
      <c r="O357" s="16"/>
    </row>
    <row r="358" spans="2:25" x14ac:dyDescent="0.2">
      <c r="B358" s="70">
        <v>37223</v>
      </c>
      <c r="C358" s="4">
        <v>28</v>
      </c>
      <c r="D358" s="11"/>
      <c r="E358" s="12"/>
      <c r="F358" s="13"/>
      <c r="G358" s="53">
        <v>2</v>
      </c>
      <c r="H358" s="54">
        <v>5</v>
      </c>
      <c r="I358" s="11">
        <v>89</v>
      </c>
      <c r="J358" s="62">
        <v>6</v>
      </c>
      <c r="K358" s="7"/>
      <c r="L358" s="11" t="s">
        <v>13</v>
      </c>
      <c r="M358" s="35">
        <v>0</v>
      </c>
      <c r="N358" s="9"/>
      <c r="O358" s="10"/>
    </row>
    <row r="359" spans="2:25" x14ac:dyDescent="0.2">
      <c r="B359" s="70">
        <v>37224</v>
      </c>
      <c r="C359" s="4">
        <v>29</v>
      </c>
      <c r="D359" s="11"/>
      <c r="E359" s="12"/>
      <c r="F359" s="13"/>
      <c r="G359" s="53">
        <v>3</v>
      </c>
      <c r="H359" s="54">
        <v>7</v>
      </c>
      <c r="I359" s="11">
        <v>100</v>
      </c>
      <c r="J359" s="62">
        <v>13</v>
      </c>
      <c r="K359" s="7"/>
      <c r="L359" s="11" t="s">
        <v>25</v>
      </c>
      <c r="M359" s="35">
        <v>0</v>
      </c>
      <c r="N359" s="15"/>
      <c r="O359" s="16"/>
    </row>
    <row r="360" spans="2:25" x14ac:dyDescent="0.2">
      <c r="B360" s="70">
        <v>37225</v>
      </c>
      <c r="C360" s="4">
        <v>30</v>
      </c>
      <c r="D360" s="11">
        <v>41500</v>
      </c>
      <c r="E360" s="12"/>
      <c r="F360" s="13">
        <v>-300</v>
      </c>
      <c r="G360" s="53">
        <v>5</v>
      </c>
      <c r="H360" s="54">
        <v>7</v>
      </c>
      <c r="I360" s="11">
        <v>92</v>
      </c>
      <c r="J360" s="62">
        <v>4</v>
      </c>
      <c r="K360" s="7"/>
      <c r="L360" s="11" t="s">
        <v>45</v>
      </c>
      <c r="M360" s="35">
        <v>0</v>
      </c>
      <c r="N360" s="15"/>
      <c r="O360" s="16"/>
    </row>
    <row r="361" spans="2:25" ht="13.5" thickBot="1" x14ac:dyDescent="0.25">
      <c r="C361" s="17"/>
      <c r="D361" s="11"/>
      <c r="E361" s="12"/>
      <c r="F361" s="13"/>
      <c r="G361" s="53"/>
      <c r="H361" s="54"/>
      <c r="I361" s="11"/>
      <c r="J361" s="62"/>
      <c r="K361" s="13"/>
      <c r="L361" s="11"/>
      <c r="M361" s="35"/>
      <c r="N361" s="15"/>
      <c r="O361" s="16"/>
    </row>
    <row r="362" spans="2:25" ht="13.5" thickBot="1" x14ac:dyDescent="0.25">
      <c r="C362" s="21" t="s">
        <v>27</v>
      </c>
      <c r="D362" s="22"/>
      <c r="E362" s="23">
        <v>0</v>
      </c>
      <c r="F362" s="24">
        <v>-300</v>
      </c>
      <c r="G362" s="57"/>
      <c r="H362" s="58"/>
      <c r="I362" s="25"/>
      <c r="J362" s="64"/>
      <c r="K362" s="24"/>
      <c r="L362" s="22"/>
      <c r="M362" s="36"/>
      <c r="N362" s="37"/>
      <c r="O362" s="38"/>
    </row>
    <row r="363" spans="2:25" ht="12.75" customHeight="1" x14ac:dyDescent="0.2">
      <c r="C363" s="164" t="s">
        <v>28</v>
      </c>
      <c r="D363" s="165"/>
      <c r="E363" s="168">
        <v>0</v>
      </c>
      <c r="F363" s="141">
        <v>-800</v>
      </c>
      <c r="G363" s="125">
        <f>SUM(G329:G361)</f>
        <v>114</v>
      </c>
      <c r="H363" s="125">
        <f>SUM(H329:H361)</f>
        <v>224</v>
      </c>
      <c r="I363" s="125">
        <f>SUM(I329:I361)</f>
        <v>2622</v>
      </c>
      <c r="J363" s="125">
        <f>SUM(J329:J361)</f>
        <v>88.5</v>
      </c>
      <c r="K363" s="141"/>
      <c r="L363" s="39"/>
      <c r="M363" s="40"/>
      <c r="N363" s="40"/>
      <c r="O363" s="41"/>
    </row>
    <row r="364" spans="2:25" ht="13.5" thickBot="1" x14ac:dyDescent="0.25">
      <c r="C364" s="166"/>
      <c r="D364" s="167"/>
      <c r="E364" s="169"/>
      <c r="F364" s="142"/>
      <c r="G364" s="126"/>
      <c r="H364" s="126"/>
      <c r="I364" s="126"/>
      <c r="J364" s="126"/>
      <c r="K364" s="142"/>
      <c r="L364" s="42"/>
      <c r="M364" s="43"/>
      <c r="N364" s="43"/>
      <c r="O364" s="44"/>
    </row>
    <row r="365" spans="2:25" ht="12.75" customHeight="1" x14ac:dyDescent="0.2">
      <c r="C365" s="143" t="s">
        <v>54</v>
      </c>
      <c r="D365" s="144"/>
      <c r="E365" s="206">
        <v>-0.8</v>
      </c>
      <c r="F365" s="116" t="s">
        <v>55</v>
      </c>
      <c r="G365" s="152" t="s">
        <v>171</v>
      </c>
      <c r="H365" s="153" t="s">
        <v>172</v>
      </c>
      <c r="I365" s="154" t="s">
        <v>56</v>
      </c>
      <c r="J365" s="156" t="s">
        <v>57</v>
      </c>
      <c r="K365" s="158" t="s">
        <v>268</v>
      </c>
      <c r="L365" s="158"/>
      <c r="M365" s="158"/>
      <c r="N365" s="158"/>
      <c r="O365" s="159"/>
    </row>
    <row r="366" spans="2:25" x14ac:dyDescent="0.2">
      <c r="C366" s="145"/>
      <c r="D366" s="146"/>
      <c r="E366" s="207"/>
      <c r="F366" s="117"/>
      <c r="G366" s="121"/>
      <c r="H366" s="137"/>
      <c r="I366" s="155"/>
      <c r="J366" s="157"/>
      <c r="K366" s="160"/>
      <c r="L366" s="160"/>
      <c r="M366" s="160"/>
      <c r="N366" s="160"/>
      <c r="O366" s="161"/>
    </row>
    <row r="367" spans="2:25" x14ac:dyDescent="0.2">
      <c r="C367" s="145"/>
      <c r="D367" s="146"/>
      <c r="E367" s="207"/>
      <c r="F367" s="117"/>
      <c r="G367" s="121">
        <f>G363/30</f>
        <v>3.8</v>
      </c>
      <c r="H367" s="121">
        <f>H363/30</f>
        <v>7.4666666666666668</v>
      </c>
      <c r="I367" s="121">
        <f>I363/30</f>
        <v>87.4</v>
      </c>
      <c r="J367" s="219">
        <f>COUNTIF(J329:J361,"&gt;0")</f>
        <v>26</v>
      </c>
      <c r="K367" s="160"/>
      <c r="L367" s="160"/>
      <c r="M367" s="160"/>
      <c r="N367" s="160"/>
      <c r="O367" s="161"/>
    </row>
    <row r="368" spans="2:25" ht="13.5" thickBot="1" x14ac:dyDescent="0.25">
      <c r="C368" s="147"/>
      <c r="D368" s="148"/>
      <c r="E368" s="208"/>
      <c r="F368" s="118"/>
      <c r="G368" s="122"/>
      <c r="H368" s="122"/>
      <c r="I368" s="122"/>
      <c r="J368" s="220"/>
      <c r="K368" s="162"/>
      <c r="L368" s="162"/>
      <c r="M368" s="162"/>
      <c r="N368" s="162"/>
      <c r="O368" s="163"/>
    </row>
    <row r="371" spans="2:25" x14ac:dyDescent="0.2">
      <c r="C371" s="69" t="s">
        <v>159</v>
      </c>
      <c r="D371" s="69" t="s">
        <v>192</v>
      </c>
      <c r="H371" s="59"/>
    </row>
    <row r="372" spans="2:25" ht="13.5" thickBot="1" x14ac:dyDescent="0.25">
      <c r="D372" s="72"/>
    </row>
    <row r="373" spans="2:25" ht="12.75" customHeight="1" x14ac:dyDescent="0.2">
      <c r="C373" s="170" t="s">
        <v>0</v>
      </c>
      <c r="D373" s="172" t="s">
        <v>1</v>
      </c>
      <c r="E373" s="173"/>
      <c r="F373" s="174"/>
      <c r="G373" s="175" t="s">
        <v>2</v>
      </c>
      <c r="H373" s="176"/>
      <c r="I373" s="177" t="s">
        <v>3</v>
      </c>
      <c r="J373" s="179" t="s">
        <v>4</v>
      </c>
      <c r="K373" s="131" t="s">
        <v>5</v>
      </c>
      <c r="L373" s="133" t="s">
        <v>6</v>
      </c>
      <c r="M373" s="135" t="s">
        <v>7</v>
      </c>
      <c r="N373" s="135"/>
      <c r="O373" s="131"/>
      <c r="R373" s="80" t="s">
        <v>150</v>
      </c>
      <c r="S373" s="80"/>
      <c r="T373" s="80"/>
      <c r="U373" s="80"/>
      <c r="V373" s="80"/>
      <c r="W373" s="80"/>
      <c r="X373" s="80"/>
      <c r="Y373" s="80"/>
    </row>
    <row r="374" spans="2:25" ht="13.5" customHeight="1" thickBot="1" x14ac:dyDescent="0.25">
      <c r="C374" s="171"/>
      <c r="D374" s="1" t="s">
        <v>8</v>
      </c>
      <c r="E374" s="2" t="s">
        <v>9</v>
      </c>
      <c r="F374" s="3" t="s">
        <v>10</v>
      </c>
      <c r="G374" s="49" t="s">
        <v>11</v>
      </c>
      <c r="H374" s="50" t="s">
        <v>12</v>
      </c>
      <c r="I374" s="178"/>
      <c r="J374" s="180"/>
      <c r="K374" s="132"/>
      <c r="L374" s="134"/>
      <c r="M374" s="136"/>
      <c r="N374" s="136"/>
      <c r="O374" s="132"/>
      <c r="R374" s="119" t="s">
        <v>269</v>
      </c>
      <c r="S374" s="119"/>
      <c r="T374" s="119"/>
      <c r="U374" s="119"/>
      <c r="V374" s="119"/>
      <c r="W374" s="119"/>
      <c r="X374" s="119"/>
      <c r="Y374" s="119"/>
    </row>
    <row r="375" spans="2:25" x14ac:dyDescent="0.2">
      <c r="B375" s="70">
        <v>37196</v>
      </c>
      <c r="C375" s="4">
        <v>1</v>
      </c>
      <c r="D375" s="5"/>
      <c r="E375" s="6"/>
      <c r="F375" s="7"/>
      <c r="G375" s="51">
        <v>7</v>
      </c>
      <c r="H375" s="52">
        <v>10</v>
      </c>
      <c r="I375" s="5">
        <v>85</v>
      </c>
      <c r="J375" s="65">
        <v>5</v>
      </c>
      <c r="K375" s="7">
        <v>0</v>
      </c>
      <c r="L375" s="5" t="s">
        <v>13</v>
      </c>
      <c r="M375" s="27">
        <v>0</v>
      </c>
      <c r="N375" s="9"/>
      <c r="O375" s="10"/>
      <c r="R375" s="119"/>
      <c r="S375" s="119"/>
      <c r="T375" s="119"/>
      <c r="U375" s="119"/>
      <c r="V375" s="119"/>
      <c r="W375" s="119"/>
      <c r="X375" s="119"/>
      <c r="Y375" s="119"/>
    </row>
    <row r="376" spans="2:25" x14ac:dyDescent="0.2">
      <c r="B376" s="70">
        <v>37197</v>
      </c>
      <c r="C376" s="4">
        <v>2</v>
      </c>
      <c r="D376" s="11"/>
      <c r="E376" s="12"/>
      <c r="F376" s="13"/>
      <c r="G376" s="53">
        <v>7</v>
      </c>
      <c r="H376" s="54">
        <v>12</v>
      </c>
      <c r="I376" s="11">
        <v>82</v>
      </c>
      <c r="J376" s="66">
        <v>0</v>
      </c>
      <c r="K376" s="7">
        <v>0</v>
      </c>
      <c r="L376" s="5" t="s">
        <v>13</v>
      </c>
      <c r="M376" s="27">
        <v>0</v>
      </c>
      <c r="N376" s="9"/>
      <c r="O376" s="10"/>
      <c r="R376" s="119"/>
      <c r="S376" s="119"/>
      <c r="T376" s="119"/>
      <c r="U376" s="119"/>
      <c r="V376" s="119"/>
      <c r="W376" s="119"/>
      <c r="X376" s="119"/>
      <c r="Y376" s="119"/>
    </row>
    <row r="377" spans="2:25" x14ac:dyDescent="0.2">
      <c r="B377" s="70">
        <v>37198</v>
      </c>
      <c r="C377" s="4">
        <v>3</v>
      </c>
      <c r="D377" s="11"/>
      <c r="E377" s="12"/>
      <c r="F377" s="13"/>
      <c r="G377" s="53">
        <v>10</v>
      </c>
      <c r="H377" s="54">
        <v>11</v>
      </c>
      <c r="I377" s="11">
        <v>80</v>
      </c>
      <c r="J377" s="66">
        <v>0</v>
      </c>
      <c r="K377" s="7">
        <v>0</v>
      </c>
      <c r="L377" s="5" t="s">
        <v>13</v>
      </c>
      <c r="M377" s="27">
        <v>0</v>
      </c>
      <c r="N377" s="9"/>
      <c r="O377" s="10"/>
      <c r="R377" s="80"/>
      <c r="S377" s="80"/>
      <c r="T377" s="80"/>
      <c r="U377" s="80"/>
      <c r="V377" s="80"/>
      <c r="W377" s="80"/>
      <c r="X377" s="80"/>
      <c r="Y377" s="80"/>
    </row>
    <row r="378" spans="2:25" x14ac:dyDescent="0.2">
      <c r="B378" s="70">
        <v>37199</v>
      </c>
      <c r="C378" s="4">
        <v>4</v>
      </c>
      <c r="D378" s="11"/>
      <c r="E378" s="12"/>
      <c r="F378" s="13"/>
      <c r="G378" s="53">
        <v>10</v>
      </c>
      <c r="H378" s="54">
        <v>11</v>
      </c>
      <c r="I378" s="11">
        <v>81</v>
      </c>
      <c r="J378" s="66">
        <v>3</v>
      </c>
      <c r="K378" s="7">
        <v>0</v>
      </c>
      <c r="L378" s="5" t="s">
        <v>13</v>
      </c>
      <c r="M378" s="27">
        <v>0</v>
      </c>
      <c r="N378" s="9"/>
      <c r="O378" s="10"/>
      <c r="R378" s="80" t="s">
        <v>152</v>
      </c>
      <c r="S378" s="80"/>
      <c r="T378" s="80"/>
      <c r="U378" s="80"/>
      <c r="V378" s="80"/>
      <c r="W378" s="80"/>
      <c r="X378" s="80"/>
      <c r="Y378" s="80"/>
    </row>
    <row r="379" spans="2:25" x14ac:dyDescent="0.2">
      <c r="B379" s="70">
        <v>37200</v>
      </c>
      <c r="C379" s="4">
        <v>5</v>
      </c>
      <c r="D379" s="11"/>
      <c r="E379" s="12"/>
      <c r="F379" s="13"/>
      <c r="G379" s="53">
        <v>7</v>
      </c>
      <c r="H379" s="54">
        <v>10</v>
      </c>
      <c r="I379" s="11">
        <v>78</v>
      </c>
      <c r="J379" s="66">
        <v>0</v>
      </c>
      <c r="K379" s="7">
        <v>0</v>
      </c>
      <c r="L379" s="5" t="s">
        <v>13</v>
      </c>
      <c r="M379" s="27">
        <v>0.5</v>
      </c>
      <c r="N379" s="9"/>
      <c r="O379" s="10"/>
      <c r="R379" s="119"/>
      <c r="S379" s="119"/>
      <c r="T379" s="119"/>
      <c r="U379" s="119"/>
      <c r="V379" s="119"/>
      <c r="W379" s="119"/>
      <c r="X379" s="119"/>
      <c r="Y379" s="119"/>
    </row>
    <row r="380" spans="2:25" x14ac:dyDescent="0.2">
      <c r="B380" s="70">
        <v>37201</v>
      </c>
      <c r="C380" s="4">
        <v>6</v>
      </c>
      <c r="D380" s="11"/>
      <c r="E380" s="12"/>
      <c r="F380" s="13"/>
      <c r="G380" s="53">
        <v>4</v>
      </c>
      <c r="H380" s="54">
        <v>8</v>
      </c>
      <c r="I380" s="11">
        <v>85</v>
      </c>
      <c r="J380" s="66">
        <v>3</v>
      </c>
      <c r="K380" s="7">
        <v>0</v>
      </c>
      <c r="L380" s="5" t="s">
        <v>13</v>
      </c>
      <c r="M380" s="27">
        <v>0</v>
      </c>
      <c r="N380" s="9"/>
      <c r="O380" s="10"/>
      <c r="R380" s="119"/>
      <c r="S380" s="119"/>
      <c r="T380" s="119"/>
      <c r="U380" s="119"/>
      <c r="V380" s="119"/>
      <c r="W380" s="119"/>
      <c r="X380" s="119"/>
      <c r="Y380" s="119"/>
    </row>
    <row r="381" spans="2:25" x14ac:dyDescent="0.2">
      <c r="B381" s="70">
        <v>37202</v>
      </c>
      <c r="C381" s="4">
        <v>7</v>
      </c>
      <c r="D381" s="11"/>
      <c r="E381" s="12"/>
      <c r="F381" s="13"/>
      <c r="G381" s="53">
        <v>7</v>
      </c>
      <c r="H381" s="54">
        <v>9</v>
      </c>
      <c r="I381" s="11">
        <v>86</v>
      </c>
      <c r="J381" s="66">
        <v>4</v>
      </c>
      <c r="K381" s="7">
        <v>0</v>
      </c>
      <c r="L381" s="5" t="s">
        <v>13</v>
      </c>
      <c r="M381" s="27">
        <v>0</v>
      </c>
      <c r="N381" s="9"/>
      <c r="O381" s="10"/>
      <c r="R381" s="119"/>
      <c r="S381" s="119"/>
      <c r="T381" s="119"/>
      <c r="U381" s="119"/>
      <c r="V381" s="119"/>
      <c r="W381" s="119"/>
      <c r="X381" s="119"/>
      <c r="Y381" s="119"/>
    </row>
    <row r="382" spans="2:25" x14ac:dyDescent="0.2">
      <c r="B382" s="70">
        <v>37203</v>
      </c>
      <c r="C382" s="4">
        <v>8</v>
      </c>
      <c r="D382" s="11"/>
      <c r="E382" s="12"/>
      <c r="F382" s="13"/>
      <c r="G382" s="53">
        <v>4</v>
      </c>
      <c r="H382" s="54">
        <v>7</v>
      </c>
      <c r="I382" s="11">
        <v>90</v>
      </c>
      <c r="J382" s="66">
        <v>5</v>
      </c>
      <c r="K382" s="7">
        <v>0</v>
      </c>
      <c r="L382" s="11" t="s">
        <v>15</v>
      </c>
      <c r="M382" s="27">
        <v>0</v>
      </c>
      <c r="N382" s="15"/>
      <c r="O382" s="16"/>
      <c r="R382" s="80"/>
      <c r="S382" s="80"/>
      <c r="T382" s="80"/>
      <c r="U382" s="80"/>
      <c r="V382" s="80"/>
      <c r="W382" s="80"/>
      <c r="X382" s="80"/>
      <c r="Y382" s="80"/>
    </row>
    <row r="383" spans="2:25" x14ac:dyDescent="0.2">
      <c r="B383" s="70">
        <v>37204</v>
      </c>
      <c r="C383" s="4">
        <v>9</v>
      </c>
      <c r="D383" s="11"/>
      <c r="E383" s="12"/>
      <c r="F383" s="13"/>
      <c r="G383" s="53">
        <v>0</v>
      </c>
      <c r="H383" s="54">
        <v>4</v>
      </c>
      <c r="I383" s="11">
        <v>77</v>
      </c>
      <c r="J383" s="62">
        <v>0</v>
      </c>
      <c r="K383" s="7">
        <v>0</v>
      </c>
      <c r="L383" s="11" t="s">
        <v>25</v>
      </c>
      <c r="M383" s="27">
        <v>0.25</v>
      </c>
      <c r="N383" s="15"/>
      <c r="O383" s="16"/>
      <c r="R383" s="80" t="s">
        <v>154</v>
      </c>
      <c r="S383" s="80"/>
      <c r="T383" s="80"/>
      <c r="U383" s="80"/>
      <c r="V383" s="80"/>
      <c r="W383" s="80"/>
      <c r="X383" s="80"/>
      <c r="Y383" s="80"/>
    </row>
    <row r="384" spans="2:25" ht="13.5" thickBot="1" x14ac:dyDescent="0.25">
      <c r="B384" s="70">
        <v>37205</v>
      </c>
      <c r="C384" s="17">
        <v>10</v>
      </c>
      <c r="D384" s="18"/>
      <c r="E384" s="19"/>
      <c r="F384" s="20"/>
      <c r="G384" s="82">
        <v>-3</v>
      </c>
      <c r="H384" s="56">
        <v>5</v>
      </c>
      <c r="I384" s="18">
        <v>80</v>
      </c>
      <c r="J384" s="67">
        <v>0</v>
      </c>
      <c r="K384" s="7">
        <v>0</v>
      </c>
      <c r="L384" s="11" t="s">
        <v>25</v>
      </c>
      <c r="M384" s="27">
        <v>0.5</v>
      </c>
      <c r="N384" s="15"/>
      <c r="O384" s="16"/>
      <c r="R384" s="119"/>
      <c r="S384" s="119"/>
      <c r="T384" s="119"/>
      <c r="U384" s="119"/>
      <c r="V384" s="119"/>
      <c r="W384" s="119"/>
      <c r="X384" s="119"/>
      <c r="Y384" s="119"/>
    </row>
    <row r="385" spans="2:25" ht="13.5" thickBot="1" x14ac:dyDescent="0.25">
      <c r="C385" s="21" t="s">
        <v>20</v>
      </c>
      <c r="D385" s="22"/>
      <c r="E385" s="23"/>
      <c r="F385" s="24"/>
      <c r="G385" s="57"/>
      <c r="H385" s="58"/>
      <c r="I385" s="25"/>
      <c r="J385" s="64"/>
      <c r="K385" s="24"/>
      <c r="L385" s="22"/>
      <c r="M385" s="32"/>
      <c r="N385" s="101"/>
      <c r="O385" s="102"/>
      <c r="R385" s="119"/>
      <c r="S385" s="119"/>
      <c r="T385" s="119"/>
      <c r="U385" s="119"/>
      <c r="V385" s="119"/>
      <c r="W385" s="119"/>
      <c r="X385" s="119"/>
      <c r="Y385" s="119"/>
    </row>
    <row r="386" spans="2:25" x14ac:dyDescent="0.2">
      <c r="B386" s="70">
        <v>37206</v>
      </c>
      <c r="C386" s="26">
        <v>11</v>
      </c>
      <c r="D386" s="5"/>
      <c r="E386" s="6"/>
      <c r="F386" s="7"/>
      <c r="G386" s="51">
        <v>0</v>
      </c>
      <c r="H386" s="52">
        <v>4</v>
      </c>
      <c r="I386" s="5">
        <v>78</v>
      </c>
      <c r="J386" s="62">
        <v>1</v>
      </c>
      <c r="K386" s="7">
        <v>0</v>
      </c>
      <c r="L386" s="5" t="s">
        <v>15</v>
      </c>
      <c r="M386" s="35">
        <v>0</v>
      </c>
      <c r="N386" s="9"/>
      <c r="O386" s="10"/>
      <c r="R386" s="119"/>
      <c r="S386" s="119"/>
      <c r="T386" s="119"/>
      <c r="U386" s="119"/>
      <c r="V386" s="119"/>
      <c r="W386" s="119"/>
      <c r="X386" s="119"/>
      <c r="Y386" s="119"/>
    </row>
    <row r="387" spans="2:25" x14ac:dyDescent="0.2">
      <c r="B387" s="70">
        <v>37207</v>
      </c>
      <c r="C387" s="4">
        <v>12</v>
      </c>
      <c r="D387" s="11"/>
      <c r="E387" s="12"/>
      <c r="F387" s="13"/>
      <c r="G387" s="51">
        <v>5</v>
      </c>
      <c r="H387" s="52">
        <v>8</v>
      </c>
      <c r="I387" s="11">
        <v>86</v>
      </c>
      <c r="J387" s="62">
        <v>5</v>
      </c>
      <c r="K387" s="7">
        <v>0</v>
      </c>
      <c r="L387" s="5" t="s">
        <v>15</v>
      </c>
      <c r="M387" s="35">
        <v>0</v>
      </c>
      <c r="N387" s="9"/>
      <c r="O387" s="10"/>
      <c r="R387" s="80"/>
      <c r="S387" s="80"/>
      <c r="T387" s="80"/>
      <c r="U387" s="80"/>
      <c r="V387" s="80"/>
      <c r="W387" s="80"/>
      <c r="X387" s="80"/>
      <c r="Y387" s="80"/>
    </row>
    <row r="388" spans="2:25" x14ac:dyDescent="0.2">
      <c r="B388" s="70">
        <v>37208</v>
      </c>
      <c r="C388" s="4">
        <v>13</v>
      </c>
      <c r="D388" s="11"/>
      <c r="E388" s="12"/>
      <c r="F388" s="13"/>
      <c r="G388" s="53">
        <v>0</v>
      </c>
      <c r="H388" s="54">
        <v>5</v>
      </c>
      <c r="I388" s="11">
        <v>82</v>
      </c>
      <c r="J388" s="62">
        <v>2</v>
      </c>
      <c r="K388" s="7">
        <v>0</v>
      </c>
      <c r="L388" s="5" t="s">
        <v>15</v>
      </c>
      <c r="M388" s="35">
        <v>0.5</v>
      </c>
      <c r="N388" s="15"/>
      <c r="O388" s="16"/>
      <c r="R388" s="80" t="s">
        <v>156</v>
      </c>
      <c r="S388" s="80"/>
      <c r="T388" s="80"/>
      <c r="U388" s="80"/>
      <c r="V388" s="80"/>
      <c r="W388" s="80"/>
      <c r="X388" s="80"/>
      <c r="Y388" s="80"/>
    </row>
    <row r="389" spans="2:25" ht="15" x14ac:dyDescent="0.25">
      <c r="B389" s="70">
        <v>37209</v>
      </c>
      <c r="C389" s="4">
        <v>14</v>
      </c>
      <c r="D389" s="11"/>
      <c r="E389" s="12"/>
      <c r="F389" s="13"/>
      <c r="G389" s="103">
        <v>1</v>
      </c>
      <c r="H389" s="54">
        <v>3</v>
      </c>
      <c r="I389" s="11">
        <v>87</v>
      </c>
      <c r="J389" s="62">
        <v>0</v>
      </c>
      <c r="K389" s="7">
        <v>0</v>
      </c>
      <c r="L389" s="5" t="s">
        <v>34</v>
      </c>
      <c r="M389" s="35">
        <v>0</v>
      </c>
      <c r="N389" s="15"/>
      <c r="O389" s="16"/>
      <c r="R389" s="120"/>
      <c r="S389" s="120"/>
      <c r="T389" s="120"/>
      <c r="U389" s="120"/>
      <c r="V389" s="120"/>
      <c r="W389" s="120"/>
      <c r="X389" s="120"/>
      <c r="Y389" s="120"/>
    </row>
    <row r="390" spans="2:25" x14ac:dyDescent="0.2">
      <c r="B390" s="70">
        <v>37210</v>
      </c>
      <c r="C390" s="4">
        <v>15</v>
      </c>
      <c r="D390" s="11"/>
      <c r="E390" s="12"/>
      <c r="F390" s="13"/>
      <c r="G390" s="81">
        <v>-3</v>
      </c>
      <c r="H390" s="54">
        <v>5</v>
      </c>
      <c r="I390" s="11">
        <v>80</v>
      </c>
      <c r="J390" s="62">
        <v>0</v>
      </c>
      <c r="K390" s="7">
        <v>0</v>
      </c>
      <c r="L390" s="5" t="s">
        <v>25</v>
      </c>
      <c r="M390" s="35">
        <v>0.5</v>
      </c>
      <c r="N390" s="9"/>
      <c r="O390" s="10"/>
      <c r="R390" s="120"/>
      <c r="S390" s="120"/>
      <c r="T390" s="120"/>
      <c r="U390" s="120"/>
      <c r="V390" s="120"/>
      <c r="W390" s="120"/>
      <c r="X390" s="120"/>
      <c r="Y390" s="120"/>
    </row>
    <row r="391" spans="2:25" x14ac:dyDescent="0.2">
      <c r="B391" s="70">
        <v>37211</v>
      </c>
      <c r="C391" s="4">
        <v>16</v>
      </c>
      <c r="D391" s="11"/>
      <c r="E391" s="12"/>
      <c r="F391" s="13"/>
      <c r="G391" s="53">
        <v>3</v>
      </c>
      <c r="H391" s="54">
        <v>8</v>
      </c>
      <c r="I391" s="11">
        <v>82</v>
      </c>
      <c r="J391" s="62">
        <v>0</v>
      </c>
      <c r="K391" s="7">
        <v>0</v>
      </c>
      <c r="L391" s="5" t="s">
        <v>13</v>
      </c>
      <c r="M391" s="35">
        <v>0.5</v>
      </c>
      <c r="N391" s="15"/>
      <c r="O391" s="16"/>
      <c r="R391" s="120"/>
      <c r="S391" s="120"/>
      <c r="T391" s="120"/>
      <c r="U391" s="120"/>
      <c r="V391" s="120"/>
      <c r="W391" s="120"/>
      <c r="X391" s="120"/>
      <c r="Y391" s="120"/>
    </row>
    <row r="392" spans="2:25" x14ac:dyDescent="0.2">
      <c r="B392" s="70">
        <v>37212</v>
      </c>
      <c r="C392" s="4">
        <v>17</v>
      </c>
      <c r="D392" s="11"/>
      <c r="E392" s="12"/>
      <c r="F392" s="13"/>
      <c r="G392" s="53">
        <v>5</v>
      </c>
      <c r="H392" s="54">
        <v>8</v>
      </c>
      <c r="I392" s="11">
        <v>86</v>
      </c>
      <c r="J392" s="62">
        <v>2</v>
      </c>
      <c r="K392" s="7">
        <v>0</v>
      </c>
      <c r="L392" s="5" t="s">
        <v>13</v>
      </c>
      <c r="M392" s="35">
        <v>0</v>
      </c>
      <c r="N392" s="9"/>
      <c r="O392" s="10"/>
      <c r="R392" s="80"/>
      <c r="S392" s="80"/>
      <c r="T392" s="80"/>
      <c r="U392" s="80"/>
      <c r="V392" s="80"/>
      <c r="W392" s="80"/>
      <c r="X392" s="80"/>
      <c r="Y392" s="80"/>
    </row>
    <row r="393" spans="2:25" x14ac:dyDescent="0.2">
      <c r="B393" s="70">
        <v>37213</v>
      </c>
      <c r="C393" s="4">
        <v>18</v>
      </c>
      <c r="D393" s="11"/>
      <c r="E393" s="12"/>
      <c r="F393" s="13"/>
      <c r="G393" s="53">
        <v>6</v>
      </c>
      <c r="H393" s="54">
        <v>8</v>
      </c>
      <c r="I393" s="11">
        <v>85</v>
      </c>
      <c r="J393" s="62">
        <v>1</v>
      </c>
      <c r="K393" s="7">
        <v>0</v>
      </c>
      <c r="L393" s="5" t="s">
        <v>13</v>
      </c>
      <c r="M393" s="35">
        <v>0</v>
      </c>
      <c r="N393" s="9"/>
      <c r="O393" s="10"/>
      <c r="R393" s="80" t="s">
        <v>155</v>
      </c>
      <c r="S393" s="80"/>
      <c r="T393" s="80"/>
      <c r="U393" s="80"/>
      <c r="V393" s="80"/>
      <c r="W393" s="80"/>
      <c r="X393" s="80"/>
      <c r="Y393" s="80"/>
    </row>
    <row r="394" spans="2:25" x14ac:dyDescent="0.2">
      <c r="B394" s="70">
        <v>37214</v>
      </c>
      <c r="C394" s="4">
        <v>19</v>
      </c>
      <c r="D394" s="11"/>
      <c r="E394" s="12"/>
      <c r="F394" s="13"/>
      <c r="G394" s="53">
        <v>6</v>
      </c>
      <c r="H394" s="54">
        <v>7</v>
      </c>
      <c r="I394" s="11">
        <v>90</v>
      </c>
      <c r="J394" s="62">
        <v>1</v>
      </c>
      <c r="K394" s="7">
        <v>0</v>
      </c>
      <c r="L394" s="5" t="s">
        <v>13</v>
      </c>
      <c r="M394" s="35">
        <v>0</v>
      </c>
      <c r="N394" s="9"/>
      <c r="O394" s="10"/>
      <c r="R394" s="120"/>
      <c r="S394" s="120"/>
      <c r="T394" s="120"/>
      <c r="U394" s="120"/>
      <c r="V394" s="120"/>
      <c r="W394" s="120"/>
      <c r="X394" s="120"/>
      <c r="Y394" s="120"/>
    </row>
    <row r="395" spans="2:25" ht="13.5" thickBot="1" x14ac:dyDescent="0.25">
      <c r="B395" s="70">
        <v>37215</v>
      </c>
      <c r="C395" s="17">
        <v>20</v>
      </c>
      <c r="D395" s="18"/>
      <c r="E395" s="19"/>
      <c r="F395" s="20"/>
      <c r="G395" s="53">
        <v>4</v>
      </c>
      <c r="H395" s="54">
        <v>7</v>
      </c>
      <c r="I395" s="18">
        <v>82</v>
      </c>
      <c r="J395" s="63">
        <v>0</v>
      </c>
      <c r="K395" s="7">
        <v>0</v>
      </c>
      <c r="L395" s="5" t="s">
        <v>13</v>
      </c>
      <c r="M395" s="35">
        <v>0</v>
      </c>
      <c r="N395" s="15"/>
      <c r="O395" s="16"/>
      <c r="R395" s="120"/>
      <c r="S395" s="120"/>
      <c r="T395" s="120"/>
      <c r="U395" s="120"/>
      <c r="V395" s="120"/>
      <c r="W395" s="120"/>
      <c r="X395" s="120"/>
      <c r="Y395" s="120"/>
    </row>
    <row r="396" spans="2:25" ht="13.5" thickBot="1" x14ac:dyDescent="0.25">
      <c r="C396" s="21" t="s">
        <v>23</v>
      </c>
      <c r="D396" s="22"/>
      <c r="E396" s="23"/>
      <c r="F396" s="24"/>
      <c r="G396" s="57"/>
      <c r="H396" s="58"/>
      <c r="I396" s="25"/>
      <c r="J396" s="64"/>
      <c r="K396" s="24"/>
      <c r="L396" s="22"/>
      <c r="M396" s="32"/>
      <c r="N396" s="101"/>
      <c r="O396" s="102"/>
      <c r="R396" s="120"/>
      <c r="S396" s="120"/>
      <c r="T396" s="120"/>
      <c r="U396" s="120"/>
      <c r="V396" s="120"/>
      <c r="W396" s="120"/>
      <c r="X396" s="120"/>
      <c r="Y396" s="120"/>
    </row>
    <row r="397" spans="2:25" x14ac:dyDescent="0.2">
      <c r="B397" s="70">
        <v>37216</v>
      </c>
      <c r="C397" s="26">
        <v>21</v>
      </c>
      <c r="D397" s="5"/>
      <c r="E397" s="6"/>
      <c r="F397" s="7"/>
      <c r="G397" s="51">
        <v>4</v>
      </c>
      <c r="H397" s="52">
        <v>10</v>
      </c>
      <c r="I397" s="5">
        <v>80</v>
      </c>
      <c r="J397" s="61">
        <v>4</v>
      </c>
      <c r="K397" s="7">
        <v>0</v>
      </c>
      <c r="L397" s="5" t="s">
        <v>13</v>
      </c>
      <c r="M397" s="35">
        <v>0.25</v>
      </c>
      <c r="N397" s="48"/>
      <c r="O397" s="10"/>
      <c r="R397" s="80"/>
      <c r="S397" s="80"/>
      <c r="T397" s="80"/>
      <c r="U397" s="80"/>
      <c r="V397" s="80"/>
      <c r="W397" s="80"/>
      <c r="X397" s="80"/>
      <c r="Y397" s="80"/>
    </row>
    <row r="398" spans="2:25" x14ac:dyDescent="0.2">
      <c r="B398" s="70">
        <v>37217</v>
      </c>
      <c r="C398" s="4">
        <v>22</v>
      </c>
      <c r="D398" s="11"/>
      <c r="E398" s="12"/>
      <c r="F398" s="13"/>
      <c r="G398" s="53">
        <v>3</v>
      </c>
      <c r="H398" s="54">
        <v>8</v>
      </c>
      <c r="I398" s="11">
        <v>85</v>
      </c>
      <c r="J398" s="62">
        <v>5</v>
      </c>
      <c r="K398" s="7">
        <v>0</v>
      </c>
      <c r="L398" s="5" t="s">
        <v>15</v>
      </c>
      <c r="M398" s="35">
        <v>0</v>
      </c>
      <c r="N398" s="9"/>
      <c r="O398" s="10"/>
      <c r="R398" s="80" t="s">
        <v>157</v>
      </c>
      <c r="S398" s="80"/>
      <c r="T398" s="80"/>
      <c r="U398" s="80"/>
      <c r="V398" s="80"/>
      <c r="W398" s="80"/>
      <c r="X398" s="80"/>
      <c r="Y398" s="80"/>
    </row>
    <row r="399" spans="2:25" x14ac:dyDescent="0.2">
      <c r="B399" s="70">
        <v>37218</v>
      </c>
      <c r="C399" s="4">
        <v>23</v>
      </c>
      <c r="D399" s="11"/>
      <c r="E399" s="12"/>
      <c r="F399" s="13"/>
      <c r="G399" s="53">
        <v>0</v>
      </c>
      <c r="H399" s="54">
        <v>4</v>
      </c>
      <c r="I399" s="11">
        <v>85</v>
      </c>
      <c r="J399" s="62">
        <v>0</v>
      </c>
      <c r="K399" s="7">
        <v>0</v>
      </c>
      <c r="L399" s="5" t="s">
        <v>17</v>
      </c>
      <c r="M399" s="35">
        <v>0.25</v>
      </c>
      <c r="N399" s="15"/>
      <c r="O399" s="16"/>
      <c r="R399" s="120"/>
      <c r="S399" s="120"/>
      <c r="T399" s="120"/>
      <c r="U399" s="120"/>
      <c r="V399" s="120"/>
      <c r="W399" s="120"/>
      <c r="X399" s="120"/>
      <c r="Y399" s="120"/>
    </row>
    <row r="400" spans="2:25" x14ac:dyDescent="0.2">
      <c r="B400" s="70">
        <v>37219</v>
      </c>
      <c r="C400" s="4">
        <v>24</v>
      </c>
      <c r="D400" s="11"/>
      <c r="E400" s="12"/>
      <c r="F400" s="13"/>
      <c r="G400" s="53">
        <v>0</v>
      </c>
      <c r="H400" s="54">
        <v>5</v>
      </c>
      <c r="I400" s="11">
        <v>90</v>
      </c>
      <c r="J400" s="62">
        <v>2</v>
      </c>
      <c r="K400" s="7">
        <v>0</v>
      </c>
      <c r="L400" s="5" t="s">
        <v>13</v>
      </c>
      <c r="M400" s="35">
        <v>0</v>
      </c>
      <c r="N400" s="9"/>
      <c r="O400" s="10"/>
      <c r="R400" s="120"/>
      <c r="S400" s="120"/>
      <c r="T400" s="120"/>
      <c r="U400" s="120"/>
      <c r="V400" s="120"/>
      <c r="W400" s="120"/>
      <c r="X400" s="120"/>
      <c r="Y400" s="120"/>
    </row>
    <row r="401" spans="2:25" x14ac:dyDescent="0.2">
      <c r="B401" s="70">
        <v>37220</v>
      </c>
      <c r="C401" s="4">
        <v>25</v>
      </c>
      <c r="D401" s="11"/>
      <c r="E401" s="12"/>
      <c r="F401" s="13"/>
      <c r="G401" s="53">
        <v>4</v>
      </c>
      <c r="H401" s="54">
        <v>6</v>
      </c>
      <c r="I401" s="11">
        <v>89</v>
      </c>
      <c r="J401" s="62">
        <v>6</v>
      </c>
      <c r="K401" s="7">
        <v>0</v>
      </c>
      <c r="L401" s="5" t="s">
        <v>13</v>
      </c>
      <c r="M401" s="35">
        <v>0</v>
      </c>
      <c r="N401" s="15"/>
      <c r="O401" s="16"/>
      <c r="R401" s="120"/>
      <c r="S401" s="120"/>
      <c r="T401" s="120"/>
      <c r="U401" s="120"/>
      <c r="V401" s="120"/>
      <c r="W401" s="120"/>
      <c r="X401" s="120"/>
      <c r="Y401" s="120"/>
    </row>
    <row r="402" spans="2:25" x14ac:dyDescent="0.2">
      <c r="B402" s="70">
        <v>37221</v>
      </c>
      <c r="C402" s="4">
        <v>26</v>
      </c>
      <c r="D402" s="11"/>
      <c r="E402" s="12"/>
      <c r="F402" s="13"/>
      <c r="G402" s="53">
        <v>6</v>
      </c>
      <c r="H402" s="54">
        <v>8</v>
      </c>
      <c r="I402" s="11">
        <v>88</v>
      </c>
      <c r="J402" s="62">
        <v>0</v>
      </c>
      <c r="K402" s="7">
        <v>0</v>
      </c>
      <c r="L402" s="5" t="s">
        <v>13</v>
      </c>
      <c r="M402" s="35">
        <v>0</v>
      </c>
      <c r="N402" s="9"/>
      <c r="O402" s="10"/>
    </row>
    <row r="403" spans="2:25" x14ac:dyDescent="0.2">
      <c r="B403" s="70">
        <v>37222</v>
      </c>
      <c r="C403" s="4">
        <v>27</v>
      </c>
      <c r="D403" s="11"/>
      <c r="E403" s="12"/>
      <c r="F403" s="13"/>
      <c r="G403" s="53">
        <v>2</v>
      </c>
      <c r="H403" s="54">
        <v>4</v>
      </c>
      <c r="I403" s="11">
        <v>86</v>
      </c>
      <c r="J403" s="62">
        <v>4</v>
      </c>
      <c r="K403" s="7">
        <v>0</v>
      </c>
      <c r="L403" s="5" t="s">
        <v>13</v>
      </c>
      <c r="M403" s="35">
        <v>0</v>
      </c>
      <c r="N403" s="15" t="s">
        <v>21</v>
      </c>
      <c r="O403" s="16"/>
    </row>
    <row r="404" spans="2:25" x14ac:dyDescent="0.2">
      <c r="B404" s="70">
        <v>37223</v>
      </c>
      <c r="C404" s="4">
        <v>28</v>
      </c>
      <c r="D404" s="11"/>
      <c r="E404" s="12"/>
      <c r="F404" s="13"/>
      <c r="G404" s="53">
        <v>3</v>
      </c>
      <c r="H404" s="54">
        <v>7</v>
      </c>
      <c r="I404" s="11">
        <v>84</v>
      </c>
      <c r="J404" s="62">
        <v>3</v>
      </c>
      <c r="K404" s="7">
        <v>0</v>
      </c>
      <c r="L404" s="5" t="s">
        <v>13</v>
      </c>
      <c r="M404" s="35">
        <v>0.25</v>
      </c>
      <c r="N404" s="9"/>
      <c r="O404" s="10"/>
    </row>
    <row r="405" spans="2:25" x14ac:dyDescent="0.2">
      <c r="B405" s="70">
        <v>37224</v>
      </c>
      <c r="C405" s="4">
        <v>29</v>
      </c>
      <c r="D405" s="11"/>
      <c r="E405" s="12"/>
      <c r="F405" s="13"/>
      <c r="G405" s="53">
        <v>3</v>
      </c>
      <c r="H405" s="54">
        <v>6</v>
      </c>
      <c r="I405" s="11">
        <v>88</v>
      </c>
      <c r="J405" s="62">
        <v>3</v>
      </c>
      <c r="K405" s="7">
        <v>0</v>
      </c>
      <c r="L405" s="5" t="s">
        <v>13</v>
      </c>
      <c r="M405" s="35">
        <v>0</v>
      </c>
      <c r="N405" s="15"/>
      <c r="O405" s="16"/>
    </row>
    <row r="406" spans="2:25" x14ac:dyDescent="0.2">
      <c r="B406" s="70">
        <v>37225</v>
      </c>
      <c r="C406" s="4">
        <v>30</v>
      </c>
      <c r="D406" s="11"/>
      <c r="E406" s="12"/>
      <c r="F406" s="13"/>
      <c r="G406" s="53">
        <v>5</v>
      </c>
      <c r="H406" s="54">
        <v>7</v>
      </c>
      <c r="I406" s="11">
        <v>85</v>
      </c>
      <c r="J406" s="62">
        <v>1</v>
      </c>
      <c r="K406" s="7">
        <v>0</v>
      </c>
      <c r="L406" s="11" t="s">
        <v>17</v>
      </c>
      <c r="M406" s="35">
        <v>0</v>
      </c>
      <c r="N406" s="15"/>
      <c r="O406" s="16"/>
    </row>
    <row r="407" spans="2:25" ht="13.5" thickBot="1" x14ac:dyDescent="0.25">
      <c r="C407" s="17"/>
      <c r="D407" s="18"/>
      <c r="E407" s="19"/>
      <c r="F407" s="20"/>
      <c r="G407" s="55"/>
      <c r="H407" s="56"/>
      <c r="I407" s="18"/>
      <c r="J407" s="63"/>
      <c r="K407" s="7"/>
      <c r="L407" s="18"/>
      <c r="M407" s="14"/>
      <c r="N407" s="15"/>
      <c r="O407" s="16"/>
    </row>
    <row r="408" spans="2:25" ht="13.5" thickBot="1" x14ac:dyDescent="0.25">
      <c r="C408" s="21" t="s">
        <v>27</v>
      </c>
      <c r="D408" s="22"/>
      <c r="E408" s="23"/>
      <c r="F408" s="24"/>
      <c r="G408" s="57"/>
      <c r="H408" s="58"/>
      <c r="I408" s="25"/>
      <c r="J408" s="64"/>
      <c r="K408" s="24"/>
      <c r="L408" s="22"/>
      <c r="M408" s="36"/>
      <c r="N408" s="37"/>
      <c r="O408" s="38"/>
    </row>
    <row r="409" spans="2:25" ht="12.75" customHeight="1" x14ac:dyDescent="0.2">
      <c r="C409" s="164" t="s">
        <v>28</v>
      </c>
      <c r="D409" s="165"/>
      <c r="E409" s="168"/>
      <c r="F409" s="141"/>
      <c r="G409" s="125">
        <f>SUM(G375:G407)</f>
        <v>110</v>
      </c>
      <c r="H409" s="125">
        <f>SUM(H375:H407)</f>
        <v>215</v>
      </c>
      <c r="I409" s="125">
        <f>SUM(I375:I407)</f>
        <v>2522</v>
      </c>
      <c r="J409" s="125">
        <f>SUM(J375:J407)</f>
        <v>60</v>
      </c>
      <c r="K409" s="141">
        <v>0</v>
      </c>
      <c r="L409" s="39"/>
      <c r="M409" s="40"/>
      <c r="N409" s="40"/>
      <c r="O409" s="41"/>
    </row>
    <row r="410" spans="2:25" ht="13.5" thickBot="1" x14ac:dyDescent="0.25">
      <c r="C410" s="166"/>
      <c r="D410" s="167"/>
      <c r="E410" s="169"/>
      <c r="F410" s="142"/>
      <c r="G410" s="126"/>
      <c r="H410" s="126"/>
      <c r="I410" s="126"/>
      <c r="J410" s="126"/>
      <c r="K410" s="142"/>
      <c r="L410" s="42"/>
      <c r="M410" s="43"/>
      <c r="N410" s="43"/>
      <c r="O410" s="44"/>
    </row>
    <row r="411" spans="2:25" ht="12.75" customHeight="1" x14ac:dyDescent="0.2">
      <c r="C411" s="143" t="s">
        <v>54</v>
      </c>
      <c r="D411" s="144"/>
      <c r="E411" s="206"/>
      <c r="F411" s="116" t="s">
        <v>55</v>
      </c>
      <c r="G411" s="152" t="s">
        <v>171</v>
      </c>
      <c r="H411" s="153" t="s">
        <v>172</v>
      </c>
      <c r="I411" s="154" t="s">
        <v>56</v>
      </c>
      <c r="J411" s="156" t="s">
        <v>57</v>
      </c>
      <c r="K411" s="158" t="s">
        <v>29</v>
      </c>
      <c r="L411" s="158"/>
      <c r="M411" s="158"/>
      <c r="N411" s="158"/>
      <c r="O411" s="159"/>
    </row>
    <row r="412" spans="2:25" x14ac:dyDescent="0.2">
      <c r="C412" s="145"/>
      <c r="D412" s="146"/>
      <c r="E412" s="207"/>
      <c r="F412" s="117"/>
      <c r="G412" s="121"/>
      <c r="H412" s="137"/>
      <c r="I412" s="155"/>
      <c r="J412" s="157"/>
      <c r="K412" s="160"/>
      <c r="L412" s="160"/>
      <c r="M412" s="160"/>
      <c r="N412" s="160"/>
      <c r="O412" s="161"/>
    </row>
    <row r="413" spans="2:25" x14ac:dyDescent="0.2">
      <c r="C413" s="145"/>
      <c r="D413" s="146"/>
      <c r="E413" s="207"/>
      <c r="F413" s="117"/>
      <c r="G413" s="121">
        <f>G409/30</f>
        <v>3.6666666666666665</v>
      </c>
      <c r="H413" s="121">
        <f>H409/30</f>
        <v>7.166666666666667</v>
      </c>
      <c r="I413" s="121">
        <f>I409/30</f>
        <v>84.066666666666663</v>
      </c>
      <c r="J413" s="219">
        <f>COUNTIF(J375:J407,"&gt;0")</f>
        <v>19</v>
      </c>
      <c r="K413" s="160"/>
      <c r="L413" s="160"/>
      <c r="M413" s="160"/>
      <c r="N413" s="160"/>
      <c r="O413" s="161"/>
    </row>
    <row r="414" spans="2:25" ht="13.5" thickBot="1" x14ac:dyDescent="0.25">
      <c r="C414" s="147"/>
      <c r="D414" s="148"/>
      <c r="E414" s="208"/>
      <c r="F414" s="118"/>
      <c r="G414" s="122"/>
      <c r="H414" s="122"/>
      <c r="I414" s="122"/>
      <c r="J414" s="220"/>
      <c r="K414" s="162"/>
      <c r="L414" s="162"/>
      <c r="M414" s="162"/>
      <c r="N414" s="162"/>
      <c r="O414" s="163"/>
    </row>
    <row r="417" spans="2:25" x14ac:dyDescent="0.2">
      <c r="C417" s="69" t="s">
        <v>159</v>
      </c>
      <c r="D417" s="69" t="s">
        <v>194</v>
      </c>
      <c r="H417" s="59"/>
    </row>
    <row r="418" spans="2:25" ht="13.5" thickBot="1" x14ac:dyDescent="0.25">
      <c r="D418" s="72"/>
    </row>
    <row r="419" spans="2:25" ht="12.75" customHeight="1" x14ac:dyDescent="0.2">
      <c r="C419" s="170" t="s">
        <v>0</v>
      </c>
      <c r="D419" s="172" t="s">
        <v>1</v>
      </c>
      <c r="E419" s="173"/>
      <c r="F419" s="174"/>
      <c r="G419" s="175" t="s">
        <v>2</v>
      </c>
      <c r="H419" s="176"/>
      <c r="I419" s="177" t="s">
        <v>3</v>
      </c>
      <c r="J419" s="179" t="s">
        <v>4</v>
      </c>
      <c r="K419" s="131" t="s">
        <v>5</v>
      </c>
      <c r="L419" s="133" t="s">
        <v>6</v>
      </c>
      <c r="M419" s="135" t="s">
        <v>7</v>
      </c>
      <c r="N419" s="135"/>
      <c r="O419" s="131"/>
      <c r="R419" s="80" t="s">
        <v>150</v>
      </c>
      <c r="S419" s="80"/>
      <c r="T419" s="80"/>
      <c r="U419" s="80"/>
      <c r="V419" s="80"/>
      <c r="W419" s="80"/>
      <c r="X419" s="80"/>
      <c r="Y419" s="80"/>
    </row>
    <row r="420" spans="2:25" ht="13.5" customHeight="1" thickBot="1" x14ac:dyDescent="0.25">
      <c r="C420" s="171"/>
      <c r="D420" s="1" t="s">
        <v>8</v>
      </c>
      <c r="E420" s="2" t="s">
        <v>9</v>
      </c>
      <c r="F420" s="3" t="s">
        <v>10</v>
      </c>
      <c r="G420" s="49" t="s">
        <v>11</v>
      </c>
      <c r="H420" s="50" t="s">
        <v>12</v>
      </c>
      <c r="I420" s="178"/>
      <c r="J420" s="180"/>
      <c r="K420" s="132"/>
      <c r="L420" s="134"/>
      <c r="M420" s="136"/>
      <c r="N420" s="136"/>
      <c r="O420" s="132"/>
      <c r="R420" s="119"/>
      <c r="S420" s="119"/>
      <c r="T420" s="119"/>
      <c r="U420" s="119"/>
      <c r="V420" s="119"/>
      <c r="W420" s="119"/>
      <c r="X420" s="119"/>
      <c r="Y420" s="119"/>
    </row>
    <row r="421" spans="2:25" x14ac:dyDescent="0.2">
      <c r="B421" s="70">
        <v>37196</v>
      </c>
      <c r="C421" s="4">
        <v>1</v>
      </c>
      <c r="D421" s="5">
        <v>31100</v>
      </c>
      <c r="E421" s="6"/>
      <c r="F421" s="7"/>
      <c r="G421" s="51">
        <v>8</v>
      </c>
      <c r="H421" s="52">
        <v>11</v>
      </c>
      <c r="I421" s="5">
        <v>74</v>
      </c>
      <c r="J421" s="65">
        <v>5</v>
      </c>
      <c r="K421" s="7"/>
      <c r="L421" s="5" t="s">
        <v>15</v>
      </c>
      <c r="M421" s="8"/>
      <c r="N421" s="9"/>
      <c r="O421" s="10"/>
      <c r="R421" s="119"/>
      <c r="S421" s="119"/>
      <c r="T421" s="119"/>
      <c r="U421" s="119"/>
      <c r="V421" s="119"/>
      <c r="W421" s="119"/>
      <c r="X421" s="119"/>
      <c r="Y421" s="119"/>
    </row>
    <row r="422" spans="2:25" x14ac:dyDescent="0.2">
      <c r="B422" s="70">
        <v>37197</v>
      </c>
      <c r="C422" s="4">
        <v>2</v>
      </c>
      <c r="D422" s="11"/>
      <c r="E422" s="12"/>
      <c r="F422" s="13"/>
      <c r="G422" s="53">
        <v>10</v>
      </c>
      <c r="H422" s="54">
        <v>12</v>
      </c>
      <c r="I422" s="11">
        <v>84</v>
      </c>
      <c r="J422" s="66">
        <v>2</v>
      </c>
      <c r="K422" s="7"/>
      <c r="L422" s="11" t="s">
        <v>25</v>
      </c>
      <c r="M422" s="8"/>
      <c r="N422" s="9"/>
      <c r="O422" s="10"/>
      <c r="R422" s="119"/>
      <c r="S422" s="119"/>
      <c r="T422" s="119"/>
      <c r="U422" s="119"/>
      <c r="V422" s="119"/>
      <c r="W422" s="119"/>
      <c r="X422" s="119"/>
      <c r="Y422" s="119"/>
    </row>
    <row r="423" spans="2:25" x14ac:dyDescent="0.2">
      <c r="B423" s="70">
        <v>37198</v>
      </c>
      <c r="C423" s="4">
        <v>3</v>
      </c>
      <c r="D423" s="11"/>
      <c r="E423" s="12"/>
      <c r="F423" s="13"/>
      <c r="G423" s="53">
        <v>10</v>
      </c>
      <c r="H423" s="54">
        <v>12</v>
      </c>
      <c r="I423" s="11">
        <v>83</v>
      </c>
      <c r="J423" s="66">
        <v>0</v>
      </c>
      <c r="K423" s="7"/>
      <c r="L423" s="11" t="s">
        <v>25</v>
      </c>
      <c r="M423" s="8"/>
      <c r="N423" s="9"/>
      <c r="O423" s="10"/>
      <c r="R423" s="80"/>
      <c r="S423" s="80"/>
      <c r="T423" s="80"/>
      <c r="U423" s="80"/>
      <c r="V423" s="80"/>
      <c r="W423" s="80"/>
      <c r="X423" s="80"/>
      <c r="Y423" s="80"/>
    </row>
    <row r="424" spans="2:25" x14ac:dyDescent="0.2">
      <c r="B424" s="70">
        <v>37199</v>
      </c>
      <c r="C424" s="4">
        <v>4</v>
      </c>
      <c r="D424" s="11"/>
      <c r="E424" s="12"/>
      <c r="F424" s="13"/>
      <c r="G424" s="53">
        <v>10</v>
      </c>
      <c r="H424" s="54">
        <v>13</v>
      </c>
      <c r="I424" s="11">
        <v>76</v>
      </c>
      <c r="J424" s="66">
        <v>0</v>
      </c>
      <c r="K424" s="7"/>
      <c r="L424" s="11" t="s">
        <v>25</v>
      </c>
      <c r="M424" s="8"/>
      <c r="N424" s="9"/>
      <c r="O424" s="10"/>
      <c r="R424" s="80" t="s">
        <v>152</v>
      </c>
      <c r="S424" s="80"/>
      <c r="T424" s="80"/>
      <c r="U424" s="80"/>
      <c r="V424" s="80"/>
      <c r="W424" s="80"/>
      <c r="X424" s="80"/>
      <c r="Y424" s="80"/>
    </row>
    <row r="425" spans="2:25" x14ac:dyDescent="0.2">
      <c r="B425" s="70">
        <v>37200</v>
      </c>
      <c r="C425" s="4">
        <v>5</v>
      </c>
      <c r="D425" s="11"/>
      <c r="E425" s="12"/>
      <c r="F425" s="13"/>
      <c r="G425" s="53">
        <v>5</v>
      </c>
      <c r="H425" s="54">
        <v>11</v>
      </c>
      <c r="I425" s="11">
        <v>78</v>
      </c>
      <c r="J425" s="66">
        <v>4</v>
      </c>
      <c r="K425" s="7"/>
      <c r="L425" s="11" t="s">
        <v>15</v>
      </c>
      <c r="M425" s="8"/>
      <c r="N425" s="9"/>
      <c r="O425" s="10"/>
      <c r="R425" s="119"/>
      <c r="S425" s="119"/>
      <c r="T425" s="119"/>
      <c r="U425" s="119"/>
      <c r="V425" s="119"/>
      <c r="W425" s="119"/>
      <c r="X425" s="119"/>
      <c r="Y425" s="119"/>
    </row>
    <row r="426" spans="2:25" x14ac:dyDescent="0.2">
      <c r="B426" s="70">
        <v>37201</v>
      </c>
      <c r="C426" s="4">
        <v>6</v>
      </c>
      <c r="D426" s="11"/>
      <c r="E426" s="12"/>
      <c r="F426" s="13"/>
      <c r="G426" s="53">
        <v>6</v>
      </c>
      <c r="H426" s="54">
        <v>11</v>
      </c>
      <c r="I426" s="11">
        <v>76</v>
      </c>
      <c r="J426" s="66">
        <v>9</v>
      </c>
      <c r="K426" s="7"/>
      <c r="L426" s="11" t="s">
        <v>15</v>
      </c>
      <c r="M426" s="8"/>
      <c r="N426" s="9"/>
      <c r="O426" s="10"/>
      <c r="R426" s="119"/>
      <c r="S426" s="119"/>
      <c r="T426" s="119"/>
      <c r="U426" s="119"/>
      <c r="V426" s="119"/>
      <c r="W426" s="119"/>
      <c r="X426" s="119"/>
      <c r="Y426" s="119"/>
    </row>
    <row r="427" spans="2:25" x14ac:dyDescent="0.2">
      <c r="B427" s="70">
        <v>37202</v>
      </c>
      <c r="C427" s="4">
        <v>7</v>
      </c>
      <c r="D427" s="11"/>
      <c r="E427" s="12"/>
      <c r="F427" s="13"/>
      <c r="G427" s="53">
        <v>7</v>
      </c>
      <c r="H427" s="54">
        <v>10</v>
      </c>
      <c r="I427" s="11">
        <v>84</v>
      </c>
      <c r="J427" s="66">
        <v>8</v>
      </c>
      <c r="K427" s="7"/>
      <c r="L427" s="11" t="s">
        <v>15</v>
      </c>
      <c r="M427" s="8"/>
      <c r="N427" s="9"/>
      <c r="O427" s="10"/>
      <c r="R427" s="119"/>
      <c r="S427" s="119"/>
      <c r="T427" s="119"/>
      <c r="U427" s="119"/>
      <c r="V427" s="119"/>
      <c r="W427" s="119"/>
      <c r="X427" s="119"/>
      <c r="Y427" s="119"/>
    </row>
    <row r="428" spans="2:25" x14ac:dyDescent="0.2">
      <c r="B428" s="70">
        <v>37203</v>
      </c>
      <c r="C428" s="4">
        <v>8</v>
      </c>
      <c r="D428" s="11"/>
      <c r="E428" s="12"/>
      <c r="F428" s="13"/>
      <c r="G428" s="53">
        <v>4</v>
      </c>
      <c r="H428" s="54">
        <v>8</v>
      </c>
      <c r="I428" s="11">
        <v>70</v>
      </c>
      <c r="J428" s="66">
        <v>0</v>
      </c>
      <c r="K428" s="7"/>
      <c r="L428" s="11" t="s">
        <v>15</v>
      </c>
      <c r="M428" s="14"/>
      <c r="N428" s="15"/>
      <c r="O428" s="16"/>
      <c r="R428" s="80"/>
      <c r="S428" s="80"/>
      <c r="T428" s="80"/>
      <c r="U428" s="80"/>
      <c r="V428" s="80"/>
      <c r="W428" s="80"/>
      <c r="X428" s="80"/>
      <c r="Y428" s="80"/>
    </row>
    <row r="429" spans="2:25" x14ac:dyDescent="0.2">
      <c r="B429" s="70">
        <v>37204</v>
      </c>
      <c r="C429" s="4">
        <v>9</v>
      </c>
      <c r="D429" s="11"/>
      <c r="E429" s="12"/>
      <c r="F429" s="13"/>
      <c r="G429" s="53">
        <v>1</v>
      </c>
      <c r="H429" s="54">
        <v>4</v>
      </c>
      <c r="I429" s="11">
        <v>65</v>
      </c>
      <c r="J429" s="62">
        <v>0</v>
      </c>
      <c r="K429" s="7"/>
      <c r="L429" s="11" t="s">
        <v>16</v>
      </c>
      <c r="M429" s="14"/>
      <c r="N429" s="15"/>
      <c r="O429" s="16"/>
      <c r="R429" s="80" t="s">
        <v>154</v>
      </c>
      <c r="S429" s="80"/>
      <c r="T429" s="80"/>
      <c r="U429" s="80"/>
      <c r="V429" s="80"/>
      <c r="W429" s="80"/>
      <c r="X429" s="80"/>
      <c r="Y429" s="80"/>
    </row>
    <row r="430" spans="2:25" ht="13.5" thickBot="1" x14ac:dyDescent="0.25">
      <c r="B430" s="70">
        <v>37205</v>
      </c>
      <c r="C430" s="17">
        <v>10</v>
      </c>
      <c r="D430" s="18">
        <v>31000</v>
      </c>
      <c r="E430" s="19"/>
      <c r="F430" s="20">
        <v>-100</v>
      </c>
      <c r="G430" s="55">
        <v>-3</v>
      </c>
      <c r="H430" s="56">
        <v>7</v>
      </c>
      <c r="I430" s="18">
        <v>76</v>
      </c>
      <c r="J430" s="67">
        <v>0</v>
      </c>
      <c r="K430" s="7"/>
      <c r="L430" s="11" t="s">
        <v>15</v>
      </c>
      <c r="M430" s="14"/>
      <c r="N430" s="15"/>
      <c r="O430" s="16"/>
      <c r="R430" s="119"/>
      <c r="S430" s="119"/>
      <c r="T430" s="119"/>
      <c r="U430" s="119"/>
      <c r="V430" s="119"/>
      <c r="W430" s="119"/>
      <c r="X430" s="119"/>
      <c r="Y430" s="119"/>
    </row>
    <row r="431" spans="2:25" ht="13.5" thickBot="1" x14ac:dyDescent="0.25">
      <c r="C431" s="21" t="s">
        <v>20</v>
      </c>
      <c r="D431" s="22"/>
      <c r="E431" s="23">
        <v>0</v>
      </c>
      <c r="F431" s="24">
        <v>-100</v>
      </c>
      <c r="G431" s="57"/>
      <c r="H431" s="58"/>
      <c r="I431" s="25"/>
      <c r="J431" s="64"/>
      <c r="K431" s="24"/>
      <c r="L431" s="22"/>
      <c r="M431" s="209"/>
      <c r="N431" s="210"/>
      <c r="O431" s="211"/>
      <c r="R431" s="119"/>
      <c r="S431" s="119"/>
      <c r="T431" s="119"/>
      <c r="U431" s="119"/>
      <c r="V431" s="119"/>
      <c r="W431" s="119"/>
      <c r="X431" s="119"/>
      <c r="Y431" s="119"/>
    </row>
    <row r="432" spans="2:25" x14ac:dyDescent="0.2">
      <c r="B432" s="70">
        <v>37206</v>
      </c>
      <c r="C432" s="26">
        <v>11</v>
      </c>
      <c r="D432" s="5"/>
      <c r="E432" s="6"/>
      <c r="F432" s="7"/>
      <c r="G432" s="51">
        <v>4</v>
      </c>
      <c r="H432" s="52">
        <v>7</v>
      </c>
      <c r="I432" s="5">
        <v>85</v>
      </c>
      <c r="J432" s="62">
        <v>0</v>
      </c>
      <c r="K432" s="7"/>
      <c r="L432" s="5" t="s">
        <v>25</v>
      </c>
      <c r="M432" s="8"/>
      <c r="N432" s="9"/>
      <c r="O432" s="10"/>
      <c r="R432" s="119"/>
      <c r="S432" s="119"/>
      <c r="T432" s="119"/>
      <c r="U432" s="119"/>
      <c r="V432" s="119"/>
      <c r="W432" s="119"/>
      <c r="X432" s="119"/>
      <c r="Y432" s="119"/>
    </row>
    <row r="433" spans="2:25" x14ac:dyDescent="0.2">
      <c r="B433" s="70">
        <v>37207</v>
      </c>
      <c r="C433" s="4">
        <v>12</v>
      </c>
      <c r="D433" s="11"/>
      <c r="E433" s="12"/>
      <c r="F433" s="13"/>
      <c r="G433" s="51">
        <v>7</v>
      </c>
      <c r="H433" s="52">
        <v>9</v>
      </c>
      <c r="I433" s="11">
        <v>90</v>
      </c>
      <c r="J433" s="62">
        <v>8</v>
      </c>
      <c r="K433" s="7"/>
      <c r="L433" s="5" t="s">
        <v>25</v>
      </c>
      <c r="M433" s="8"/>
      <c r="N433" s="9"/>
      <c r="O433" s="10"/>
      <c r="R433" s="80"/>
      <c r="S433" s="80"/>
      <c r="T433" s="80"/>
      <c r="U433" s="80"/>
      <c r="V433" s="80"/>
      <c r="W433" s="80"/>
      <c r="X433" s="80"/>
      <c r="Y433" s="80"/>
    </row>
    <row r="434" spans="2:25" x14ac:dyDescent="0.2">
      <c r="B434" s="70">
        <v>37208</v>
      </c>
      <c r="C434" s="4">
        <v>13</v>
      </c>
      <c r="D434" s="11"/>
      <c r="E434" s="12"/>
      <c r="F434" s="13"/>
      <c r="G434" s="53">
        <v>0</v>
      </c>
      <c r="H434" s="54">
        <v>6</v>
      </c>
      <c r="I434" s="11">
        <v>86</v>
      </c>
      <c r="J434" s="62">
        <v>3</v>
      </c>
      <c r="K434" s="7"/>
      <c r="L434" s="5" t="s">
        <v>25</v>
      </c>
      <c r="M434" s="14"/>
      <c r="N434" s="15"/>
      <c r="O434" s="16"/>
      <c r="R434" s="80" t="s">
        <v>156</v>
      </c>
      <c r="S434" s="80"/>
      <c r="T434" s="80"/>
      <c r="U434" s="80"/>
      <c r="V434" s="80"/>
      <c r="W434" s="80"/>
      <c r="X434" s="80"/>
      <c r="Y434" s="80"/>
    </row>
    <row r="435" spans="2:25" ht="15" x14ac:dyDescent="0.25">
      <c r="B435" s="70">
        <v>37209</v>
      </c>
      <c r="C435" s="4">
        <v>14</v>
      </c>
      <c r="D435" s="11"/>
      <c r="E435" s="12"/>
      <c r="F435" s="13"/>
      <c r="G435" s="103">
        <v>-1</v>
      </c>
      <c r="H435" s="54">
        <v>5</v>
      </c>
      <c r="I435" s="11">
        <v>78</v>
      </c>
      <c r="J435" s="62">
        <v>0</v>
      </c>
      <c r="K435" s="7"/>
      <c r="L435" s="5" t="s">
        <v>16</v>
      </c>
      <c r="M435" s="14"/>
      <c r="N435" s="15"/>
      <c r="O435" s="16"/>
      <c r="R435" s="120"/>
      <c r="S435" s="120"/>
      <c r="T435" s="120"/>
      <c r="U435" s="120"/>
      <c r="V435" s="120"/>
      <c r="W435" s="120"/>
      <c r="X435" s="120"/>
      <c r="Y435" s="120"/>
    </row>
    <row r="436" spans="2:25" x14ac:dyDescent="0.2">
      <c r="B436" s="70">
        <v>37210</v>
      </c>
      <c r="C436" s="4">
        <v>15</v>
      </c>
      <c r="D436" s="11"/>
      <c r="E436" s="12"/>
      <c r="F436" s="13"/>
      <c r="G436" s="53">
        <v>-4</v>
      </c>
      <c r="H436" s="54">
        <v>5</v>
      </c>
      <c r="I436" s="11">
        <v>84</v>
      </c>
      <c r="J436" s="62">
        <v>0</v>
      </c>
      <c r="K436" s="7"/>
      <c r="L436" s="5" t="s">
        <v>25</v>
      </c>
      <c r="M436" s="8"/>
      <c r="N436" s="9"/>
      <c r="O436" s="10"/>
      <c r="R436" s="120"/>
      <c r="S436" s="120"/>
      <c r="T436" s="120"/>
      <c r="U436" s="120"/>
      <c r="V436" s="120"/>
      <c r="W436" s="120"/>
      <c r="X436" s="120"/>
      <c r="Y436" s="120"/>
    </row>
    <row r="437" spans="2:25" x14ac:dyDescent="0.2">
      <c r="B437" s="70">
        <v>37211</v>
      </c>
      <c r="C437" s="4">
        <v>16</v>
      </c>
      <c r="D437" s="11"/>
      <c r="E437" s="12"/>
      <c r="F437" s="13"/>
      <c r="G437" s="53">
        <v>7</v>
      </c>
      <c r="H437" s="54">
        <v>9</v>
      </c>
      <c r="I437" s="11">
        <v>86</v>
      </c>
      <c r="J437" s="62">
        <v>0</v>
      </c>
      <c r="K437" s="7"/>
      <c r="L437" s="5" t="s">
        <v>15</v>
      </c>
      <c r="M437" s="14"/>
      <c r="N437" s="15"/>
      <c r="O437" s="16"/>
      <c r="R437" s="120"/>
      <c r="S437" s="120"/>
      <c r="T437" s="120"/>
      <c r="U437" s="120"/>
      <c r="V437" s="120"/>
      <c r="W437" s="120"/>
      <c r="X437" s="120"/>
      <c r="Y437" s="120"/>
    </row>
    <row r="438" spans="2:25" x14ac:dyDescent="0.2">
      <c r="B438" s="70">
        <v>37212</v>
      </c>
      <c r="C438" s="4">
        <v>17</v>
      </c>
      <c r="D438" s="11"/>
      <c r="E438" s="12"/>
      <c r="F438" s="13"/>
      <c r="G438" s="53">
        <v>4</v>
      </c>
      <c r="H438" s="54">
        <v>9</v>
      </c>
      <c r="I438" s="11">
        <v>87</v>
      </c>
      <c r="J438" s="62">
        <v>0</v>
      </c>
      <c r="K438" s="7"/>
      <c r="L438" s="5" t="s">
        <v>25</v>
      </c>
      <c r="M438" s="8"/>
      <c r="N438" s="9"/>
      <c r="O438" s="10"/>
      <c r="R438" s="80"/>
      <c r="S438" s="80"/>
      <c r="T438" s="80"/>
      <c r="U438" s="80"/>
      <c r="V438" s="80"/>
      <c r="W438" s="80"/>
      <c r="X438" s="80"/>
      <c r="Y438" s="80"/>
    </row>
    <row r="439" spans="2:25" x14ac:dyDescent="0.2">
      <c r="B439" s="70">
        <v>37213</v>
      </c>
      <c r="C439" s="4">
        <v>18</v>
      </c>
      <c r="D439" s="11"/>
      <c r="E439" s="12"/>
      <c r="F439" s="13"/>
      <c r="G439" s="53">
        <v>6</v>
      </c>
      <c r="H439" s="54">
        <v>9</v>
      </c>
      <c r="I439" s="11">
        <v>86</v>
      </c>
      <c r="J439" s="62">
        <v>0</v>
      </c>
      <c r="K439" s="7"/>
      <c r="L439" s="5" t="s">
        <v>25</v>
      </c>
      <c r="M439" s="8"/>
      <c r="N439" s="9"/>
      <c r="O439" s="10"/>
      <c r="R439" s="80" t="s">
        <v>155</v>
      </c>
      <c r="S439" s="80"/>
      <c r="T439" s="80"/>
      <c r="U439" s="80"/>
      <c r="V439" s="80"/>
      <c r="W439" s="80"/>
      <c r="X439" s="80"/>
      <c r="Y439" s="80"/>
    </row>
    <row r="440" spans="2:25" x14ac:dyDescent="0.2">
      <c r="B440" s="70">
        <v>37214</v>
      </c>
      <c r="C440" s="4">
        <v>19</v>
      </c>
      <c r="D440" s="11"/>
      <c r="E440" s="12"/>
      <c r="F440" s="13"/>
      <c r="G440" s="53">
        <v>4</v>
      </c>
      <c r="H440" s="54">
        <v>8</v>
      </c>
      <c r="I440" s="11">
        <v>87</v>
      </c>
      <c r="J440" s="62">
        <v>0</v>
      </c>
      <c r="K440" s="7"/>
      <c r="L440" s="5" t="s">
        <v>25</v>
      </c>
      <c r="M440" s="8"/>
      <c r="N440" s="9"/>
      <c r="O440" s="10"/>
      <c r="R440" s="120"/>
      <c r="S440" s="120"/>
      <c r="T440" s="120"/>
      <c r="U440" s="120"/>
      <c r="V440" s="120"/>
      <c r="W440" s="120"/>
      <c r="X440" s="120"/>
      <c r="Y440" s="120"/>
    </row>
    <row r="441" spans="2:25" ht="13.5" thickBot="1" x14ac:dyDescent="0.25">
      <c r="B441" s="70">
        <v>37215</v>
      </c>
      <c r="C441" s="17">
        <v>20</v>
      </c>
      <c r="D441" s="18">
        <v>30900</v>
      </c>
      <c r="E441" s="19"/>
      <c r="F441" s="20">
        <v>-100</v>
      </c>
      <c r="G441" s="53">
        <v>-3</v>
      </c>
      <c r="H441" s="54">
        <v>6</v>
      </c>
      <c r="I441" s="18">
        <v>90</v>
      </c>
      <c r="J441" s="62">
        <v>0</v>
      </c>
      <c r="K441" s="7"/>
      <c r="L441" s="5" t="s">
        <v>25</v>
      </c>
      <c r="M441" s="14"/>
      <c r="N441" s="15"/>
      <c r="O441" s="16"/>
      <c r="R441" s="120"/>
      <c r="S441" s="120"/>
      <c r="T441" s="120"/>
      <c r="U441" s="120"/>
      <c r="V441" s="120"/>
      <c r="W441" s="120"/>
      <c r="X441" s="120"/>
      <c r="Y441" s="120"/>
    </row>
    <row r="442" spans="2:25" ht="13.5" thickBot="1" x14ac:dyDescent="0.25">
      <c r="C442" s="21" t="s">
        <v>23</v>
      </c>
      <c r="D442" s="22"/>
      <c r="E442" s="23">
        <v>0</v>
      </c>
      <c r="F442" s="24">
        <v>-100</v>
      </c>
      <c r="G442" s="57"/>
      <c r="H442" s="58"/>
      <c r="I442" s="25"/>
      <c r="J442" s="64"/>
      <c r="K442" s="24"/>
      <c r="L442" s="22"/>
      <c r="M442" s="209"/>
      <c r="N442" s="210"/>
      <c r="O442" s="211"/>
      <c r="R442" s="120"/>
      <c r="S442" s="120"/>
      <c r="T442" s="120"/>
      <c r="U442" s="120"/>
      <c r="V442" s="120"/>
      <c r="W442" s="120"/>
      <c r="X442" s="120"/>
      <c r="Y442" s="120"/>
    </row>
    <row r="443" spans="2:25" x14ac:dyDescent="0.2">
      <c r="B443" s="70">
        <v>37216</v>
      </c>
      <c r="C443" s="26">
        <v>21</v>
      </c>
      <c r="D443" s="5"/>
      <c r="E443" s="6"/>
      <c r="F443" s="7"/>
      <c r="G443" s="51">
        <v>5</v>
      </c>
      <c r="H443" s="52">
        <v>9</v>
      </c>
      <c r="I443" s="5">
        <v>62</v>
      </c>
      <c r="J443" s="61">
        <v>14</v>
      </c>
      <c r="K443" s="7"/>
      <c r="L443" s="5" t="s">
        <v>13</v>
      </c>
      <c r="M443" s="8"/>
      <c r="N443" s="48"/>
      <c r="O443" s="10"/>
      <c r="R443" s="80"/>
      <c r="S443" s="80"/>
      <c r="T443" s="80"/>
      <c r="U443" s="80"/>
      <c r="V443" s="80"/>
      <c r="W443" s="80"/>
      <c r="X443" s="80"/>
      <c r="Y443" s="80"/>
    </row>
    <row r="444" spans="2:25" x14ac:dyDescent="0.2">
      <c r="B444" s="70">
        <v>37217</v>
      </c>
      <c r="C444" s="4">
        <v>22</v>
      </c>
      <c r="D444" s="11"/>
      <c r="E444" s="12"/>
      <c r="F444" s="13"/>
      <c r="G444" s="53">
        <v>3</v>
      </c>
      <c r="H444" s="54">
        <v>7</v>
      </c>
      <c r="I444" s="11">
        <v>90</v>
      </c>
      <c r="J444" s="62">
        <v>6</v>
      </c>
      <c r="K444" s="13"/>
      <c r="L444" s="5" t="s">
        <v>15</v>
      </c>
      <c r="M444" s="8"/>
      <c r="N444" s="9"/>
      <c r="O444" s="10"/>
      <c r="R444" s="80" t="s">
        <v>157</v>
      </c>
      <c r="S444" s="80"/>
      <c r="T444" s="80"/>
      <c r="U444" s="80"/>
      <c r="V444" s="80"/>
      <c r="W444" s="80"/>
      <c r="X444" s="80"/>
      <c r="Y444" s="80"/>
    </row>
    <row r="445" spans="2:25" x14ac:dyDescent="0.2">
      <c r="B445" s="70">
        <v>37218</v>
      </c>
      <c r="C445" s="4">
        <v>23</v>
      </c>
      <c r="D445" s="11"/>
      <c r="E445" s="12"/>
      <c r="F445" s="13"/>
      <c r="G445" s="53">
        <v>-2</v>
      </c>
      <c r="H445" s="54">
        <v>5</v>
      </c>
      <c r="I445" s="11">
        <v>90</v>
      </c>
      <c r="J445" s="62">
        <v>0</v>
      </c>
      <c r="K445" s="7"/>
      <c r="L445" s="5" t="s">
        <v>15</v>
      </c>
      <c r="M445" s="14"/>
      <c r="N445" s="15"/>
      <c r="O445" s="16"/>
      <c r="R445" s="120"/>
      <c r="S445" s="120"/>
      <c r="T445" s="120"/>
      <c r="U445" s="120"/>
      <c r="V445" s="120"/>
      <c r="W445" s="120"/>
      <c r="X445" s="120"/>
      <c r="Y445" s="120"/>
    </row>
    <row r="446" spans="2:25" x14ac:dyDescent="0.2">
      <c r="B446" s="70">
        <v>37219</v>
      </c>
      <c r="C446" s="4">
        <v>24</v>
      </c>
      <c r="D446" s="11"/>
      <c r="E446" s="12"/>
      <c r="F446" s="13"/>
      <c r="G446" s="53">
        <v>0</v>
      </c>
      <c r="H446" s="54">
        <v>5</v>
      </c>
      <c r="I446" s="11">
        <v>80</v>
      </c>
      <c r="J446" s="62">
        <v>7</v>
      </c>
      <c r="K446" s="13"/>
      <c r="L446" s="5" t="s">
        <v>15</v>
      </c>
      <c r="M446" s="8"/>
      <c r="N446" s="9"/>
      <c r="O446" s="10"/>
      <c r="R446" s="120"/>
      <c r="S446" s="120"/>
      <c r="T446" s="120"/>
      <c r="U446" s="120"/>
      <c r="V446" s="120"/>
      <c r="W446" s="120"/>
      <c r="X446" s="120"/>
      <c r="Y446" s="120"/>
    </row>
    <row r="447" spans="2:25" x14ac:dyDescent="0.2">
      <c r="B447" s="70">
        <v>37220</v>
      </c>
      <c r="C447" s="4">
        <v>25</v>
      </c>
      <c r="D447" s="11"/>
      <c r="E447" s="12"/>
      <c r="F447" s="13"/>
      <c r="G447" s="53">
        <v>5</v>
      </c>
      <c r="H447" s="54">
        <v>9</v>
      </c>
      <c r="I447" s="11">
        <v>86</v>
      </c>
      <c r="J447" s="62">
        <v>9</v>
      </c>
      <c r="K447" s="13"/>
      <c r="L447" s="5" t="s">
        <v>25</v>
      </c>
      <c r="M447" s="14"/>
      <c r="N447" s="15"/>
      <c r="O447" s="16"/>
      <c r="R447" s="120"/>
      <c r="S447" s="120"/>
      <c r="T447" s="120"/>
      <c r="U447" s="120"/>
      <c r="V447" s="120"/>
      <c r="W447" s="120"/>
      <c r="X447" s="120"/>
      <c r="Y447" s="120"/>
    </row>
    <row r="448" spans="2:25" x14ac:dyDescent="0.2">
      <c r="B448" s="70">
        <v>37221</v>
      </c>
      <c r="C448" s="4">
        <v>26</v>
      </c>
      <c r="D448" s="11"/>
      <c r="E448" s="12"/>
      <c r="F448" s="13"/>
      <c r="G448" s="53">
        <v>4</v>
      </c>
      <c r="H448" s="54">
        <v>9</v>
      </c>
      <c r="I448" s="11">
        <v>92</v>
      </c>
      <c r="J448" s="62">
        <v>0</v>
      </c>
      <c r="K448" s="13"/>
      <c r="L448" s="5" t="s">
        <v>13</v>
      </c>
      <c r="M448" s="8"/>
      <c r="N448" s="9"/>
      <c r="O448" s="10"/>
    </row>
    <row r="449" spans="2:15" x14ac:dyDescent="0.2">
      <c r="B449" s="70">
        <v>37222</v>
      </c>
      <c r="C449" s="4">
        <v>27</v>
      </c>
      <c r="D449" s="11"/>
      <c r="E449" s="12"/>
      <c r="F449" s="13"/>
      <c r="G449" s="53">
        <v>-1</v>
      </c>
      <c r="H449" s="54">
        <v>6</v>
      </c>
      <c r="I449" s="11">
        <v>95</v>
      </c>
      <c r="J449" s="62">
        <v>0</v>
      </c>
      <c r="K449" s="13"/>
      <c r="L449" s="5" t="s">
        <v>15</v>
      </c>
      <c r="M449" s="14"/>
      <c r="N449" s="15"/>
      <c r="O449" s="16"/>
    </row>
    <row r="450" spans="2:15" x14ac:dyDescent="0.2">
      <c r="B450" s="70">
        <v>37223</v>
      </c>
      <c r="C450" s="4">
        <v>28</v>
      </c>
      <c r="D450" s="11"/>
      <c r="E450" s="12"/>
      <c r="F450" s="13"/>
      <c r="G450" s="53">
        <v>0</v>
      </c>
      <c r="H450" s="54">
        <v>5</v>
      </c>
      <c r="I450" s="11">
        <v>95</v>
      </c>
      <c r="J450" s="62">
        <v>16</v>
      </c>
      <c r="K450" s="7"/>
      <c r="L450" s="5" t="s">
        <v>15</v>
      </c>
      <c r="M450" s="8"/>
      <c r="N450" s="9"/>
      <c r="O450" s="10"/>
    </row>
    <row r="451" spans="2:15" x14ac:dyDescent="0.2">
      <c r="B451" s="70">
        <v>37224</v>
      </c>
      <c r="C451" s="4">
        <v>29</v>
      </c>
      <c r="D451" s="11"/>
      <c r="E451" s="12"/>
      <c r="F451" s="13"/>
      <c r="G451" s="53">
        <v>2</v>
      </c>
      <c r="H451" s="54">
        <v>6</v>
      </c>
      <c r="I451" s="11">
        <v>95</v>
      </c>
      <c r="J451" s="62">
        <v>17</v>
      </c>
      <c r="K451" s="7"/>
      <c r="L451" s="5" t="s">
        <v>25</v>
      </c>
      <c r="M451" s="14"/>
      <c r="N451" s="15"/>
      <c r="O451" s="16"/>
    </row>
    <row r="452" spans="2:15" x14ac:dyDescent="0.2">
      <c r="B452" s="70">
        <v>37225</v>
      </c>
      <c r="C452" s="4">
        <v>30</v>
      </c>
      <c r="D452" s="11">
        <v>30800</v>
      </c>
      <c r="E452" s="12"/>
      <c r="F452" s="13">
        <v>-100</v>
      </c>
      <c r="G452" s="53">
        <v>5</v>
      </c>
      <c r="H452" s="54">
        <v>7</v>
      </c>
      <c r="I452" s="11">
        <v>90</v>
      </c>
      <c r="J452" s="62">
        <v>0</v>
      </c>
      <c r="K452" s="7"/>
      <c r="L452" s="5" t="s">
        <v>25</v>
      </c>
      <c r="M452" s="14"/>
      <c r="N452" s="15"/>
      <c r="O452" s="16"/>
    </row>
    <row r="453" spans="2:15" ht="13.5" thickBot="1" x14ac:dyDescent="0.25">
      <c r="C453" s="17"/>
      <c r="D453" s="11"/>
      <c r="E453" s="12"/>
      <c r="F453" s="13"/>
      <c r="G453" s="53"/>
      <c r="H453" s="54"/>
      <c r="I453" s="11"/>
      <c r="J453" s="62"/>
      <c r="K453" s="13"/>
      <c r="L453" s="11"/>
      <c r="M453" s="14"/>
      <c r="N453" s="15"/>
      <c r="O453" s="16"/>
    </row>
    <row r="454" spans="2:15" ht="13.5" thickBot="1" x14ac:dyDescent="0.25">
      <c r="C454" s="21" t="s">
        <v>27</v>
      </c>
      <c r="D454" s="22"/>
      <c r="E454" s="23">
        <v>0</v>
      </c>
      <c r="F454" s="24">
        <v>100</v>
      </c>
      <c r="G454" s="57"/>
      <c r="H454" s="58"/>
      <c r="I454" s="25"/>
      <c r="J454" s="64"/>
      <c r="K454" s="24"/>
      <c r="L454" s="22"/>
      <c r="M454" s="212"/>
      <c r="N454" s="213"/>
      <c r="O454" s="214"/>
    </row>
    <row r="455" spans="2:15" ht="12.75" customHeight="1" x14ac:dyDescent="0.2">
      <c r="C455" s="164" t="s">
        <v>28</v>
      </c>
      <c r="D455" s="165"/>
      <c r="E455" s="168">
        <v>0</v>
      </c>
      <c r="F455" s="141">
        <v>-300</v>
      </c>
      <c r="G455" s="125">
        <f>SUM(G421:G453)</f>
        <v>103</v>
      </c>
      <c r="H455" s="125">
        <f>SUM(H421:H453)</f>
        <v>240</v>
      </c>
      <c r="I455" s="125">
        <f>SUM(I421:I453)</f>
        <v>2500</v>
      </c>
      <c r="J455" s="125">
        <f>SUM(J421:J453)</f>
        <v>108</v>
      </c>
      <c r="K455" s="141"/>
      <c r="L455" s="39"/>
      <c r="M455" s="40"/>
      <c r="N455" s="40"/>
      <c r="O455" s="41"/>
    </row>
    <row r="456" spans="2:15" ht="13.5" thickBot="1" x14ac:dyDescent="0.25">
      <c r="C456" s="166"/>
      <c r="D456" s="167"/>
      <c r="E456" s="169"/>
      <c r="F456" s="142"/>
      <c r="G456" s="126"/>
      <c r="H456" s="126"/>
      <c r="I456" s="126"/>
      <c r="J456" s="126"/>
      <c r="K456" s="142"/>
      <c r="L456" s="42"/>
      <c r="M456" s="43"/>
      <c r="N456" s="43"/>
      <c r="O456" s="44"/>
    </row>
    <row r="457" spans="2:15" ht="12.75" customHeight="1" x14ac:dyDescent="0.2">
      <c r="C457" s="143" t="s">
        <v>54</v>
      </c>
      <c r="D457" s="144"/>
      <c r="E457" s="206">
        <v>-0.3</v>
      </c>
      <c r="F457" s="116" t="s">
        <v>55</v>
      </c>
      <c r="G457" s="152" t="s">
        <v>171</v>
      </c>
      <c r="H457" s="153" t="s">
        <v>172</v>
      </c>
      <c r="I457" s="154" t="s">
        <v>56</v>
      </c>
      <c r="J457" s="156" t="s">
        <v>57</v>
      </c>
      <c r="K457" s="158" t="s">
        <v>29</v>
      </c>
      <c r="L457" s="158"/>
      <c r="M457" s="158"/>
      <c r="N457" s="158"/>
      <c r="O457" s="159"/>
    </row>
    <row r="458" spans="2:15" x14ac:dyDescent="0.2">
      <c r="C458" s="145"/>
      <c r="D458" s="146"/>
      <c r="E458" s="207"/>
      <c r="F458" s="117"/>
      <c r="G458" s="121"/>
      <c r="H458" s="137"/>
      <c r="I458" s="155"/>
      <c r="J458" s="157"/>
      <c r="K458" s="160"/>
      <c r="L458" s="160"/>
      <c r="M458" s="160"/>
      <c r="N458" s="160"/>
      <c r="O458" s="161"/>
    </row>
    <row r="459" spans="2:15" x14ac:dyDescent="0.2">
      <c r="C459" s="145"/>
      <c r="D459" s="146"/>
      <c r="E459" s="207"/>
      <c r="F459" s="117"/>
      <c r="G459" s="121">
        <f>G455/30</f>
        <v>3.4333333333333331</v>
      </c>
      <c r="H459" s="121">
        <f>H455/30</f>
        <v>8</v>
      </c>
      <c r="I459" s="121">
        <f>I455/30</f>
        <v>83.333333333333329</v>
      </c>
      <c r="J459" s="219">
        <f>COUNTIF(J421:J453,"&gt;0")</f>
        <v>13</v>
      </c>
      <c r="K459" s="160"/>
      <c r="L459" s="160"/>
      <c r="M459" s="160"/>
      <c r="N459" s="160"/>
      <c r="O459" s="161"/>
    </row>
    <row r="460" spans="2:15" ht="13.5" thickBot="1" x14ac:dyDescent="0.25">
      <c r="C460" s="147"/>
      <c r="D460" s="148"/>
      <c r="E460" s="208"/>
      <c r="F460" s="118"/>
      <c r="G460" s="122"/>
      <c r="H460" s="122"/>
      <c r="I460" s="122"/>
      <c r="J460" s="220"/>
      <c r="K460" s="162"/>
      <c r="L460" s="162"/>
      <c r="M460" s="162"/>
      <c r="N460" s="162"/>
      <c r="O460" s="163"/>
    </row>
    <row r="463" spans="2:15" x14ac:dyDescent="0.2">
      <c r="C463" s="69" t="s">
        <v>159</v>
      </c>
      <c r="D463" s="69" t="s">
        <v>198</v>
      </c>
      <c r="H463" s="59"/>
    </row>
    <row r="464" spans="2:15" ht="13.5" thickBot="1" x14ac:dyDescent="0.25">
      <c r="D464" s="72"/>
    </row>
    <row r="465" spans="2:25" ht="12.75" customHeight="1" x14ac:dyDescent="0.2">
      <c r="C465" s="170" t="s">
        <v>0</v>
      </c>
      <c r="D465" s="172" t="s">
        <v>1</v>
      </c>
      <c r="E465" s="173"/>
      <c r="F465" s="174"/>
      <c r="G465" s="175" t="s">
        <v>2</v>
      </c>
      <c r="H465" s="176"/>
      <c r="I465" s="177" t="s">
        <v>3</v>
      </c>
      <c r="J465" s="179" t="s">
        <v>4</v>
      </c>
      <c r="K465" s="131" t="s">
        <v>5</v>
      </c>
      <c r="L465" s="133" t="s">
        <v>6</v>
      </c>
      <c r="M465" s="135" t="s">
        <v>7</v>
      </c>
      <c r="N465" s="135"/>
      <c r="O465" s="131"/>
      <c r="R465" s="80" t="s">
        <v>150</v>
      </c>
      <c r="S465" s="80"/>
      <c r="T465" s="80"/>
      <c r="U465" s="80"/>
      <c r="V465" s="80"/>
      <c r="W465" s="80"/>
      <c r="X465" s="80"/>
      <c r="Y465" s="80"/>
    </row>
    <row r="466" spans="2:25" ht="13.5" customHeight="1" thickBot="1" x14ac:dyDescent="0.25">
      <c r="C466" s="171"/>
      <c r="D466" s="1" t="s">
        <v>8</v>
      </c>
      <c r="E466" s="2" t="s">
        <v>9</v>
      </c>
      <c r="F466" s="3" t="s">
        <v>10</v>
      </c>
      <c r="G466" s="49" t="s">
        <v>11</v>
      </c>
      <c r="H466" s="50" t="s">
        <v>12</v>
      </c>
      <c r="I466" s="178"/>
      <c r="J466" s="180"/>
      <c r="K466" s="132"/>
      <c r="L466" s="134"/>
      <c r="M466" s="136"/>
      <c r="N466" s="136"/>
      <c r="O466" s="132"/>
      <c r="R466" s="119" t="s">
        <v>270</v>
      </c>
      <c r="S466" s="119"/>
      <c r="T466" s="119"/>
      <c r="U466" s="119"/>
      <c r="V466" s="119"/>
      <c r="W466" s="119"/>
      <c r="X466" s="119"/>
      <c r="Y466" s="119"/>
    </row>
    <row r="467" spans="2:25" x14ac:dyDescent="0.2">
      <c r="B467" s="70">
        <v>37196</v>
      </c>
      <c r="C467" s="4">
        <v>1</v>
      </c>
      <c r="D467" s="5">
        <v>36700</v>
      </c>
      <c r="E467" s="6"/>
      <c r="F467" s="7"/>
      <c r="G467" s="51">
        <v>6</v>
      </c>
      <c r="H467" s="52">
        <v>10</v>
      </c>
      <c r="I467" s="5">
        <v>76</v>
      </c>
      <c r="J467" s="65">
        <v>3</v>
      </c>
      <c r="K467" s="7"/>
      <c r="L467" s="5" t="s">
        <v>15</v>
      </c>
      <c r="M467" s="27">
        <v>0.75</v>
      </c>
      <c r="N467" s="28"/>
      <c r="O467" s="29"/>
      <c r="R467" s="119"/>
      <c r="S467" s="119"/>
      <c r="T467" s="119"/>
      <c r="U467" s="119"/>
      <c r="V467" s="119"/>
      <c r="W467" s="119"/>
      <c r="X467" s="119"/>
      <c r="Y467" s="119"/>
    </row>
    <row r="468" spans="2:25" x14ac:dyDescent="0.2">
      <c r="B468" s="70">
        <v>37197</v>
      </c>
      <c r="C468" s="4">
        <v>2</v>
      </c>
      <c r="D468" s="11"/>
      <c r="E468" s="12"/>
      <c r="F468" s="13"/>
      <c r="G468" s="53">
        <v>6</v>
      </c>
      <c r="H468" s="54">
        <v>13</v>
      </c>
      <c r="I468" s="11">
        <v>85</v>
      </c>
      <c r="J468" s="66">
        <v>0</v>
      </c>
      <c r="K468" s="7"/>
      <c r="L468" s="11" t="s">
        <v>13</v>
      </c>
      <c r="M468" s="27">
        <v>1</v>
      </c>
      <c r="N468" s="30"/>
      <c r="O468" s="31"/>
      <c r="R468" s="119"/>
      <c r="S468" s="119"/>
      <c r="T468" s="119"/>
      <c r="U468" s="119"/>
      <c r="V468" s="119"/>
      <c r="W468" s="119"/>
      <c r="X468" s="119"/>
      <c r="Y468" s="119"/>
    </row>
    <row r="469" spans="2:25" x14ac:dyDescent="0.2">
      <c r="B469" s="70">
        <v>37198</v>
      </c>
      <c r="C469" s="4">
        <v>3</v>
      </c>
      <c r="D469" s="11"/>
      <c r="E469" s="12"/>
      <c r="F469" s="13"/>
      <c r="G469" s="53">
        <v>10</v>
      </c>
      <c r="H469" s="54">
        <v>12</v>
      </c>
      <c r="I469" s="11">
        <v>85</v>
      </c>
      <c r="J469" s="66">
        <v>0</v>
      </c>
      <c r="K469" s="7"/>
      <c r="L469" s="11" t="s">
        <v>25</v>
      </c>
      <c r="M469" s="27">
        <v>1</v>
      </c>
      <c r="N469" s="30"/>
      <c r="O469" s="31"/>
      <c r="R469" s="80"/>
      <c r="S469" s="80"/>
      <c r="T469" s="80"/>
      <c r="U469" s="80"/>
      <c r="V469" s="80"/>
      <c r="W469" s="80"/>
      <c r="X469" s="80"/>
      <c r="Y469" s="80"/>
    </row>
    <row r="470" spans="2:25" x14ac:dyDescent="0.2">
      <c r="B470" s="70">
        <v>37199</v>
      </c>
      <c r="C470" s="4">
        <v>4</v>
      </c>
      <c r="D470" s="11"/>
      <c r="E470" s="12"/>
      <c r="F470" s="13"/>
      <c r="G470" s="53">
        <v>9</v>
      </c>
      <c r="H470" s="54">
        <v>12</v>
      </c>
      <c r="I470" s="11">
        <v>78</v>
      </c>
      <c r="J470" s="66">
        <v>0</v>
      </c>
      <c r="K470" s="7"/>
      <c r="L470" s="11" t="s">
        <v>13</v>
      </c>
      <c r="M470" s="27">
        <v>1</v>
      </c>
      <c r="N470" s="30"/>
      <c r="O470" s="31"/>
      <c r="R470" s="80" t="s">
        <v>152</v>
      </c>
      <c r="S470" s="80"/>
      <c r="T470" s="80"/>
      <c r="U470" s="80"/>
      <c r="V470" s="80"/>
      <c r="W470" s="80"/>
      <c r="X470" s="80"/>
      <c r="Y470" s="80"/>
    </row>
    <row r="471" spans="2:25" ht="12.75" customHeight="1" x14ac:dyDescent="0.2">
      <c r="B471" s="70">
        <v>37200</v>
      </c>
      <c r="C471" s="4">
        <v>5</v>
      </c>
      <c r="D471" s="11"/>
      <c r="E471" s="12"/>
      <c r="F471" s="13"/>
      <c r="G471" s="53">
        <v>5</v>
      </c>
      <c r="H471" s="54">
        <v>8</v>
      </c>
      <c r="I471" s="11">
        <v>75</v>
      </c>
      <c r="J471" s="66">
        <v>2</v>
      </c>
      <c r="K471" s="7"/>
      <c r="L471" s="11" t="s">
        <v>13</v>
      </c>
      <c r="M471" s="27">
        <v>1</v>
      </c>
      <c r="N471" s="30"/>
      <c r="O471" s="31"/>
      <c r="R471" s="119"/>
      <c r="S471" s="119"/>
      <c r="T471" s="119"/>
      <c r="U471" s="119"/>
      <c r="V471" s="119"/>
      <c r="W471" s="119"/>
      <c r="X471" s="119"/>
      <c r="Y471" s="119"/>
    </row>
    <row r="472" spans="2:25" x14ac:dyDescent="0.2">
      <c r="B472" s="70">
        <v>37201</v>
      </c>
      <c r="C472" s="4">
        <v>6</v>
      </c>
      <c r="D472" s="11"/>
      <c r="E472" s="12"/>
      <c r="F472" s="13"/>
      <c r="G472" s="53">
        <v>5</v>
      </c>
      <c r="H472" s="54">
        <v>9</v>
      </c>
      <c r="I472" s="11">
        <v>85</v>
      </c>
      <c r="J472" s="66">
        <v>2.5</v>
      </c>
      <c r="K472" s="7"/>
      <c r="L472" s="11" t="s">
        <v>13</v>
      </c>
      <c r="M472" s="27">
        <v>1</v>
      </c>
      <c r="N472" s="30"/>
      <c r="O472" s="31"/>
      <c r="R472" s="119"/>
      <c r="S472" s="119"/>
      <c r="T472" s="119"/>
      <c r="U472" s="119"/>
      <c r="V472" s="119"/>
      <c r="W472" s="119"/>
      <c r="X472" s="119"/>
      <c r="Y472" s="119"/>
    </row>
    <row r="473" spans="2:25" x14ac:dyDescent="0.2">
      <c r="B473" s="70">
        <v>37202</v>
      </c>
      <c r="C473" s="4">
        <v>7</v>
      </c>
      <c r="D473" s="11"/>
      <c r="E473" s="12"/>
      <c r="F473" s="13"/>
      <c r="G473" s="53">
        <v>7</v>
      </c>
      <c r="H473" s="54">
        <v>9</v>
      </c>
      <c r="I473" s="11">
        <v>87</v>
      </c>
      <c r="J473" s="66">
        <v>2</v>
      </c>
      <c r="K473" s="7"/>
      <c r="L473" s="11" t="s">
        <v>13</v>
      </c>
      <c r="M473" s="27">
        <v>1</v>
      </c>
      <c r="N473" s="30"/>
      <c r="O473" s="31"/>
      <c r="R473" s="119"/>
      <c r="S473" s="119"/>
      <c r="T473" s="119"/>
      <c r="U473" s="119"/>
      <c r="V473" s="119"/>
      <c r="W473" s="119"/>
      <c r="X473" s="119"/>
      <c r="Y473" s="119"/>
    </row>
    <row r="474" spans="2:25" x14ac:dyDescent="0.2">
      <c r="B474" s="70">
        <v>37203</v>
      </c>
      <c r="C474" s="4">
        <v>8</v>
      </c>
      <c r="D474" s="11"/>
      <c r="E474" s="12"/>
      <c r="F474" s="13"/>
      <c r="G474" s="53">
        <v>6</v>
      </c>
      <c r="H474" s="54">
        <v>5</v>
      </c>
      <c r="I474" s="11">
        <v>95</v>
      </c>
      <c r="J474" s="66">
        <v>7</v>
      </c>
      <c r="K474" s="7"/>
      <c r="L474" s="11" t="s">
        <v>15</v>
      </c>
      <c r="M474" s="27">
        <v>1</v>
      </c>
      <c r="N474" s="30"/>
      <c r="O474" s="31"/>
      <c r="R474" s="80"/>
      <c r="S474" s="80"/>
      <c r="T474" s="80"/>
      <c r="U474" s="80"/>
      <c r="V474" s="80"/>
      <c r="W474" s="80"/>
      <c r="X474" s="80"/>
      <c r="Y474" s="80"/>
    </row>
    <row r="475" spans="2:25" x14ac:dyDescent="0.2">
      <c r="B475" s="70">
        <v>37204</v>
      </c>
      <c r="C475" s="4">
        <v>9</v>
      </c>
      <c r="D475" s="11"/>
      <c r="E475" s="12"/>
      <c r="F475" s="13"/>
      <c r="G475" s="53">
        <v>1</v>
      </c>
      <c r="H475" s="54">
        <v>4</v>
      </c>
      <c r="I475" s="11">
        <v>72</v>
      </c>
      <c r="J475" s="62">
        <v>1</v>
      </c>
      <c r="K475" s="7"/>
      <c r="L475" s="11" t="s">
        <v>15</v>
      </c>
      <c r="M475" s="27">
        <v>0.75</v>
      </c>
      <c r="N475" s="79" t="s">
        <v>101</v>
      </c>
      <c r="O475" s="31"/>
      <c r="R475" s="80" t="s">
        <v>154</v>
      </c>
      <c r="S475" s="80"/>
      <c r="T475" s="80"/>
      <c r="U475" s="80"/>
      <c r="V475" s="80"/>
      <c r="W475" s="80"/>
      <c r="X475" s="80"/>
      <c r="Y475" s="80"/>
    </row>
    <row r="476" spans="2:25" ht="13.5" thickBot="1" x14ac:dyDescent="0.25">
      <c r="B476" s="70">
        <v>37205</v>
      </c>
      <c r="C476" s="17">
        <v>10</v>
      </c>
      <c r="D476" s="18"/>
      <c r="E476" s="19"/>
      <c r="F476" s="20"/>
      <c r="G476" s="55">
        <v>-3</v>
      </c>
      <c r="H476" s="56">
        <v>4</v>
      </c>
      <c r="I476" s="18">
        <v>60</v>
      </c>
      <c r="J476" s="67">
        <v>0</v>
      </c>
      <c r="K476" s="7"/>
      <c r="L476" s="11" t="s">
        <v>25</v>
      </c>
      <c r="M476" s="27">
        <v>0.75</v>
      </c>
      <c r="N476" s="30" t="s">
        <v>103</v>
      </c>
      <c r="O476" s="31"/>
      <c r="R476" s="119" t="s">
        <v>271</v>
      </c>
      <c r="S476" s="119"/>
      <c r="T476" s="119"/>
      <c r="U476" s="119"/>
      <c r="V476" s="119"/>
      <c r="W476" s="119"/>
      <c r="X476" s="119"/>
      <c r="Y476" s="119"/>
    </row>
    <row r="477" spans="2:25" ht="13.5" thickBot="1" x14ac:dyDescent="0.25">
      <c r="C477" s="21" t="s">
        <v>20</v>
      </c>
      <c r="D477" s="22"/>
      <c r="E477" s="23"/>
      <c r="F477" s="24"/>
      <c r="G477" s="57"/>
      <c r="H477" s="58"/>
      <c r="I477" s="25"/>
      <c r="J477" s="64"/>
      <c r="K477" s="24"/>
      <c r="L477" s="22"/>
      <c r="M477" s="32"/>
      <c r="N477" s="33"/>
      <c r="O477" s="34"/>
      <c r="R477" s="119"/>
      <c r="S477" s="119"/>
      <c r="T477" s="119"/>
      <c r="U477" s="119"/>
      <c r="V477" s="119"/>
      <c r="W477" s="119"/>
      <c r="X477" s="119"/>
      <c r="Y477" s="119"/>
    </row>
    <row r="478" spans="2:25" x14ac:dyDescent="0.2">
      <c r="B478" s="70">
        <v>37206</v>
      </c>
      <c r="C478" s="26">
        <v>11</v>
      </c>
      <c r="D478" s="5"/>
      <c r="E478" s="6"/>
      <c r="F478" s="7"/>
      <c r="G478" s="51">
        <v>2</v>
      </c>
      <c r="H478" s="52">
        <v>7</v>
      </c>
      <c r="I478" s="5">
        <v>73</v>
      </c>
      <c r="J478" s="62">
        <v>0</v>
      </c>
      <c r="K478" s="7"/>
      <c r="L478" s="5" t="s">
        <v>25</v>
      </c>
      <c r="M478" s="35">
        <v>0.75</v>
      </c>
      <c r="N478" s="30"/>
      <c r="O478" s="31"/>
      <c r="R478" s="119"/>
      <c r="S478" s="119"/>
      <c r="T478" s="119"/>
      <c r="U478" s="119"/>
      <c r="V478" s="119"/>
      <c r="W478" s="119"/>
      <c r="X478" s="119"/>
      <c r="Y478" s="119"/>
    </row>
    <row r="479" spans="2:25" x14ac:dyDescent="0.2">
      <c r="B479" s="70">
        <v>37207</v>
      </c>
      <c r="C479" s="4">
        <v>12</v>
      </c>
      <c r="D479" s="11"/>
      <c r="E479" s="12"/>
      <c r="F479" s="13"/>
      <c r="G479" s="51">
        <v>6</v>
      </c>
      <c r="H479" s="52">
        <v>9</v>
      </c>
      <c r="I479" s="11">
        <v>100</v>
      </c>
      <c r="J479" s="62">
        <v>2</v>
      </c>
      <c r="K479" s="7"/>
      <c r="L479" s="5" t="s">
        <v>25</v>
      </c>
      <c r="M479" s="35">
        <v>1</v>
      </c>
      <c r="N479" s="30"/>
      <c r="O479" s="31"/>
      <c r="R479" s="80"/>
      <c r="S479" s="80"/>
      <c r="T479" s="80"/>
      <c r="U479" s="80"/>
      <c r="V479" s="80"/>
      <c r="W479" s="80"/>
      <c r="X479" s="80"/>
      <c r="Y479" s="80"/>
    </row>
    <row r="480" spans="2:25" x14ac:dyDescent="0.2">
      <c r="B480" s="70">
        <v>37208</v>
      </c>
      <c r="C480" s="4">
        <v>13</v>
      </c>
      <c r="D480" s="11"/>
      <c r="E480" s="12"/>
      <c r="F480" s="13"/>
      <c r="G480" s="53">
        <v>0</v>
      </c>
      <c r="H480" s="54">
        <v>6</v>
      </c>
      <c r="I480" s="11">
        <v>66</v>
      </c>
      <c r="J480" s="62">
        <v>2</v>
      </c>
      <c r="K480" s="7"/>
      <c r="L480" s="5" t="s">
        <v>15</v>
      </c>
      <c r="M480" s="35">
        <v>0.5</v>
      </c>
      <c r="N480" s="30"/>
      <c r="O480" s="31"/>
      <c r="R480" s="80" t="s">
        <v>156</v>
      </c>
      <c r="S480" s="80"/>
      <c r="T480" s="80"/>
      <c r="U480" s="80"/>
      <c r="V480" s="80"/>
      <c r="W480" s="80"/>
      <c r="X480" s="80"/>
      <c r="Y480" s="80"/>
    </row>
    <row r="481" spans="2:25" ht="15" x14ac:dyDescent="0.25">
      <c r="B481" s="70">
        <v>37209</v>
      </c>
      <c r="C481" s="4">
        <v>14</v>
      </c>
      <c r="D481" s="11"/>
      <c r="E481" s="12"/>
      <c r="F481" s="13"/>
      <c r="G481" s="103">
        <v>-1</v>
      </c>
      <c r="H481" s="54">
        <v>2</v>
      </c>
      <c r="I481" s="11">
        <v>94</v>
      </c>
      <c r="J481" s="62">
        <v>0</v>
      </c>
      <c r="K481" s="7"/>
      <c r="L481" s="5" t="s">
        <v>34</v>
      </c>
      <c r="M481" s="35">
        <v>1</v>
      </c>
      <c r="N481" s="30" t="s">
        <v>99</v>
      </c>
      <c r="O481" s="31"/>
      <c r="R481" s="120"/>
      <c r="S481" s="120"/>
      <c r="T481" s="120"/>
      <c r="U481" s="120"/>
      <c r="V481" s="120"/>
      <c r="W481" s="120"/>
      <c r="X481" s="120"/>
      <c r="Y481" s="120"/>
    </row>
    <row r="482" spans="2:25" x14ac:dyDescent="0.2">
      <c r="B482" s="70">
        <v>37210</v>
      </c>
      <c r="C482" s="4">
        <v>15</v>
      </c>
      <c r="D482" s="11"/>
      <c r="E482" s="12"/>
      <c r="F482" s="13"/>
      <c r="G482" s="53">
        <v>-1</v>
      </c>
      <c r="H482" s="54">
        <v>5</v>
      </c>
      <c r="I482" s="11">
        <v>74</v>
      </c>
      <c r="J482" s="62">
        <v>0</v>
      </c>
      <c r="K482" s="7"/>
      <c r="L482" s="5" t="s">
        <v>13</v>
      </c>
      <c r="M482" s="35">
        <v>1</v>
      </c>
      <c r="N482" s="30"/>
      <c r="O482" s="31"/>
      <c r="R482" s="120"/>
      <c r="S482" s="120"/>
      <c r="T482" s="120"/>
      <c r="U482" s="120"/>
      <c r="V482" s="120"/>
      <c r="W482" s="120"/>
      <c r="X482" s="120"/>
      <c r="Y482" s="120"/>
    </row>
    <row r="483" spans="2:25" x14ac:dyDescent="0.2">
      <c r="B483" s="70">
        <v>37211</v>
      </c>
      <c r="C483" s="4">
        <v>16</v>
      </c>
      <c r="D483" s="11"/>
      <c r="E483" s="12"/>
      <c r="F483" s="13"/>
      <c r="G483" s="53">
        <v>3</v>
      </c>
      <c r="H483" s="54">
        <v>9</v>
      </c>
      <c r="I483" s="11">
        <v>78</v>
      </c>
      <c r="J483" s="62">
        <v>0</v>
      </c>
      <c r="K483" s="7"/>
      <c r="L483" s="5" t="s">
        <v>13</v>
      </c>
      <c r="M483" s="35">
        <v>0.75</v>
      </c>
      <c r="N483" s="30"/>
      <c r="O483" s="31"/>
      <c r="R483" s="120"/>
      <c r="S483" s="120"/>
      <c r="T483" s="120"/>
      <c r="U483" s="120"/>
      <c r="V483" s="120"/>
      <c r="W483" s="120"/>
      <c r="X483" s="120"/>
      <c r="Y483" s="120"/>
    </row>
    <row r="484" spans="2:25" x14ac:dyDescent="0.2">
      <c r="B484" s="70">
        <v>37212</v>
      </c>
      <c r="C484" s="4">
        <v>17</v>
      </c>
      <c r="D484" s="11"/>
      <c r="E484" s="12"/>
      <c r="F484" s="13"/>
      <c r="G484" s="53">
        <v>2</v>
      </c>
      <c r="H484" s="54">
        <v>9</v>
      </c>
      <c r="I484" s="11">
        <v>92</v>
      </c>
      <c r="J484" s="62">
        <v>0</v>
      </c>
      <c r="K484" s="7"/>
      <c r="L484" s="5" t="s">
        <v>13</v>
      </c>
      <c r="M484" s="35">
        <v>1</v>
      </c>
      <c r="N484" s="30"/>
      <c r="O484" s="31"/>
      <c r="R484" s="80"/>
      <c r="S484" s="80"/>
      <c r="T484" s="80"/>
      <c r="U484" s="80"/>
      <c r="V484" s="80"/>
      <c r="W484" s="80"/>
      <c r="X484" s="80"/>
      <c r="Y484" s="80"/>
    </row>
    <row r="485" spans="2:25" x14ac:dyDescent="0.2">
      <c r="B485" s="70">
        <v>37213</v>
      </c>
      <c r="C485" s="4">
        <v>18</v>
      </c>
      <c r="D485" s="11"/>
      <c r="E485" s="12"/>
      <c r="F485" s="13"/>
      <c r="G485" s="53">
        <v>5</v>
      </c>
      <c r="H485" s="54">
        <v>9</v>
      </c>
      <c r="I485" s="11">
        <v>85</v>
      </c>
      <c r="J485" s="62">
        <v>1</v>
      </c>
      <c r="K485" s="7"/>
      <c r="L485" s="5" t="s">
        <v>13</v>
      </c>
      <c r="M485" s="35">
        <v>0.75</v>
      </c>
      <c r="N485" s="30"/>
      <c r="O485" s="31"/>
      <c r="R485" s="80" t="s">
        <v>155</v>
      </c>
      <c r="S485" s="80"/>
      <c r="T485" s="80"/>
      <c r="U485" s="80"/>
      <c r="V485" s="80"/>
      <c r="W485" s="80"/>
      <c r="X485" s="80"/>
      <c r="Y485" s="80"/>
    </row>
    <row r="486" spans="2:25" x14ac:dyDescent="0.2">
      <c r="B486" s="70">
        <v>37214</v>
      </c>
      <c r="C486" s="4">
        <v>19</v>
      </c>
      <c r="D486" s="11"/>
      <c r="E486" s="12"/>
      <c r="F486" s="13"/>
      <c r="G486" s="53">
        <v>6</v>
      </c>
      <c r="H486" s="54">
        <v>9</v>
      </c>
      <c r="I486" s="11">
        <v>90</v>
      </c>
      <c r="J486" s="62">
        <v>0</v>
      </c>
      <c r="K486" s="7"/>
      <c r="L486" s="5" t="s">
        <v>15</v>
      </c>
      <c r="M486" s="35">
        <v>0.75</v>
      </c>
      <c r="N486" s="30"/>
      <c r="O486" s="31"/>
      <c r="R486" s="120"/>
      <c r="S486" s="120"/>
      <c r="T486" s="120"/>
      <c r="U486" s="120"/>
      <c r="V486" s="120"/>
      <c r="W486" s="120"/>
      <c r="X486" s="120"/>
      <c r="Y486" s="120"/>
    </row>
    <row r="487" spans="2:25" ht="13.5" thickBot="1" x14ac:dyDescent="0.25">
      <c r="B487" s="70">
        <v>37215</v>
      </c>
      <c r="C487" s="17">
        <v>20</v>
      </c>
      <c r="D487" s="18"/>
      <c r="E487" s="19"/>
      <c r="F487" s="20"/>
      <c r="G487" s="53">
        <v>-2</v>
      </c>
      <c r="H487" s="54">
        <v>8</v>
      </c>
      <c r="I487" s="18">
        <v>82</v>
      </c>
      <c r="J487" s="63">
        <v>0</v>
      </c>
      <c r="K487" s="7"/>
      <c r="L487" s="5" t="s">
        <v>13</v>
      </c>
      <c r="M487" s="35">
        <v>1</v>
      </c>
      <c r="N487" s="30"/>
      <c r="O487" s="31"/>
      <c r="R487" s="120"/>
      <c r="S487" s="120"/>
      <c r="T487" s="120"/>
      <c r="U487" s="120"/>
      <c r="V487" s="120"/>
      <c r="W487" s="120"/>
      <c r="X487" s="120"/>
      <c r="Y487" s="120"/>
    </row>
    <row r="488" spans="2:25" ht="13.5" thickBot="1" x14ac:dyDescent="0.25">
      <c r="C488" s="21" t="s">
        <v>23</v>
      </c>
      <c r="D488" s="22"/>
      <c r="E488" s="23"/>
      <c r="F488" s="24"/>
      <c r="G488" s="57"/>
      <c r="H488" s="58"/>
      <c r="I488" s="25"/>
      <c r="J488" s="64"/>
      <c r="K488" s="24"/>
      <c r="L488" s="22"/>
      <c r="M488" s="32"/>
      <c r="N488" s="33"/>
      <c r="O488" s="34"/>
      <c r="R488" s="120"/>
      <c r="S488" s="120"/>
      <c r="T488" s="120"/>
      <c r="U488" s="120"/>
      <c r="V488" s="120"/>
      <c r="W488" s="120"/>
      <c r="X488" s="120"/>
      <c r="Y488" s="120"/>
    </row>
    <row r="489" spans="2:25" x14ac:dyDescent="0.2">
      <c r="B489" s="70">
        <v>37216</v>
      </c>
      <c r="C489" s="26">
        <v>21</v>
      </c>
      <c r="D489" s="5"/>
      <c r="E489" s="6"/>
      <c r="F489" s="7"/>
      <c r="G489" s="51">
        <v>7</v>
      </c>
      <c r="H489" s="52">
        <v>10</v>
      </c>
      <c r="I489" s="5">
        <v>78</v>
      </c>
      <c r="J489" s="61">
        <v>0</v>
      </c>
      <c r="K489" s="7"/>
      <c r="L489" s="5" t="s">
        <v>25</v>
      </c>
      <c r="M489" s="35">
        <v>0.75</v>
      </c>
      <c r="N489" s="30"/>
      <c r="O489" s="31"/>
      <c r="R489" s="80"/>
      <c r="S489" s="80"/>
      <c r="T489" s="80"/>
      <c r="U489" s="80"/>
      <c r="V489" s="80"/>
      <c r="W489" s="80"/>
      <c r="X489" s="80"/>
      <c r="Y489" s="80"/>
    </row>
    <row r="490" spans="2:25" x14ac:dyDescent="0.2">
      <c r="B490" s="70">
        <v>37217</v>
      </c>
      <c r="C490" s="4">
        <v>22</v>
      </c>
      <c r="D490" s="11"/>
      <c r="E490" s="12"/>
      <c r="F490" s="13"/>
      <c r="G490" s="53">
        <v>7</v>
      </c>
      <c r="H490" s="54">
        <v>6</v>
      </c>
      <c r="I490" s="11">
        <v>85</v>
      </c>
      <c r="J490" s="62">
        <v>12</v>
      </c>
      <c r="K490" s="13"/>
      <c r="L490" s="5" t="s">
        <v>15</v>
      </c>
      <c r="M490" s="35">
        <v>1</v>
      </c>
      <c r="N490" s="30" t="s">
        <v>123</v>
      </c>
      <c r="O490" s="31"/>
      <c r="R490" s="80" t="s">
        <v>157</v>
      </c>
      <c r="S490" s="80"/>
      <c r="T490" s="80"/>
      <c r="U490" s="80"/>
      <c r="V490" s="80"/>
      <c r="W490" s="80"/>
      <c r="X490" s="80"/>
      <c r="Y490" s="80"/>
    </row>
    <row r="491" spans="2:25" x14ac:dyDescent="0.2">
      <c r="B491" s="70">
        <v>37218</v>
      </c>
      <c r="C491" s="4">
        <v>23</v>
      </c>
      <c r="D491" s="11"/>
      <c r="E491" s="12"/>
      <c r="F491" s="13"/>
      <c r="G491" s="53">
        <v>2</v>
      </c>
      <c r="H491" s="54">
        <v>3</v>
      </c>
      <c r="I491" s="11">
        <v>57</v>
      </c>
      <c r="J491" s="62">
        <v>0</v>
      </c>
      <c r="K491" s="7"/>
      <c r="L491" s="5" t="s">
        <v>15</v>
      </c>
      <c r="M491" s="35">
        <v>0</v>
      </c>
      <c r="N491" s="30" t="s">
        <v>103</v>
      </c>
      <c r="O491" s="31"/>
      <c r="R491" s="120"/>
      <c r="S491" s="120"/>
      <c r="T491" s="120"/>
      <c r="U491" s="120"/>
      <c r="V491" s="120"/>
      <c r="W491" s="120"/>
      <c r="X491" s="120"/>
      <c r="Y491" s="120"/>
    </row>
    <row r="492" spans="2:25" x14ac:dyDescent="0.2">
      <c r="B492" s="70">
        <v>37219</v>
      </c>
      <c r="C492" s="4">
        <v>24</v>
      </c>
      <c r="D492" s="11"/>
      <c r="E492" s="12"/>
      <c r="F492" s="13"/>
      <c r="G492" s="53">
        <v>-2</v>
      </c>
      <c r="H492" s="54">
        <v>5</v>
      </c>
      <c r="I492" s="11">
        <v>100</v>
      </c>
      <c r="J492" s="62">
        <v>0</v>
      </c>
      <c r="K492" s="13"/>
      <c r="L492" s="5" t="s">
        <v>25</v>
      </c>
      <c r="M492" s="35">
        <v>1</v>
      </c>
      <c r="N492" s="30" t="s">
        <v>103</v>
      </c>
      <c r="O492" s="31"/>
      <c r="R492" s="120"/>
      <c r="S492" s="120"/>
      <c r="T492" s="120"/>
      <c r="U492" s="120"/>
      <c r="V492" s="120"/>
      <c r="W492" s="120"/>
      <c r="X492" s="120"/>
      <c r="Y492" s="120"/>
    </row>
    <row r="493" spans="2:25" x14ac:dyDescent="0.2">
      <c r="B493" s="70">
        <v>37220</v>
      </c>
      <c r="C493" s="4">
        <v>25</v>
      </c>
      <c r="D493" s="11"/>
      <c r="E493" s="12"/>
      <c r="F493" s="13"/>
      <c r="G493" s="53">
        <v>5</v>
      </c>
      <c r="H493" s="54">
        <v>7</v>
      </c>
      <c r="I493" s="11">
        <v>100</v>
      </c>
      <c r="J493" s="62">
        <v>4</v>
      </c>
      <c r="K493" s="13"/>
      <c r="L493" s="5" t="s">
        <v>13</v>
      </c>
      <c r="M493" s="35">
        <v>1</v>
      </c>
      <c r="N493" s="30"/>
      <c r="O493" s="31"/>
      <c r="R493" s="120"/>
      <c r="S493" s="120"/>
      <c r="T493" s="120"/>
      <c r="U493" s="120"/>
      <c r="V493" s="120"/>
      <c r="W493" s="120"/>
      <c r="X493" s="120"/>
      <c r="Y493" s="120"/>
    </row>
    <row r="494" spans="2:25" x14ac:dyDescent="0.2">
      <c r="B494" s="70">
        <v>37221</v>
      </c>
      <c r="C494" s="4">
        <v>26</v>
      </c>
      <c r="D494" s="11"/>
      <c r="E494" s="12"/>
      <c r="F494" s="13"/>
      <c r="G494" s="53">
        <v>6</v>
      </c>
      <c r="H494" s="54">
        <v>8</v>
      </c>
      <c r="I494" s="11">
        <v>82</v>
      </c>
      <c r="J494" s="62">
        <v>2.5</v>
      </c>
      <c r="K494" s="13"/>
      <c r="L494" s="11" t="s">
        <v>13</v>
      </c>
      <c r="M494" s="35">
        <v>1</v>
      </c>
      <c r="N494" s="30"/>
      <c r="O494" s="31"/>
    </row>
    <row r="495" spans="2:25" x14ac:dyDescent="0.2">
      <c r="B495" s="70">
        <v>37222</v>
      </c>
      <c r="C495" s="4">
        <v>27</v>
      </c>
      <c r="D495" s="11"/>
      <c r="E495" s="12"/>
      <c r="F495" s="13"/>
      <c r="G495" s="53">
        <v>-2</v>
      </c>
      <c r="H495" s="54">
        <v>3</v>
      </c>
      <c r="I495" s="11">
        <v>95</v>
      </c>
      <c r="J495" s="62">
        <v>0</v>
      </c>
      <c r="K495" s="13"/>
      <c r="L495" s="11" t="s">
        <v>13</v>
      </c>
      <c r="M495" s="35">
        <v>1</v>
      </c>
      <c r="N495" s="30" t="s">
        <v>103</v>
      </c>
      <c r="O495" s="31" t="s">
        <v>99</v>
      </c>
    </row>
    <row r="496" spans="2:25" x14ac:dyDescent="0.2">
      <c r="B496" s="70">
        <v>37223</v>
      </c>
      <c r="C496" s="4">
        <v>28</v>
      </c>
      <c r="D496" s="11"/>
      <c r="E496" s="12"/>
      <c r="F496" s="13"/>
      <c r="G496" s="53">
        <v>2</v>
      </c>
      <c r="H496" s="54">
        <v>7</v>
      </c>
      <c r="I496" s="11">
        <v>85</v>
      </c>
      <c r="J496" s="62">
        <v>5</v>
      </c>
      <c r="K496" s="7"/>
      <c r="L496" s="11" t="s">
        <v>13</v>
      </c>
      <c r="M496" s="35">
        <v>0.5</v>
      </c>
      <c r="N496" s="30"/>
      <c r="O496" s="31"/>
    </row>
    <row r="497" spans="2:25" x14ac:dyDescent="0.2">
      <c r="B497" s="70">
        <v>37224</v>
      </c>
      <c r="C497" s="4">
        <v>29</v>
      </c>
      <c r="D497" s="11"/>
      <c r="E497" s="12"/>
      <c r="F497" s="13"/>
      <c r="G497" s="53">
        <v>2</v>
      </c>
      <c r="H497" s="54">
        <v>6</v>
      </c>
      <c r="I497" s="11">
        <v>99</v>
      </c>
      <c r="J497" s="62">
        <v>9</v>
      </c>
      <c r="K497" s="7"/>
      <c r="L497" s="11" t="s">
        <v>25</v>
      </c>
      <c r="M497" s="35">
        <v>1</v>
      </c>
      <c r="N497" s="30"/>
      <c r="O497" s="31"/>
    </row>
    <row r="498" spans="2:25" x14ac:dyDescent="0.2">
      <c r="B498" s="70">
        <v>37225</v>
      </c>
      <c r="C498" s="4">
        <v>30</v>
      </c>
      <c r="D498" s="11">
        <v>36000</v>
      </c>
      <c r="E498" s="12"/>
      <c r="F498" s="13">
        <v>-700</v>
      </c>
      <c r="G498" s="53">
        <v>5</v>
      </c>
      <c r="H498" s="54">
        <v>5</v>
      </c>
      <c r="I498" s="11">
        <v>93</v>
      </c>
      <c r="J498" s="62">
        <v>2</v>
      </c>
      <c r="K498" s="7"/>
      <c r="L498" s="11" t="s">
        <v>45</v>
      </c>
      <c r="M498" s="35">
        <v>1</v>
      </c>
      <c r="N498" s="30"/>
      <c r="O498" s="31"/>
    </row>
    <row r="499" spans="2:25" ht="13.5" thickBot="1" x14ac:dyDescent="0.25">
      <c r="C499" s="17"/>
      <c r="D499" s="18"/>
      <c r="E499" s="19"/>
      <c r="F499" s="20"/>
      <c r="G499" s="55"/>
      <c r="H499" s="56"/>
      <c r="I499" s="18"/>
      <c r="J499" s="63"/>
      <c r="K499" s="7"/>
      <c r="L499" s="18"/>
      <c r="M499" s="14"/>
      <c r="N499" s="15"/>
      <c r="O499" s="16"/>
    </row>
    <row r="500" spans="2:25" ht="13.5" thickBot="1" x14ac:dyDescent="0.25">
      <c r="C500" s="21" t="s">
        <v>27</v>
      </c>
      <c r="D500" s="22"/>
      <c r="E500" s="23"/>
      <c r="F500" s="24"/>
      <c r="G500" s="57"/>
      <c r="H500" s="58"/>
      <c r="I500" s="25"/>
      <c r="J500" s="64"/>
      <c r="K500" s="24"/>
      <c r="L500" s="22"/>
      <c r="M500" s="212"/>
      <c r="N500" s="213"/>
      <c r="O500" s="214"/>
    </row>
    <row r="501" spans="2:25" ht="12.75" customHeight="1" x14ac:dyDescent="0.2">
      <c r="C501" s="164" t="s">
        <v>28</v>
      </c>
      <c r="D501" s="165"/>
      <c r="E501" s="168">
        <v>0</v>
      </c>
      <c r="F501" s="141">
        <v>-700</v>
      </c>
      <c r="G501" s="125">
        <f>SUM(G467:G499)</f>
        <v>104</v>
      </c>
      <c r="H501" s="125">
        <f>SUM(H467:H499)</f>
        <v>219</v>
      </c>
      <c r="I501" s="125">
        <f>SUM(I467:I499)</f>
        <v>2506</v>
      </c>
      <c r="J501" s="125">
        <f>SUM(J467:J499)</f>
        <v>57</v>
      </c>
      <c r="K501" s="141"/>
      <c r="L501" s="39"/>
      <c r="M501" s="40"/>
      <c r="N501" s="40"/>
      <c r="O501" s="41"/>
    </row>
    <row r="502" spans="2:25" ht="13.5" thickBot="1" x14ac:dyDescent="0.25">
      <c r="C502" s="166"/>
      <c r="D502" s="167"/>
      <c r="E502" s="169"/>
      <c r="F502" s="142"/>
      <c r="G502" s="126"/>
      <c r="H502" s="126"/>
      <c r="I502" s="126"/>
      <c r="J502" s="126"/>
      <c r="K502" s="142"/>
      <c r="L502" s="42"/>
      <c r="M502" s="43"/>
      <c r="N502" s="43"/>
      <c r="O502" s="44"/>
    </row>
    <row r="503" spans="2:25" ht="12.75" customHeight="1" x14ac:dyDescent="0.2">
      <c r="C503" s="143" t="s">
        <v>54</v>
      </c>
      <c r="D503" s="144"/>
      <c r="E503" s="206">
        <v>-0.7</v>
      </c>
      <c r="F503" s="116" t="s">
        <v>55</v>
      </c>
      <c r="G503" s="152" t="s">
        <v>171</v>
      </c>
      <c r="H503" s="153" t="s">
        <v>172</v>
      </c>
      <c r="I503" s="154" t="s">
        <v>56</v>
      </c>
      <c r="J503" s="156" t="s">
        <v>57</v>
      </c>
      <c r="K503" s="158" t="s">
        <v>29</v>
      </c>
      <c r="L503" s="158"/>
      <c r="M503" s="158"/>
      <c r="N503" s="158"/>
      <c r="O503" s="159"/>
    </row>
    <row r="504" spans="2:25" x14ac:dyDescent="0.2">
      <c r="C504" s="145"/>
      <c r="D504" s="146"/>
      <c r="E504" s="207"/>
      <c r="F504" s="117"/>
      <c r="G504" s="121"/>
      <c r="H504" s="137"/>
      <c r="I504" s="155"/>
      <c r="J504" s="157"/>
      <c r="K504" s="160"/>
      <c r="L504" s="160"/>
      <c r="M504" s="160"/>
      <c r="N504" s="160"/>
      <c r="O504" s="161"/>
    </row>
    <row r="505" spans="2:25" x14ac:dyDescent="0.2">
      <c r="C505" s="145"/>
      <c r="D505" s="146"/>
      <c r="E505" s="207"/>
      <c r="F505" s="117"/>
      <c r="G505" s="121">
        <f>G501/30</f>
        <v>3.4666666666666668</v>
      </c>
      <c r="H505" s="121">
        <f>H501/30</f>
        <v>7.3</v>
      </c>
      <c r="I505" s="121">
        <f>I501/30</f>
        <v>83.533333333333331</v>
      </c>
      <c r="J505" s="219">
        <f>COUNTIF(J467:J499,"&gt;0")</f>
        <v>15</v>
      </c>
      <c r="K505" s="160"/>
      <c r="L505" s="160"/>
      <c r="M505" s="160"/>
      <c r="N505" s="160"/>
      <c r="O505" s="161"/>
    </row>
    <row r="506" spans="2:25" ht="13.5" thickBot="1" x14ac:dyDescent="0.25">
      <c r="C506" s="147"/>
      <c r="D506" s="148"/>
      <c r="E506" s="208"/>
      <c r="F506" s="118"/>
      <c r="G506" s="122"/>
      <c r="H506" s="122"/>
      <c r="I506" s="122"/>
      <c r="J506" s="220"/>
      <c r="K506" s="162"/>
      <c r="L506" s="162"/>
      <c r="M506" s="162"/>
      <c r="N506" s="162"/>
      <c r="O506" s="163"/>
    </row>
    <row r="509" spans="2:25" x14ac:dyDescent="0.2">
      <c r="C509" s="69" t="s">
        <v>159</v>
      </c>
      <c r="D509" s="69" t="s">
        <v>203</v>
      </c>
      <c r="H509" s="59"/>
    </row>
    <row r="510" spans="2:25" ht="13.5" thickBot="1" x14ac:dyDescent="0.25">
      <c r="D510" s="72"/>
    </row>
    <row r="511" spans="2:25" ht="12.75" customHeight="1" x14ac:dyDescent="0.2">
      <c r="C511" s="170" t="s">
        <v>0</v>
      </c>
      <c r="D511" s="172" t="s">
        <v>1</v>
      </c>
      <c r="E511" s="173"/>
      <c r="F511" s="174"/>
      <c r="G511" s="175" t="s">
        <v>2</v>
      </c>
      <c r="H511" s="176"/>
      <c r="I511" s="177" t="s">
        <v>3</v>
      </c>
      <c r="J511" s="179" t="s">
        <v>4</v>
      </c>
      <c r="K511" s="131" t="s">
        <v>5</v>
      </c>
      <c r="L511" s="133" t="s">
        <v>6</v>
      </c>
      <c r="M511" s="135" t="s">
        <v>7</v>
      </c>
      <c r="N511" s="135"/>
      <c r="O511" s="131"/>
      <c r="R511" s="80" t="s">
        <v>150</v>
      </c>
      <c r="S511" s="80"/>
      <c r="T511" s="80"/>
      <c r="U511" s="80"/>
      <c r="V511" s="80"/>
      <c r="W511" s="80"/>
      <c r="X511" s="80"/>
      <c r="Y511" s="80"/>
    </row>
    <row r="512" spans="2:25" ht="13.5" thickBot="1" x14ac:dyDescent="0.25">
      <c r="C512" s="171"/>
      <c r="D512" s="1" t="s">
        <v>8</v>
      </c>
      <c r="E512" s="2" t="s">
        <v>9</v>
      </c>
      <c r="F512" s="3" t="s">
        <v>10</v>
      </c>
      <c r="G512" s="49" t="s">
        <v>11</v>
      </c>
      <c r="H512" s="50" t="s">
        <v>12</v>
      </c>
      <c r="I512" s="178"/>
      <c r="J512" s="180"/>
      <c r="K512" s="132"/>
      <c r="L512" s="134"/>
      <c r="M512" s="136"/>
      <c r="N512" s="136"/>
      <c r="O512" s="132"/>
      <c r="R512" s="119" t="s">
        <v>272</v>
      </c>
      <c r="S512" s="119"/>
      <c r="T512" s="119"/>
      <c r="U512" s="119"/>
      <c r="V512" s="119"/>
      <c r="W512" s="119"/>
      <c r="X512" s="119"/>
      <c r="Y512" s="119"/>
    </row>
    <row r="513" spans="2:25" x14ac:dyDescent="0.2">
      <c r="B513" s="70">
        <v>37196</v>
      </c>
      <c r="C513" s="4">
        <v>1</v>
      </c>
      <c r="D513" s="5">
        <v>39000</v>
      </c>
      <c r="E513" s="6"/>
      <c r="F513" s="7"/>
      <c r="G513" s="51">
        <v>6</v>
      </c>
      <c r="H513" s="52">
        <v>11</v>
      </c>
      <c r="I513" s="5"/>
      <c r="J513" s="65">
        <v>0.8</v>
      </c>
      <c r="K513" s="7">
        <v>0</v>
      </c>
      <c r="L513" s="5" t="s">
        <v>25</v>
      </c>
      <c r="M513" s="8"/>
      <c r="N513" s="9"/>
      <c r="O513" s="10"/>
      <c r="R513" s="119"/>
      <c r="S513" s="119"/>
      <c r="T513" s="119"/>
      <c r="U513" s="119"/>
      <c r="V513" s="119"/>
      <c r="W513" s="119"/>
      <c r="X513" s="119"/>
      <c r="Y513" s="119"/>
    </row>
    <row r="514" spans="2:25" x14ac:dyDescent="0.2">
      <c r="B514" s="70">
        <v>37197</v>
      </c>
      <c r="C514" s="4">
        <v>2</v>
      </c>
      <c r="D514" s="11"/>
      <c r="E514" s="12"/>
      <c r="F514" s="13"/>
      <c r="G514" s="53">
        <v>7</v>
      </c>
      <c r="H514" s="54">
        <v>13</v>
      </c>
      <c r="I514" s="11"/>
      <c r="J514" s="66">
        <v>0</v>
      </c>
      <c r="K514" s="7">
        <v>0</v>
      </c>
      <c r="L514" s="11" t="s">
        <v>25</v>
      </c>
      <c r="M514" s="8"/>
      <c r="N514" s="9"/>
      <c r="O514" s="10"/>
      <c r="R514" s="119"/>
      <c r="S514" s="119"/>
      <c r="T514" s="119"/>
      <c r="U514" s="119"/>
      <c r="V514" s="119"/>
      <c r="W514" s="119"/>
      <c r="X514" s="119"/>
      <c r="Y514" s="119"/>
    </row>
    <row r="515" spans="2:25" x14ac:dyDescent="0.2">
      <c r="B515" s="70">
        <v>37198</v>
      </c>
      <c r="C515" s="4">
        <v>3</v>
      </c>
      <c r="D515" s="11"/>
      <c r="E515" s="12"/>
      <c r="F515" s="13"/>
      <c r="G515" s="53">
        <v>9</v>
      </c>
      <c r="H515" s="54">
        <v>11</v>
      </c>
      <c r="I515" s="11"/>
      <c r="J515" s="66">
        <v>0</v>
      </c>
      <c r="K515" s="7">
        <v>0</v>
      </c>
      <c r="L515" s="11" t="s">
        <v>13</v>
      </c>
      <c r="M515" s="8"/>
      <c r="N515" s="9"/>
      <c r="O515" s="10"/>
      <c r="R515" s="80"/>
      <c r="S515" s="80"/>
      <c r="T515" s="80"/>
      <c r="U515" s="80"/>
      <c r="V515" s="80"/>
      <c r="W515" s="80"/>
      <c r="X515" s="80"/>
      <c r="Y515" s="80"/>
    </row>
    <row r="516" spans="2:25" x14ac:dyDescent="0.2">
      <c r="B516" s="70">
        <v>37199</v>
      </c>
      <c r="C516" s="4">
        <v>4</v>
      </c>
      <c r="D516" s="11"/>
      <c r="E516" s="12"/>
      <c r="F516" s="13"/>
      <c r="G516" s="53">
        <v>8</v>
      </c>
      <c r="H516" s="54">
        <v>11</v>
      </c>
      <c r="I516" s="11"/>
      <c r="J516" s="66">
        <v>0</v>
      </c>
      <c r="K516" s="7">
        <v>0</v>
      </c>
      <c r="L516" s="11" t="s">
        <v>13</v>
      </c>
      <c r="M516" s="8"/>
      <c r="N516" s="9"/>
      <c r="O516" s="10"/>
      <c r="R516" s="80" t="s">
        <v>152</v>
      </c>
      <c r="S516" s="80"/>
      <c r="T516" s="80"/>
      <c r="U516" s="80"/>
      <c r="V516" s="80"/>
      <c r="W516" s="80"/>
      <c r="X516" s="80"/>
      <c r="Y516" s="80"/>
    </row>
    <row r="517" spans="2:25" x14ac:dyDescent="0.2">
      <c r="B517" s="70">
        <v>37200</v>
      </c>
      <c r="C517" s="4">
        <v>5</v>
      </c>
      <c r="D517" s="11"/>
      <c r="E517" s="12"/>
      <c r="F517" s="13"/>
      <c r="G517" s="53">
        <v>5</v>
      </c>
      <c r="H517" s="54">
        <v>13</v>
      </c>
      <c r="I517" s="11"/>
      <c r="J517" s="66">
        <v>0.9</v>
      </c>
      <c r="K517" s="7">
        <v>0</v>
      </c>
      <c r="L517" s="11" t="s">
        <v>13</v>
      </c>
      <c r="M517" s="8"/>
      <c r="N517" s="9"/>
      <c r="O517" s="10"/>
      <c r="R517" s="119"/>
      <c r="S517" s="119"/>
      <c r="T517" s="119"/>
      <c r="U517" s="119"/>
      <c r="V517" s="119"/>
      <c r="W517" s="119"/>
      <c r="X517" s="119"/>
      <c r="Y517" s="119"/>
    </row>
    <row r="518" spans="2:25" x14ac:dyDescent="0.2">
      <c r="B518" s="70">
        <v>37201</v>
      </c>
      <c r="C518" s="4">
        <v>6</v>
      </c>
      <c r="D518" s="11"/>
      <c r="E518" s="12"/>
      <c r="F518" s="13"/>
      <c r="G518" s="53">
        <v>6</v>
      </c>
      <c r="H518" s="54">
        <v>10</v>
      </c>
      <c r="I518" s="11"/>
      <c r="J518" s="66">
        <v>3.6</v>
      </c>
      <c r="K518" s="7">
        <v>0</v>
      </c>
      <c r="L518" s="11" t="s">
        <v>25</v>
      </c>
      <c r="M518" s="8"/>
      <c r="N518" s="9"/>
      <c r="O518" s="10"/>
      <c r="R518" s="119"/>
      <c r="S518" s="119"/>
      <c r="T518" s="119"/>
      <c r="U518" s="119"/>
      <c r="V518" s="119"/>
      <c r="W518" s="119"/>
      <c r="X518" s="119"/>
      <c r="Y518" s="119"/>
    </row>
    <row r="519" spans="2:25" x14ac:dyDescent="0.2">
      <c r="B519" s="70">
        <v>37202</v>
      </c>
      <c r="C519" s="4">
        <v>7</v>
      </c>
      <c r="D519" s="11"/>
      <c r="E519" s="12"/>
      <c r="F519" s="13"/>
      <c r="G519" s="53">
        <v>7</v>
      </c>
      <c r="H519" s="54">
        <v>10</v>
      </c>
      <c r="I519" s="11"/>
      <c r="J519" s="66">
        <v>1.3</v>
      </c>
      <c r="K519" s="7">
        <v>0</v>
      </c>
      <c r="L519" s="11" t="s">
        <v>13</v>
      </c>
      <c r="M519" s="8"/>
      <c r="N519" s="9"/>
      <c r="O519" s="10"/>
      <c r="R519" s="119"/>
      <c r="S519" s="119"/>
      <c r="T519" s="119"/>
      <c r="U519" s="119"/>
      <c r="V519" s="119"/>
      <c r="W519" s="119"/>
      <c r="X519" s="119"/>
      <c r="Y519" s="119"/>
    </row>
    <row r="520" spans="2:25" x14ac:dyDescent="0.2">
      <c r="B520" s="70">
        <v>37203</v>
      </c>
      <c r="C520" s="4">
        <v>8</v>
      </c>
      <c r="D520" s="11"/>
      <c r="E520" s="12"/>
      <c r="F520" s="13"/>
      <c r="G520" s="53">
        <v>6</v>
      </c>
      <c r="H520" s="54">
        <v>8</v>
      </c>
      <c r="I520" s="11"/>
      <c r="J520" s="66">
        <v>8.3000000000000007</v>
      </c>
      <c r="K520" s="7">
        <v>0</v>
      </c>
      <c r="L520" s="11" t="s">
        <v>15</v>
      </c>
      <c r="M520" s="14"/>
      <c r="N520" s="15"/>
      <c r="O520" s="16"/>
      <c r="R520" s="80"/>
      <c r="S520" s="80"/>
      <c r="T520" s="80"/>
      <c r="U520" s="80"/>
      <c r="V520" s="80"/>
      <c r="W520" s="80"/>
      <c r="X520" s="80"/>
      <c r="Y520" s="80"/>
    </row>
    <row r="521" spans="2:25" x14ac:dyDescent="0.2">
      <c r="B521" s="70">
        <v>37204</v>
      </c>
      <c r="C521" s="4">
        <v>9</v>
      </c>
      <c r="D521" s="11"/>
      <c r="E521" s="12"/>
      <c r="F521" s="13"/>
      <c r="G521" s="53">
        <v>0</v>
      </c>
      <c r="H521" s="54">
        <v>8</v>
      </c>
      <c r="I521" s="11"/>
      <c r="J521" s="62">
        <v>0.8</v>
      </c>
      <c r="K521" s="7">
        <v>0</v>
      </c>
      <c r="L521" s="11" t="s">
        <v>15</v>
      </c>
      <c r="M521" s="14"/>
      <c r="N521" s="15"/>
      <c r="O521" s="16"/>
      <c r="R521" s="80" t="s">
        <v>154</v>
      </c>
      <c r="S521" s="80"/>
      <c r="T521" s="80"/>
      <c r="U521" s="80"/>
      <c r="V521" s="80"/>
      <c r="W521" s="80"/>
      <c r="X521" s="80"/>
      <c r="Y521" s="80"/>
    </row>
    <row r="522" spans="2:25" ht="13.5" thickBot="1" x14ac:dyDescent="0.25">
      <c r="B522" s="70">
        <v>37205</v>
      </c>
      <c r="C522" s="17">
        <v>10</v>
      </c>
      <c r="D522" s="18">
        <v>38500</v>
      </c>
      <c r="E522" s="19"/>
      <c r="F522" s="20">
        <v>-500</v>
      </c>
      <c r="G522" s="55">
        <v>-3</v>
      </c>
      <c r="H522" s="56">
        <v>10</v>
      </c>
      <c r="I522" s="18"/>
      <c r="J522" s="67">
        <v>0</v>
      </c>
      <c r="K522" s="7">
        <v>0</v>
      </c>
      <c r="L522" s="11" t="s">
        <v>25</v>
      </c>
      <c r="M522" s="14"/>
      <c r="N522" s="15"/>
      <c r="O522" s="16"/>
      <c r="R522" s="119"/>
      <c r="S522" s="119"/>
      <c r="T522" s="119"/>
      <c r="U522" s="119"/>
      <c r="V522" s="119"/>
      <c r="W522" s="119"/>
      <c r="X522" s="119"/>
      <c r="Y522" s="119"/>
    </row>
    <row r="523" spans="2:25" ht="13.5" thickBot="1" x14ac:dyDescent="0.25">
      <c r="C523" s="21" t="s">
        <v>20</v>
      </c>
      <c r="D523" s="22"/>
      <c r="E523" s="23">
        <v>0</v>
      </c>
      <c r="F523" s="24">
        <v>-500</v>
      </c>
      <c r="G523" s="57"/>
      <c r="H523" s="58"/>
      <c r="I523" s="25"/>
      <c r="J523" s="64"/>
      <c r="K523" s="24"/>
      <c r="L523" s="22"/>
      <c r="M523" s="209"/>
      <c r="N523" s="210"/>
      <c r="O523" s="211"/>
      <c r="R523" s="119"/>
      <c r="S523" s="119"/>
      <c r="T523" s="119"/>
      <c r="U523" s="119"/>
      <c r="V523" s="119"/>
      <c r="W523" s="119"/>
      <c r="X523" s="119"/>
      <c r="Y523" s="119"/>
    </row>
    <row r="524" spans="2:25" x14ac:dyDescent="0.2">
      <c r="B524" s="70">
        <v>37206</v>
      </c>
      <c r="C524" s="26">
        <v>11</v>
      </c>
      <c r="D524" s="5"/>
      <c r="E524" s="6"/>
      <c r="F524" s="7"/>
      <c r="G524" s="51">
        <v>1</v>
      </c>
      <c r="H524" s="52">
        <v>5</v>
      </c>
      <c r="I524" s="5"/>
      <c r="J524" s="62">
        <v>2</v>
      </c>
      <c r="K524" s="7">
        <v>0</v>
      </c>
      <c r="L524" s="5" t="s">
        <v>25</v>
      </c>
      <c r="M524" s="8"/>
      <c r="N524" s="9"/>
      <c r="O524" s="10"/>
      <c r="R524" s="119"/>
      <c r="S524" s="119"/>
      <c r="T524" s="119"/>
      <c r="U524" s="119"/>
      <c r="V524" s="119"/>
      <c r="W524" s="119"/>
      <c r="X524" s="119"/>
      <c r="Y524" s="119"/>
    </row>
    <row r="525" spans="2:25" x14ac:dyDescent="0.2">
      <c r="B525" s="70">
        <v>37207</v>
      </c>
      <c r="C525" s="4">
        <v>12</v>
      </c>
      <c r="D525" s="11"/>
      <c r="E525" s="12"/>
      <c r="F525" s="13"/>
      <c r="G525" s="51">
        <v>4</v>
      </c>
      <c r="H525" s="52">
        <v>9</v>
      </c>
      <c r="I525" s="11"/>
      <c r="J525" s="62">
        <v>2</v>
      </c>
      <c r="K525" s="7">
        <v>0</v>
      </c>
      <c r="L525" s="5" t="s">
        <v>25</v>
      </c>
      <c r="M525" s="8"/>
      <c r="N525" s="9"/>
      <c r="O525" s="10"/>
      <c r="R525" s="80"/>
      <c r="S525" s="80"/>
      <c r="T525" s="80"/>
      <c r="U525" s="80"/>
      <c r="V525" s="80"/>
      <c r="W525" s="80"/>
      <c r="X525" s="80"/>
      <c r="Y525" s="80"/>
    </row>
    <row r="526" spans="2:25" x14ac:dyDescent="0.2">
      <c r="B526" s="70">
        <v>37208</v>
      </c>
      <c r="C526" s="4">
        <v>13</v>
      </c>
      <c r="D526" s="11"/>
      <c r="E526" s="12"/>
      <c r="F526" s="13"/>
      <c r="G526" s="53">
        <v>0</v>
      </c>
      <c r="H526" s="54">
        <v>9</v>
      </c>
      <c r="I526" s="11"/>
      <c r="J526" s="62">
        <v>1.5</v>
      </c>
      <c r="K526" s="7">
        <v>0</v>
      </c>
      <c r="L526" s="5" t="s">
        <v>15</v>
      </c>
      <c r="M526" s="14"/>
      <c r="N526" s="15"/>
      <c r="O526" s="16"/>
      <c r="R526" s="80" t="s">
        <v>156</v>
      </c>
      <c r="S526" s="80"/>
      <c r="T526" s="80"/>
      <c r="U526" s="80"/>
      <c r="V526" s="80"/>
      <c r="W526" s="80"/>
      <c r="X526" s="80"/>
      <c r="Y526" s="80"/>
    </row>
    <row r="527" spans="2:25" ht="15" x14ac:dyDescent="0.25">
      <c r="B527" s="70">
        <v>37209</v>
      </c>
      <c r="C527" s="4">
        <v>14</v>
      </c>
      <c r="D527" s="11"/>
      <c r="E527" s="12"/>
      <c r="F527" s="13"/>
      <c r="G527" s="103">
        <v>-2</v>
      </c>
      <c r="H527" s="54">
        <v>7</v>
      </c>
      <c r="I527" s="11"/>
      <c r="J527" s="62">
        <v>0</v>
      </c>
      <c r="K527" s="7">
        <v>0</v>
      </c>
      <c r="L527" s="5" t="s">
        <v>16</v>
      </c>
      <c r="M527" s="14"/>
      <c r="N527" s="15"/>
      <c r="O527" s="16"/>
      <c r="R527" s="120"/>
      <c r="S527" s="120"/>
      <c r="T527" s="120"/>
      <c r="U527" s="120"/>
      <c r="V527" s="120"/>
      <c r="W527" s="120"/>
      <c r="X527" s="120"/>
      <c r="Y527" s="120"/>
    </row>
    <row r="528" spans="2:25" x14ac:dyDescent="0.2">
      <c r="B528" s="70">
        <v>37210</v>
      </c>
      <c r="C528" s="4">
        <v>15</v>
      </c>
      <c r="D528" s="11"/>
      <c r="E528" s="12"/>
      <c r="F528" s="13"/>
      <c r="G528" s="53">
        <v>-4</v>
      </c>
      <c r="H528" s="54">
        <v>6</v>
      </c>
      <c r="I528" s="11"/>
      <c r="J528" s="62">
        <v>0</v>
      </c>
      <c r="K528" s="7">
        <v>0</v>
      </c>
      <c r="L528" s="5" t="s">
        <v>45</v>
      </c>
      <c r="M528" s="8"/>
      <c r="N528" s="9"/>
      <c r="O528" s="10"/>
      <c r="R528" s="120"/>
      <c r="S528" s="120"/>
      <c r="T528" s="120"/>
      <c r="U528" s="120"/>
      <c r="V528" s="120"/>
      <c r="W528" s="120"/>
      <c r="X528" s="120"/>
      <c r="Y528" s="120"/>
    </row>
    <row r="529" spans="2:25" x14ac:dyDescent="0.2">
      <c r="B529" s="70">
        <v>37211</v>
      </c>
      <c r="C529" s="4">
        <v>16</v>
      </c>
      <c r="D529" s="11"/>
      <c r="E529" s="12"/>
      <c r="F529" s="13"/>
      <c r="G529" s="53">
        <v>4</v>
      </c>
      <c r="H529" s="54">
        <v>11</v>
      </c>
      <c r="I529" s="11"/>
      <c r="J529" s="62">
        <v>0</v>
      </c>
      <c r="K529" s="7">
        <v>0</v>
      </c>
      <c r="L529" s="5" t="s">
        <v>13</v>
      </c>
      <c r="M529" s="14"/>
      <c r="N529" s="15"/>
      <c r="O529" s="16"/>
      <c r="R529" s="120"/>
      <c r="S529" s="120"/>
      <c r="T529" s="120"/>
      <c r="U529" s="120"/>
      <c r="V529" s="120"/>
      <c r="W529" s="120"/>
      <c r="X529" s="120"/>
      <c r="Y529" s="120"/>
    </row>
    <row r="530" spans="2:25" x14ac:dyDescent="0.2">
      <c r="B530" s="70">
        <v>37212</v>
      </c>
      <c r="C530" s="4">
        <v>17</v>
      </c>
      <c r="D530" s="11"/>
      <c r="E530" s="12"/>
      <c r="F530" s="13"/>
      <c r="G530" s="53">
        <v>4</v>
      </c>
      <c r="H530" s="54">
        <v>8</v>
      </c>
      <c r="I530" s="11"/>
      <c r="J530" s="62">
        <v>1.2</v>
      </c>
      <c r="K530" s="7">
        <v>0</v>
      </c>
      <c r="L530" s="5" t="s">
        <v>25</v>
      </c>
      <c r="M530" s="8"/>
      <c r="N530" s="9"/>
      <c r="O530" s="10"/>
      <c r="R530" s="80"/>
      <c r="S530" s="80"/>
      <c r="T530" s="80"/>
      <c r="U530" s="80"/>
      <c r="V530" s="80"/>
      <c r="W530" s="80"/>
      <c r="X530" s="80"/>
      <c r="Y530" s="80"/>
    </row>
    <row r="531" spans="2:25" x14ac:dyDescent="0.2">
      <c r="B531" s="70">
        <v>37213</v>
      </c>
      <c r="C531" s="4">
        <v>18</v>
      </c>
      <c r="D531" s="11"/>
      <c r="E531" s="12"/>
      <c r="F531" s="13"/>
      <c r="G531" s="53">
        <v>5</v>
      </c>
      <c r="H531" s="54">
        <v>8</v>
      </c>
      <c r="I531" s="11"/>
      <c r="J531" s="62">
        <v>0.8</v>
      </c>
      <c r="K531" s="7">
        <v>0</v>
      </c>
      <c r="L531" s="5" t="s">
        <v>13</v>
      </c>
      <c r="M531" s="8"/>
      <c r="N531" s="9"/>
      <c r="O531" s="10"/>
      <c r="R531" s="80" t="s">
        <v>155</v>
      </c>
      <c r="S531" s="80"/>
      <c r="T531" s="80"/>
      <c r="U531" s="80"/>
      <c r="V531" s="80"/>
      <c r="W531" s="80"/>
      <c r="X531" s="80"/>
      <c r="Y531" s="80"/>
    </row>
    <row r="532" spans="2:25" x14ac:dyDescent="0.2">
      <c r="B532" s="70">
        <v>37214</v>
      </c>
      <c r="C532" s="4">
        <v>19</v>
      </c>
      <c r="D532" s="11"/>
      <c r="E532" s="12"/>
      <c r="F532" s="13"/>
      <c r="G532" s="53">
        <v>5</v>
      </c>
      <c r="H532" s="54">
        <v>8</v>
      </c>
      <c r="I532" s="11"/>
      <c r="J532" s="62">
        <v>1.3</v>
      </c>
      <c r="K532" s="7">
        <v>0</v>
      </c>
      <c r="L532" s="5" t="s">
        <v>15</v>
      </c>
      <c r="M532" s="8"/>
      <c r="N532" s="9"/>
      <c r="O532" s="10"/>
      <c r="R532" s="120"/>
      <c r="S532" s="120"/>
      <c r="T532" s="120"/>
      <c r="U532" s="120"/>
      <c r="V532" s="120"/>
      <c r="W532" s="120"/>
      <c r="X532" s="120"/>
      <c r="Y532" s="120"/>
    </row>
    <row r="533" spans="2:25" ht="13.5" thickBot="1" x14ac:dyDescent="0.25">
      <c r="B533" s="70">
        <v>37215</v>
      </c>
      <c r="C533" s="17">
        <v>20</v>
      </c>
      <c r="D533" s="18">
        <v>38100</v>
      </c>
      <c r="E533" s="19"/>
      <c r="F533" s="20">
        <v>-400</v>
      </c>
      <c r="G533" s="53">
        <v>4</v>
      </c>
      <c r="H533" s="54">
        <v>10</v>
      </c>
      <c r="I533" s="18"/>
      <c r="J533" s="63">
        <v>0.7</v>
      </c>
      <c r="K533" s="7">
        <v>0</v>
      </c>
      <c r="L533" s="5" t="s">
        <v>15</v>
      </c>
      <c r="M533" s="14"/>
      <c r="N533" s="15"/>
      <c r="O533" s="16"/>
      <c r="R533" s="120"/>
      <c r="S533" s="120"/>
      <c r="T533" s="120"/>
      <c r="U533" s="120"/>
      <c r="V533" s="120"/>
      <c r="W533" s="120"/>
      <c r="X533" s="120"/>
      <c r="Y533" s="120"/>
    </row>
    <row r="534" spans="2:25" ht="13.5" thickBot="1" x14ac:dyDescent="0.25">
      <c r="C534" s="21" t="s">
        <v>23</v>
      </c>
      <c r="D534" s="22"/>
      <c r="E534" s="23">
        <v>0</v>
      </c>
      <c r="F534" s="24">
        <v>-400</v>
      </c>
      <c r="G534" s="57"/>
      <c r="H534" s="58"/>
      <c r="I534" s="25"/>
      <c r="J534" s="64"/>
      <c r="K534" s="24"/>
      <c r="L534" s="22"/>
      <c r="M534" s="209"/>
      <c r="N534" s="210"/>
      <c r="O534" s="211"/>
      <c r="R534" s="120"/>
      <c r="S534" s="120"/>
      <c r="T534" s="120"/>
      <c r="U534" s="120"/>
      <c r="V534" s="120"/>
      <c r="W534" s="120"/>
      <c r="X534" s="120"/>
      <c r="Y534" s="120"/>
    </row>
    <row r="535" spans="2:25" x14ac:dyDescent="0.2">
      <c r="B535" s="70">
        <v>37216</v>
      </c>
      <c r="C535" s="26">
        <v>21</v>
      </c>
      <c r="D535" s="5"/>
      <c r="E535" s="6"/>
      <c r="F535" s="7"/>
      <c r="G535" s="51">
        <v>6</v>
      </c>
      <c r="H535" s="52">
        <v>10</v>
      </c>
      <c r="I535" s="5"/>
      <c r="J535" s="61">
        <v>1.3</v>
      </c>
      <c r="K535" s="7">
        <v>0</v>
      </c>
      <c r="L535" s="5" t="s">
        <v>25</v>
      </c>
      <c r="M535" s="8"/>
      <c r="N535" s="48"/>
      <c r="O535" s="10"/>
      <c r="R535" s="80"/>
      <c r="S535" s="80"/>
      <c r="T535" s="80"/>
      <c r="U535" s="80"/>
      <c r="V535" s="80"/>
      <c r="W535" s="80"/>
      <c r="X535" s="80"/>
      <c r="Y535" s="80"/>
    </row>
    <row r="536" spans="2:25" x14ac:dyDescent="0.2">
      <c r="B536" s="70">
        <v>37217</v>
      </c>
      <c r="C536" s="4">
        <v>22</v>
      </c>
      <c r="D536" s="11"/>
      <c r="E536" s="12"/>
      <c r="F536" s="13"/>
      <c r="G536" s="53">
        <v>5</v>
      </c>
      <c r="H536" s="54">
        <v>9</v>
      </c>
      <c r="I536" s="11"/>
      <c r="J536" s="62">
        <v>5.3</v>
      </c>
      <c r="K536" s="7">
        <v>0</v>
      </c>
      <c r="L536" s="5" t="s">
        <v>25</v>
      </c>
      <c r="M536" s="8"/>
      <c r="N536" s="9"/>
      <c r="O536" s="10"/>
      <c r="R536" s="80" t="s">
        <v>157</v>
      </c>
      <c r="S536" s="80"/>
      <c r="T536" s="80"/>
      <c r="U536" s="80"/>
      <c r="V536" s="80"/>
      <c r="W536" s="80"/>
      <c r="X536" s="80"/>
      <c r="Y536" s="80"/>
    </row>
    <row r="537" spans="2:25" x14ac:dyDescent="0.2">
      <c r="B537" s="70">
        <v>37218</v>
      </c>
      <c r="C537" s="4">
        <v>23</v>
      </c>
      <c r="D537" s="11"/>
      <c r="E537" s="12"/>
      <c r="F537" s="13"/>
      <c r="G537" s="53">
        <v>0</v>
      </c>
      <c r="H537" s="54">
        <v>6</v>
      </c>
      <c r="I537" s="11"/>
      <c r="J537" s="62">
        <v>0.5</v>
      </c>
      <c r="K537" s="7">
        <v>0</v>
      </c>
      <c r="L537" s="5" t="s">
        <v>15</v>
      </c>
      <c r="M537" s="14"/>
      <c r="N537" s="15"/>
      <c r="O537" s="16"/>
      <c r="R537" s="120" t="s">
        <v>273</v>
      </c>
      <c r="S537" s="120"/>
      <c r="T537" s="120"/>
      <c r="U537" s="120"/>
      <c r="V537" s="120"/>
      <c r="W537" s="120"/>
      <c r="X537" s="120"/>
      <c r="Y537" s="120"/>
    </row>
    <row r="538" spans="2:25" x14ac:dyDescent="0.2">
      <c r="B538" s="70">
        <v>37219</v>
      </c>
      <c r="C538" s="4">
        <v>24</v>
      </c>
      <c r="D538" s="11"/>
      <c r="E538" s="12"/>
      <c r="F538" s="13"/>
      <c r="G538" s="53">
        <v>3</v>
      </c>
      <c r="H538" s="54">
        <v>5</v>
      </c>
      <c r="I538" s="11"/>
      <c r="J538" s="62">
        <v>1</v>
      </c>
      <c r="K538" s="7">
        <v>0</v>
      </c>
      <c r="L538" s="5" t="s">
        <v>64</v>
      </c>
      <c r="M538" s="8"/>
      <c r="N538" s="9"/>
      <c r="O538" s="10"/>
      <c r="R538" s="120"/>
      <c r="S538" s="120"/>
      <c r="T538" s="120"/>
      <c r="U538" s="120"/>
      <c r="V538" s="120"/>
      <c r="W538" s="120"/>
      <c r="X538" s="120"/>
      <c r="Y538" s="120"/>
    </row>
    <row r="539" spans="2:25" x14ac:dyDescent="0.2">
      <c r="B539" s="70">
        <v>37220</v>
      </c>
      <c r="C539" s="4">
        <v>25</v>
      </c>
      <c r="D539" s="11"/>
      <c r="E539" s="12"/>
      <c r="F539" s="13"/>
      <c r="G539" s="53">
        <v>5</v>
      </c>
      <c r="H539" s="54">
        <v>8</v>
      </c>
      <c r="I539" s="11"/>
      <c r="J539" s="62">
        <v>4.3</v>
      </c>
      <c r="K539" s="7">
        <v>0</v>
      </c>
      <c r="L539" s="5" t="s">
        <v>13</v>
      </c>
      <c r="M539" s="14"/>
      <c r="N539" s="15"/>
      <c r="O539" s="16"/>
      <c r="R539" s="120"/>
      <c r="S539" s="120"/>
      <c r="T539" s="120"/>
      <c r="U539" s="120"/>
      <c r="V539" s="120"/>
      <c r="W539" s="120"/>
      <c r="X539" s="120"/>
      <c r="Y539" s="120"/>
    </row>
    <row r="540" spans="2:25" x14ac:dyDescent="0.2">
      <c r="B540" s="70">
        <v>37221</v>
      </c>
      <c r="C540" s="4">
        <v>26</v>
      </c>
      <c r="D540" s="11"/>
      <c r="E540" s="12"/>
      <c r="F540" s="13"/>
      <c r="G540" s="53">
        <v>6</v>
      </c>
      <c r="H540" s="54">
        <v>9</v>
      </c>
      <c r="I540" s="11"/>
      <c r="J540" s="62">
        <v>0</v>
      </c>
      <c r="K540" s="7">
        <v>0</v>
      </c>
      <c r="L540" s="11" t="s">
        <v>13</v>
      </c>
      <c r="M540" s="8"/>
      <c r="N540" s="9"/>
      <c r="O540" s="10"/>
    </row>
    <row r="541" spans="2:25" x14ac:dyDescent="0.2">
      <c r="B541" s="70">
        <v>37222</v>
      </c>
      <c r="C541" s="4">
        <v>27</v>
      </c>
      <c r="D541" s="11"/>
      <c r="E541" s="12"/>
      <c r="F541" s="13"/>
      <c r="G541" s="53">
        <v>2</v>
      </c>
      <c r="H541" s="54">
        <v>4</v>
      </c>
      <c r="I541" s="11"/>
      <c r="J541" s="62">
        <v>0.6</v>
      </c>
      <c r="K541" s="7">
        <v>0</v>
      </c>
      <c r="L541" s="11" t="s">
        <v>25</v>
      </c>
      <c r="M541" s="14"/>
      <c r="N541" s="15"/>
      <c r="O541" s="16"/>
    </row>
    <row r="542" spans="2:25" x14ac:dyDescent="0.2">
      <c r="B542" s="70">
        <v>37223</v>
      </c>
      <c r="C542" s="4">
        <v>28</v>
      </c>
      <c r="D542" s="11"/>
      <c r="E542" s="12"/>
      <c r="F542" s="13"/>
      <c r="G542" s="53">
        <v>0</v>
      </c>
      <c r="H542" s="54">
        <v>8</v>
      </c>
      <c r="I542" s="11"/>
      <c r="J542" s="62">
        <v>4</v>
      </c>
      <c r="K542" s="7">
        <v>0</v>
      </c>
      <c r="L542" s="11" t="s">
        <v>13</v>
      </c>
      <c r="M542" s="8"/>
      <c r="N542" s="9"/>
      <c r="O542" s="10"/>
    </row>
    <row r="543" spans="2:25" x14ac:dyDescent="0.2">
      <c r="B543" s="70">
        <v>37224</v>
      </c>
      <c r="C543" s="4">
        <v>29</v>
      </c>
      <c r="D543" s="11"/>
      <c r="E543" s="12"/>
      <c r="F543" s="13"/>
      <c r="G543" s="53">
        <v>3</v>
      </c>
      <c r="H543" s="54">
        <v>8</v>
      </c>
      <c r="I543" s="11"/>
      <c r="J543" s="62">
        <v>5</v>
      </c>
      <c r="K543" s="7">
        <v>0</v>
      </c>
      <c r="L543" s="11" t="s">
        <v>25</v>
      </c>
      <c r="M543" s="14"/>
      <c r="N543" s="15"/>
      <c r="O543" s="16"/>
    </row>
    <row r="544" spans="2:25" x14ac:dyDescent="0.2">
      <c r="C544" s="4"/>
      <c r="D544" s="11">
        <v>37800</v>
      </c>
      <c r="E544" s="12"/>
      <c r="F544" s="13">
        <v>-300</v>
      </c>
      <c r="G544" s="53">
        <v>5</v>
      </c>
      <c r="H544" s="54">
        <v>9</v>
      </c>
      <c r="I544" s="11"/>
      <c r="J544" s="62">
        <v>3.3</v>
      </c>
      <c r="K544" s="7">
        <v>0</v>
      </c>
      <c r="L544" s="11" t="s">
        <v>25</v>
      </c>
      <c r="M544" s="14"/>
      <c r="N544" s="15"/>
      <c r="O544" s="16"/>
    </row>
    <row r="545" spans="2:25" ht="13.5" thickBot="1" x14ac:dyDescent="0.25">
      <c r="C545" s="17"/>
      <c r="D545" s="11"/>
      <c r="E545" s="12"/>
      <c r="F545" s="13"/>
      <c r="G545" s="53"/>
      <c r="H545" s="54"/>
      <c r="I545" s="11"/>
      <c r="J545" s="62"/>
      <c r="K545" s="13"/>
      <c r="L545" s="11"/>
      <c r="M545" s="14"/>
      <c r="N545" s="15"/>
      <c r="O545" s="16"/>
    </row>
    <row r="546" spans="2:25" ht="13.5" thickBot="1" x14ac:dyDescent="0.25">
      <c r="C546" s="21" t="s">
        <v>27</v>
      </c>
      <c r="D546" s="22"/>
      <c r="E546" s="23">
        <v>0</v>
      </c>
      <c r="F546" s="24">
        <v>-300</v>
      </c>
      <c r="G546" s="57"/>
      <c r="H546" s="58"/>
      <c r="I546" s="25"/>
      <c r="J546" s="64"/>
      <c r="K546" s="24"/>
      <c r="L546" s="22"/>
      <c r="M546" s="212"/>
      <c r="N546" s="213"/>
      <c r="O546" s="214"/>
    </row>
    <row r="547" spans="2:25" ht="12.75" customHeight="1" x14ac:dyDescent="0.2">
      <c r="C547" s="164" t="s">
        <v>28</v>
      </c>
      <c r="D547" s="165"/>
      <c r="E547" s="168"/>
      <c r="F547" s="141"/>
      <c r="G547" s="125">
        <f>SUM(G513:G545)</f>
        <v>107</v>
      </c>
      <c r="H547" s="125">
        <f>SUM(H513:H545)</f>
        <v>262</v>
      </c>
      <c r="I547" s="125"/>
      <c r="J547" s="125">
        <f>SUM(J513:J545)</f>
        <v>50.5</v>
      </c>
      <c r="K547" s="141">
        <f>COUNTIF(K513:K545,"&gt;0")</f>
        <v>0</v>
      </c>
      <c r="L547" s="39"/>
      <c r="M547" s="40"/>
      <c r="N547" s="40"/>
      <c r="O547" s="41"/>
    </row>
    <row r="548" spans="2:25" ht="13.5" thickBot="1" x14ac:dyDescent="0.25">
      <c r="C548" s="166"/>
      <c r="D548" s="167"/>
      <c r="E548" s="169"/>
      <c r="F548" s="142"/>
      <c r="G548" s="126"/>
      <c r="H548" s="126"/>
      <c r="I548" s="126"/>
      <c r="J548" s="126"/>
      <c r="K548" s="142"/>
      <c r="L548" s="42"/>
      <c r="M548" s="43"/>
      <c r="N548" s="43"/>
      <c r="O548" s="44"/>
    </row>
    <row r="549" spans="2:25" ht="12.75" customHeight="1" x14ac:dyDescent="0.2">
      <c r="C549" s="143" t="s">
        <v>54</v>
      </c>
      <c r="D549" s="144"/>
      <c r="E549" s="206"/>
      <c r="F549" s="116" t="s">
        <v>55</v>
      </c>
      <c r="G549" s="152" t="s">
        <v>171</v>
      </c>
      <c r="H549" s="153" t="s">
        <v>172</v>
      </c>
      <c r="I549" s="154" t="s">
        <v>56</v>
      </c>
      <c r="J549" s="156" t="s">
        <v>57</v>
      </c>
      <c r="K549" s="158" t="s">
        <v>29</v>
      </c>
      <c r="L549" s="158"/>
      <c r="M549" s="158"/>
      <c r="N549" s="158"/>
      <c r="O549" s="159"/>
    </row>
    <row r="550" spans="2:25" x14ac:dyDescent="0.2">
      <c r="C550" s="145"/>
      <c r="D550" s="146"/>
      <c r="E550" s="207"/>
      <c r="F550" s="117"/>
      <c r="G550" s="121"/>
      <c r="H550" s="137"/>
      <c r="I550" s="155"/>
      <c r="J550" s="157"/>
      <c r="K550" s="160"/>
      <c r="L550" s="160"/>
      <c r="M550" s="160"/>
      <c r="N550" s="160"/>
      <c r="O550" s="161"/>
    </row>
    <row r="551" spans="2:25" x14ac:dyDescent="0.2">
      <c r="C551" s="145"/>
      <c r="D551" s="146"/>
      <c r="E551" s="207"/>
      <c r="F551" s="117"/>
      <c r="G551" s="121">
        <f>G547/30</f>
        <v>3.5666666666666669</v>
      </c>
      <c r="H551" s="121">
        <f>H547/30</f>
        <v>8.7333333333333325</v>
      </c>
      <c r="I551" s="121"/>
      <c r="J551" s="219">
        <f>COUNTIF(J513:J545,"&gt;0")</f>
        <v>22</v>
      </c>
      <c r="K551" s="160"/>
      <c r="L551" s="160"/>
      <c r="M551" s="160"/>
      <c r="N551" s="160"/>
      <c r="O551" s="161"/>
    </row>
    <row r="552" spans="2:25" ht="13.5" thickBot="1" x14ac:dyDescent="0.25">
      <c r="C552" s="147"/>
      <c r="D552" s="148"/>
      <c r="E552" s="208"/>
      <c r="F552" s="118"/>
      <c r="G552" s="122"/>
      <c r="H552" s="122"/>
      <c r="I552" s="122"/>
      <c r="J552" s="220"/>
      <c r="K552" s="162"/>
      <c r="L552" s="162"/>
      <c r="M552" s="162"/>
      <c r="N552" s="162"/>
      <c r="O552" s="163"/>
    </row>
    <row r="555" spans="2:25" x14ac:dyDescent="0.2">
      <c r="C555" s="69" t="s">
        <v>159</v>
      </c>
      <c r="D555" s="69" t="s">
        <v>274</v>
      </c>
      <c r="H555" s="59"/>
    </row>
    <row r="556" spans="2:25" ht="13.5" thickBot="1" x14ac:dyDescent="0.25">
      <c r="D556" s="72"/>
    </row>
    <row r="557" spans="2:25" ht="12.75" customHeight="1" x14ac:dyDescent="0.2">
      <c r="C557" s="170" t="s">
        <v>0</v>
      </c>
      <c r="D557" s="172" t="s">
        <v>1</v>
      </c>
      <c r="E557" s="173"/>
      <c r="F557" s="174"/>
      <c r="G557" s="175" t="s">
        <v>2</v>
      </c>
      <c r="H557" s="176"/>
      <c r="I557" s="177" t="s">
        <v>3</v>
      </c>
      <c r="J557" s="179" t="s">
        <v>4</v>
      </c>
      <c r="K557" s="131" t="s">
        <v>5</v>
      </c>
      <c r="L557" s="133" t="s">
        <v>6</v>
      </c>
      <c r="M557" s="135" t="s">
        <v>7</v>
      </c>
      <c r="N557" s="135"/>
      <c r="O557" s="131"/>
      <c r="R557" s="80" t="s">
        <v>150</v>
      </c>
      <c r="S557" s="80"/>
      <c r="T557" s="80"/>
      <c r="U557" s="80"/>
      <c r="V557" s="80"/>
      <c r="W557" s="80"/>
      <c r="X557" s="80"/>
      <c r="Y557" s="80"/>
    </row>
    <row r="558" spans="2:25" ht="13.5" thickBot="1" x14ac:dyDescent="0.25">
      <c r="C558" s="171"/>
      <c r="D558" s="1" t="s">
        <v>8</v>
      </c>
      <c r="E558" s="2" t="s">
        <v>9</v>
      </c>
      <c r="F558" s="3" t="s">
        <v>10</v>
      </c>
      <c r="G558" s="49" t="s">
        <v>11</v>
      </c>
      <c r="H558" s="50" t="s">
        <v>12</v>
      </c>
      <c r="I558" s="178"/>
      <c r="J558" s="180"/>
      <c r="K558" s="132"/>
      <c r="L558" s="134"/>
      <c r="M558" s="136"/>
      <c r="N558" s="136"/>
      <c r="O558" s="132"/>
      <c r="R558" s="119"/>
      <c r="S558" s="119"/>
      <c r="T558" s="119"/>
      <c r="U558" s="119"/>
      <c r="V558" s="119"/>
      <c r="W558" s="119"/>
      <c r="X558" s="119"/>
      <c r="Y558" s="119"/>
    </row>
    <row r="559" spans="2:25" x14ac:dyDescent="0.2">
      <c r="B559" s="70">
        <v>37196</v>
      </c>
      <c r="C559" s="4">
        <v>1</v>
      </c>
      <c r="D559" s="5"/>
      <c r="E559" s="6"/>
      <c r="F559" s="7"/>
      <c r="G559" s="51">
        <v>7</v>
      </c>
      <c r="H559" s="52">
        <v>10</v>
      </c>
      <c r="I559" s="5">
        <v>80</v>
      </c>
      <c r="J559" s="65">
        <v>0</v>
      </c>
      <c r="K559" s="7"/>
      <c r="L559" s="5"/>
      <c r="M559" s="8"/>
      <c r="N559" s="9"/>
      <c r="O559" s="10"/>
      <c r="R559" s="119"/>
      <c r="S559" s="119"/>
      <c r="T559" s="119"/>
      <c r="U559" s="119"/>
      <c r="V559" s="119"/>
      <c r="W559" s="119"/>
      <c r="X559" s="119"/>
      <c r="Y559" s="119"/>
    </row>
    <row r="560" spans="2:25" x14ac:dyDescent="0.2">
      <c r="B560" s="70">
        <v>37197</v>
      </c>
      <c r="C560" s="4">
        <v>2</v>
      </c>
      <c r="D560" s="11"/>
      <c r="E560" s="12"/>
      <c r="F560" s="13"/>
      <c r="G560" s="53">
        <v>7</v>
      </c>
      <c r="H560" s="54">
        <v>12</v>
      </c>
      <c r="I560" s="11">
        <v>85</v>
      </c>
      <c r="J560" s="66">
        <v>0</v>
      </c>
      <c r="K560" s="7"/>
      <c r="L560" s="11"/>
      <c r="M560" s="8"/>
      <c r="N560" s="9"/>
      <c r="O560" s="10"/>
      <c r="R560" s="119"/>
      <c r="S560" s="119"/>
      <c r="T560" s="119"/>
      <c r="U560" s="119"/>
      <c r="V560" s="119"/>
      <c r="W560" s="119"/>
      <c r="X560" s="119"/>
      <c r="Y560" s="119"/>
    </row>
    <row r="561" spans="2:25" x14ac:dyDescent="0.2">
      <c r="B561" s="70">
        <v>37198</v>
      </c>
      <c r="C561" s="4">
        <v>3</v>
      </c>
      <c r="D561" s="11"/>
      <c r="E561" s="12"/>
      <c r="F561" s="13"/>
      <c r="G561" s="53">
        <v>7</v>
      </c>
      <c r="H561" s="54">
        <v>10</v>
      </c>
      <c r="I561" s="11">
        <v>75</v>
      </c>
      <c r="J561" s="66">
        <v>0</v>
      </c>
      <c r="K561" s="7"/>
      <c r="L561" s="11"/>
      <c r="M561" s="8"/>
      <c r="N561" s="9"/>
      <c r="O561" s="10"/>
      <c r="R561" s="80"/>
      <c r="S561" s="80"/>
      <c r="T561" s="80"/>
      <c r="U561" s="80"/>
      <c r="V561" s="80"/>
      <c r="W561" s="80"/>
      <c r="X561" s="80"/>
      <c r="Y561" s="80"/>
    </row>
    <row r="562" spans="2:25" x14ac:dyDescent="0.2">
      <c r="B562" s="70">
        <v>37199</v>
      </c>
      <c r="C562" s="4">
        <v>4</v>
      </c>
      <c r="D562" s="11"/>
      <c r="E562" s="12"/>
      <c r="F562" s="13"/>
      <c r="G562" s="53">
        <v>7</v>
      </c>
      <c r="H562" s="54">
        <v>11</v>
      </c>
      <c r="I562" s="11">
        <v>80</v>
      </c>
      <c r="J562" s="66">
        <v>0</v>
      </c>
      <c r="K562" s="7"/>
      <c r="L562" s="11"/>
      <c r="M562" s="8"/>
      <c r="N562" s="9"/>
      <c r="O562" s="10"/>
      <c r="R562" s="80" t="s">
        <v>152</v>
      </c>
      <c r="S562" s="80"/>
      <c r="T562" s="80"/>
      <c r="U562" s="80"/>
      <c r="V562" s="80"/>
      <c r="W562" s="80"/>
      <c r="X562" s="80"/>
      <c r="Y562" s="80"/>
    </row>
    <row r="563" spans="2:25" x14ac:dyDescent="0.2">
      <c r="B563" s="70">
        <v>37200</v>
      </c>
      <c r="C563" s="4">
        <v>5</v>
      </c>
      <c r="D563" s="11"/>
      <c r="E563" s="12"/>
      <c r="F563" s="13"/>
      <c r="G563" s="53">
        <v>3</v>
      </c>
      <c r="H563" s="54">
        <v>5</v>
      </c>
      <c r="I563" s="11">
        <v>75</v>
      </c>
      <c r="J563" s="66">
        <v>0</v>
      </c>
      <c r="K563" s="7"/>
      <c r="L563" s="11"/>
      <c r="M563" s="8"/>
      <c r="N563" s="9"/>
      <c r="O563" s="10"/>
      <c r="R563" s="119"/>
      <c r="S563" s="119"/>
      <c r="T563" s="119"/>
      <c r="U563" s="119"/>
      <c r="V563" s="119"/>
      <c r="W563" s="119"/>
      <c r="X563" s="119"/>
      <c r="Y563" s="119"/>
    </row>
    <row r="564" spans="2:25" x14ac:dyDescent="0.2">
      <c r="B564" s="70">
        <v>37201</v>
      </c>
      <c r="C564" s="4">
        <v>6</v>
      </c>
      <c r="D564" s="11"/>
      <c r="E564" s="12"/>
      <c r="F564" s="13"/>
      <c r="G564" s="53">
        <v>5</v>
      </c>
      <c r="H564" s="54">
        <v>7</v>
      </c>
      <c r="I564" s="11">
        <v>95</v>
      </c>
      <c r="J564" s="66">
        <v>6</v>
      </c>
      <c r="K564" s="7"/>
      <c r="L564" s="11"/>
      <c r="M564" s="8"/>
      <c r="N564" s="9"/>
      <c r="O564" s="10"/>
      <c r="R564" s="119"/>
      <c r="S564" s="119"/>
      <c r="T564" s="119"/>
      <c r="U564" s="119"/>
      <c r="V564" s="119"/>
      <c r="W564" s="119"/>
      <c r="X564" s="119"/>
      <c r="Y564" s="119"/>
    </row>
    <row r="565" spans="2:25" x14ac:dyDescent="0.2">
      <c r="B565" s="70">
        <v>37202</v>
      </c>
      <c r="C565" s="4">
        <v>7</v>
      </c>
      <c r="D565" s="11"/>
      <c r="E565" s="12"/>
      <c r="F565" s="13"/>
      <c r="G565" s="53">
        <v>5</v>
      </c>
      <c r="H565" s="54">
        <v>7</v>
      </c>
      <c r="I565" s="11">
        <v>95</v>
      </c>
      <c r="J565" s="66">
        <v>10</v>
      </c>
      <c r="K565" s="7"/>
      <c r="L565" s="11"/>
      <c r="M565" s="8"/>
      <c r="N565" s="9"/>
      <c r="O565" s="10"/>
      <c r="R565" s="119"/>
      <c r="S565" s="119"/>
      <c r="T565" s="119"/>
      <c r="U565" s="119"/>
      <c r="V565" s="119"/>
      <c r="W565" s="119"/>
      <c r="X565" s="119"/>
      <c r="Y565" s="119"/>
    </row>
    <row r="566" spans="2:25" x14ac:dyDescent="0.2">
      <c r="B566" s="70">
        <v>37203</v>
      </c>
      <c r="C566" s="4">
        <v>8</v>
      </c>
      <c r="D566" s="11"/>
      <c r="E566" s="12"/>
      <c r="F566" s="13"/>
      <c r="G566" s="53">
        <v>0</v>
      </c>
      <c r="H566" s="54">
        <v>5</v>
      </c>
      <c r="I566" s="11">
        <v>90</v>
      </c>
      <c r="J566" s="66">
        <v>8</v>
      </c>
      <c r="K566" s="7"/>
      <c r="L566" s="11"/>
      <c r="M566" s="14"/>
      <c r="N566" s="15"/>
      <c r="O566" s="16"/>
      <c r="R566" s="80"/>
      <c r="S566" s="80"/>
      <c r="T566" s="80"/>
      <c r="U566" s="80"/>
      <c r="V566" s="80"/>
      <c r="W566" s="80"/>
      <c r="X566" s="80"/>
      <c r="Y566" s="80"/>
    </row>
    <row r="567" spans="2:25" x14ac:dyDescent="0.2">
      <c r="B567" s="70">
        <v>37204</v>
      </c>
      <c r="C567" s="4">
        <v>9</v>
      </c>
      <c r="D567" s="11"/>
      <c r="E567" s="12"/>
      <c r="F567" s="13"/>
      <c r="G567" s="53">
        <v>-4</v>
      </c>
      <c r="H567" s="54">
        <v>0</v>
      </c>
      <c r="I567" s="11">
        <v>75</v>
      </c>
      <c r="J567" s="62">
        <v>0</v>
      </c>
      <c r="K567" s="7"/>
      <c r="L567" s="11"/>
      <c r="M567" s="14"/>
      <c r="N567" s="15"/>
      <c r="O567" s="16"/>
      <c r="R567" s="80" t="s">
        <v>154</v>
      </c>
      <c r="S567" s="80"/>
      <c r="T567" s="80"/>
      <c r="U567" s="80"/>
      <c r="V567" s="80"/>
      <c r="W567" s="80"/>
      <c r="X567" s="80"/>
      <c r="Y567" s="80"/>
    </row>
    <row r="568" spans="2:25" ht="13.5" thickBot="1" x14ac:dyDescent="0.25">
      <c r="B568" s="70">
        <v>37205</v>
      </c>
      <c r="C568" s="17">
        <v>10</v>
      </c>
      <c r="D568" s="18"/>
      <c r="E568" s="19"/>
      <c r="F568" s="20"/>
      <c r="G568" s="55">
        <v>-1</v>
      </c>
      <c r="H568" s="56">
        <v>-2</v>
      </c>
      <c r="I568" s="18">
        <v>85</v>
      </c>
      <c r="J568" s="67">
        <v>0</v>
      </c>
      <c r="K568" s="7"/>
      <c r="L568" s="18"/>
      <c r="M568" s="14"/>
      <c r="N568" s="15"/>
      <c r="O568" s="16"/>
      <c r="R568" s="119"/>
      <c r="S568" s="119"/>
      <c r="T568" s="119"/>
      <c r="U568" s="119"/>
      <c r="V568" s="119"/>
      <c r="W568" s="119"/>
      <c r="X568" s="119"/>
      <c r="Y568" s="119"/>
    </row>
    <row r="569" spans="2:25" ht="13.5" thickBot="1" x14ac:dyDescent="0.25">
      <c r="C569" s="21" t="s">
        <v>20</v>
      </c>
      <c r="D569" s="22"/>
      <c r="E569" s="23"/>
      <c r="F569" s="24"/>
      <c r="G569" s="57"/>
      <c r="H569" s="58"/>
      <c r="I569" s="25"/>
      <c r="J569" s="64"/>
      <c r="K569" s="24"/>
      <c r="L569" s="22"/>
      <c r="M569" s="209"/>
      <c r="N569" s="210"/>
      <c r="O569" s="211"/>
      <c r="R569" s="119"/>
      <c r="S569" s="119"/>
      <c r="T569" s="119"/>
      <c r="U569" s="119"/>
      <c r="V569" s="119"/>
      <c r="W569" s="119"/>
      <c r="X569" s="119"/>
      <c r="Y569" s="119"/>
    </row>
    <row r="570" spans="2:25" x14ac:dyDescent="0.2">
      <c r="B570" s="70">
        <v>37206</v>
      </c>
      <c r="C570" s="26">
        <v>11</v>
      </c>
      <c r="D570" s="5"/>
      <c r="E570" s="6"/>
      <c r="F570" s="7"/>
      <c r="G570" s="51">
        <v>3</v>
      </c>
      <c r="H570" s="52">
        <v>4</v>
      </c>
      <c r="I570" s="5">
        <v>80</v>
      </c>
      <c r="J570" s="62">
        <v>0</v>
      </c>
      <c r="K570" s="7"/>
      <c r="L570" s="5"/>
      <c r="M570" s="8"/>
      <c r="N570" s="9"/>
      <c r="O570" s="10"/>
      <c r="R570" s="119"/>
      <c r="S570" s="119"/>
      <c r="T570" s="119"/>
      <c r="U570" s="119"/>
      <c r="V570" s="119"/>
      <c r="W570" s="119"/>
      <c r="X570" s="119"/>
      <c r="Y570" s="119"/>
    </row>
    <row r="571" spans="2:25" x14ac:dyDescent="0.2">
      <c r="B571" s="70">
        <v>37207</v>
      </c>
      <c r="C571" s="4">
        <v>12</v>
      </c>
      <c r="D571" s="11"/>
      <c r="E571" s="12"/>
      <c r="F571" s="13"/>
      <c r="G571" s="51">
        <v>3</v>
      </c>
      <c r="H571" s="52">
        <v>7</v>
      </c>
      <c r="I571" s="11">
        <v>95</v>
      </c>
      <c r="J571" s="62">
        <v>7</v>
      </c>
      <c r="K571" s="7"/>
      <c r="L571" s="11"/>
      <c r="M571" s="8"/>
      <c r="N571" s="9"/>
      <c r="O571" s="10"/>
      <c r="R571" s="80"/>
      <c r="S571" s="80"/>
      <c r="T571" s="80"/>
      <c r="U571" s="80"/>
      <c r="V571" s="80"/>
      <c r="W571" s="80"/>
      <c r="X571" s="80"/>
      <c r="Y571" s="80"/>
    </row>
    <row r="572" spans="2:25" x14ac:dyDescent="0.2">
      <c r="B572" s="70">
        <v>37208</v>
      </c>
      <c r="C572" s="4">
        <v>13</v>
      </c>
      <c r="D572" s="11"/>
      <c r="E572" s="12"/>
      <c r="F572" s="13"/>
      <c r="G572" s="53">
        <v>0</v>
      </c>
      <c r="H572" s="54">
        <v>5</v>
      </c>
      <c r="I572" s="11">
        <v>80</v>
      </c>
      <c r="J572" s="62">
        <v>0</v>
      </c>
      <c r="K572" s="7"/>
      <c r="L572" s="11"/>
      <c r="M572" s="14"/>
      <c r="N572" s="15"/>
      <c r="O572" s="16"/>
      <c r="R572" s="80" t="s">
        <v>156</v>
      </c>
      <c r="S572" s="80"/>
      <c r="T572" s="80"/>
      <c r="U572" s="80"/>
      <c r="V572" s="80"/>
      <c r="W572" s="80"/>
      <c r="X572" s="80"/>
      <c r="Y572" s="80"/>
    </row>
    <row r="573" spans="2:25" ht="15" x14ac:dyDescent="0.25">
      <c r="B573" s="70">
        <v>37209</v>
      </c>
      <c r="C573" s="4">
        <v>14</v>
      </c>
      <c r="D573" s="11"/>
      <c r="E573" s="12"/>
      <c r="F573" s="13"/>
      <c r="G573" s="103">
        <v>2</v>
      </c>
      <c r="H573" s="54">
        <v>4</v>
      </c>
      <c r="I573" s="11">
        <v>90</v>
      </c>
      <c r="J573" s="62">
        <v>0</v>
      </c>
      <c r="K573" s="7"/>
      <c r="L573" s="11"/>
      <c r="M573" s="14"/>
      <c r="N573" s="15"/>
      <c r="O573" s="16"/>
      <c r="R573" s="120"/>
      <c r="S573" s="120"/>
      <c r="T573" s="120"/>
      <c r="U573" s="120"/>
      <c r="V573" s="120"/>
      <c r="W573" s="120"/>
      <c r="X573" s="120"/>
      <c r="Y573" s="120"/>
    </row>
    <row r="574" spans="2:25" x14ac:dyDescent="0.2">
      <c r="B574" s="70">
        <v>37210</v>
      </c>
      <c r="C574" s="4">
        <v>15</v>
      </c>
      <c r="D574" s="11"/>
      <c r="E574" s="12"/>
      <c r="F574" s="13"/>
      <c r="G574" s="53">
        <v>-2</v>
      </c>
      <c r="H574" s="54">
        <v>5</v>
      </c>
      <c r="I574" s="11">
        <v>70</v>
      </c>
      <c r="J574" s="62">
        <v>0</v>
      </c>
      <c r="K574" s="7"/>
      <c r="L574" s="11"/>
      <c r="M574" s="8"/>
      <c r="N574" s="9"/>
      <c r="O574" s="10"/>
      <c r="R574" s="120"/>
      <c r="S574" s="120"/>
      <c r="T574" s="120"/>
      <c r="U574" s="120"/>
      <c r="V574" s="120"/>
      <c r="W574" s="120"/>
      <c r="X574" s="120"/>
      <c r="Y574" s="120"/>
    </row>
    <row r="575" spans="2:25" x14ac:dyDescent="0.2">
      <c r="B575" s="70">
        <v>37211</v>
      </c>
      <c r="C575" s="4">
        <v>16</v>
      </c>
      <c r="D575" s="11"/>
      <c r="E575" s="12"/>
      <c r="F575" s="13"/>
      <c r="G575" s="53">
        <v>2</v>
      </c>
      <c r="H575" s="54">
        <v>7</v>
      </c>
      <c r="I575" s="11">
        <v>95</v>
      </c>
      <c r="J575" s="62">
        <v>0</v>
      </c>
      <c r="K575" s="7"/>
      <c r="L575" s="11"/>
      <c r="M575" s="14"/>
      <c r="N575" s="15"/>
      <c r="O575" s="16"/>
      <c r="R575" s="120"/>
      <c r="S575" s="120"/>
      <c r="T575" s="120"/>
      <c r="U575" s="120"/>
      <c r="V575" s="120"/>
      <c r="W575" s="120"/>
      <c r="X575" s="120"/>
      <c r="Y575" s="120"/>
    </row>
    <row r="576" spans="2:25" x14ac:dyDescent="0.2">
      <c r="B576" s="70">
        <v>37212</v>
      </c>
      <c r="C576" s="4">
        <v>17</v>
      </c>
      <c r="D576" s="11"/>
      <c r="E576" s="12"/>
      <c r="F576" s="13"/>
      <c r="G576" s="53">
        <v>4</v>
      </c>
      <c r="H576" s="54">
        <v>6</v>
      </c>
      <c r="I576" s="11">
        <v>90</v>
      </c>
      <c r="J576" s="62">
        <v>0</v>
      </c>
      <c r="K576" s="7"/>
      <c r="L576" s="11"/>
      <c r="M576" s="8"/>
      <c r="N576" s="9"/>
      <c r="O576" s="10"/>
      <c r="R576" s="80"/>
      <c r="S576" s="80"/>
      <c r="T576" s="80"/>
      <c r="U576" s="80"/>
      <c r="V576" s="80"/>
      <c r="W576" s="80"/>
      <c r="X576" s="80"/>
      <c r="Y576" s="80"/>
    </row>
    <row r="577" spans="2:25" x14ac:dyDescent="0.2">
      <c r="B577" s="70">
        <v>37213</v>
      </c>
      <c r="C577" s="4">
        <v>18</v>
      </c>
      <c r="D577" s="11"/>
      <c r="E577" s="12"/>
      <c r="F577" s="13"/>
      <c r="G577" s="53">
        <v>4</v>
      </c>
      <c r="H577" s="54">
        <v>7</v>
      </c>
      <c r="I577" s="11">
        <v>95</v>
      </c>
      <c r="J577" s="62">
        <v>0</v>
      </c>
      <c r="K577" s="7"/>
      <c r="L577" s="11"/>
      <c r="M577" s="8"/>
      <c r="N577" s="9"/>
      <c r="O577" s="10"/>
      <c r="R577" s="80" t="s">
        <v>155</v>
      </c>
      <c r="S577" s="80"/>
      <c r="T577" s="80"/>
      <c r="U577" s="80"/>
      <c r="V577" s="80"/>
      <c r="W577" s="80"/>
      <c r="X577" s="80"/>
      <c r="Y577" s="80"/>
    </row>
    <row r="578" spans="2:25" x14ac:dyDescent="0.2">
      <c r="B578" s="70">
        <v>37214</v>
      </c>
      <c r="C578" s="4">
        <v>19</v>
      </c>
      <c r="D578" s="11"/>
      <c r="E578" s="12"/>
      <c r="F578" s="13"/>
      <c r="G578" s="53">
        <v>4</v>
      </c>
      <c r="H578" s="54">
        <v>6</v>
      </c>
      <c r="I578" s="11">
        <v>95</v>
      </c>
      <c r="J578" s="62">
        <v>0</v>
      </c>
      <c r="K578" s="7"/>
      <c r="L578" s="11"/>
      <c r="M578" s="8"/>
      <c r="N578" s="9"/>
      <c r="O578" s="10"/>
      <c r="R578" s="120"/>
      <c r="S578" s="120"/>
      <c r="T578" s="120"/>
      <c r="U578" s="120"/>
      <c r="V578" s="120"/>
      <c r="W578" s="120"/>
      <c r="X578" s="120"/>
      <c r="Y578" s="120"/>
    </row>
    <row r="579" spans="2:25" ht="13.5" thickBot="1" x14ac:dyDescent="0.25">
      <c r="B579" s="70">
        <v>37215</v>
      </c>
      <c r="C579" s="17">
        <v>20</v>
      </c>
      <c r="D579" s="18"/>
      <c r="E579" s="19"/>
      <c r="F579" s="20"/>
      <c r="G579" s="53">
        <v>4</v>
      </c>
      <c r="H579" s="54">
        <v>7</v>
      </c>
      <c r="I579" s="18">
        <v>90</v>
      </c>
      <c r="J579" s="62">
        <v>0</v>
      </c>
      <c r="K579" s="7"/>
      <c r="L579" s="18"/>
      <c r="M579" s="14"/>
      <c r="N579" s="15"/>
      <c r="O579" s="16"/>
      <c r="R579" s="120"/>
      <c r="S579" s="120"/>
      <c r="T579" s="120"/>
      <c r="U579" s="120"/>
      <c r="V579" s="120"/>
      <c r="W579" s="120"/>
      <c r="X579" s="120"/>
      <c r="Y579" s="120"/>
    </row>
    <row r="580" spans="2:25" ht="13.5" thickBot="1" x14ac:dyDescent="0.25">
      <c r="C580" s="21" t="s">
        <v>23</v>
      </c>
      <c r="D580" s="22"/>
      <c r="E580" s="23"/>
      <c r="F580" s="24"/>
      <c r="G580" s="57"/>
      <c r="H580" s="58"/>
      <c r="I580" s="25"/>
      <c r="J580" s="64"/>
      <c r="K580" s="24"/>
      <c r="L580" s="22"/>
      <c r="M580" s="209"/>
      <c r="N580" s="210"/>
      <c r="O580" s="211"/>
      <c r="R580" s="120"/>
      <c r="S580" s="120"/>
      <c r="T580" s="120"/>
      <c r="U580" s="120"/>
      <c r="V580" s="120"/>
      <c r="W580" s="120"/>
      <c r="X580" s="120"/>
      <c r="Y580" s="120"/>
    </row>
    <row r="581" spans="2:25" x14ac:dyDescent="0.2">
      <c r="B581" s="70">
        <v>37216</v>
      </c>
      <c r="C581" s="26">
        <v>21</v>
      </c>
      <c r="D581" s="5"/>
      <c r="E581" s="6"/>
      <c r="F581" s="7"/>
      <c r="G581" s="51">
        <v>5</v>
      </c>
      <c r="H581" s="52">
        <v>8</v>
      </c>
      <c r="I581" s="5">
        <v>80</v>
      </c>
      <c r="J581" s="61">
        <v>0</v>
      </c>
      <c r="K581" s="7"/>
      <c r="L581" s="5"/>
      <c r="M581" s="8"/>
      <c r="N581" s="48"/>
      <c r="O581" s="10"/>
      <c r="R581" s="80"/>
      <c r="S581" s="80"/>
      <c r="T581" s="80"/>
      <c r="U581" s="80"/>
      <c r="V581" s="80"/>
      <c r="W581" s="80"/>
      <c r="X581" s="80"/>
      <c r="Y581" s="80"/>
    </row>
    <row r="582" spans="2:25" x14ac:dyDescent="0.2">
      <c r="B582" s="70">
        <v>37217</v>
      </c>
      <c r="C582" s="4">
        <v>22</v>
      </c>
      <c r="D582" s="11"/>
      <c r="E582" s="12"/>
      <c r="F582" s="13"/>
      <c r="G582" s="53">
        <v>4</v>
      </c>
      <c r="H582" s="54">
        <v>7</v>
      </c>
      <c r="I582" s="11">
        <v>95</v>
      </c>
      <c r="J582" s="62">
        <v>7</v>
      </c>
      <c r="K582" s="7"/>
      <c r="L582" s="11"/>
      <c r="M582" s="8"/>
      <c r="N582" s="9"/>
      <c r="O582" s="10"/>
      <c r="R582" s="80" t="s">
        <v>157</v>
      </c>
      <c r="S582" s="80"/>
      <c r="T582" s="80"/>
      <c r="U582" s="80"/>
      <c r="V582" s="80"/>
      <c r="W582" s="80"/>
      <c r="X582" s="80"/>
      <c r="Y582" s="80"/>
    </row>
    <row r="583" spans="2:25" x14ac:dyDescent="0.2">
      <c r="B583" s="70">
        <v>37218</v>
      </c>
      <c r="C583" s="4">
        <v>23</v>
      </c>
      <c r="D583" s="11"/>
      <c r="E583" s="12"/>
      <c r="F583" s="13"/>
      <c r="G583" s="53">
        <v>0</v>
      </c>
      <c r="H583" s="54">
        <v>3</v>
      </c>
      <c r="I583" s="11">
        <v>90</v>
      </c>
      <c r="J583" s="62">
        <v>5</v>
      </c>
      <c r="K583" s="7"/>
      <c r="L583" s="11"/>
      <c r="M583" s="14"/>
      <c r="N583" s="15"/>
      <c r="O583" s="16"/>
      <c r="R583" s="120"/>
      <c r="S583" s="120"/>
      <c r="T583" s="120"/>
      <c r="U583" s="120"/>
      <c r="V583" s="120"/>
      <c r="W583" s="120"/>
      <c r="X583" s="120"/>
      <c r="Y583" s="120"/>
    </row>
    <row r="584" spans="2:25" x14ac:dyDescent="0.2">
      <c r="B584" s="70">
        <v>37219</v>
      </c>
      <c r="C584" s="4">
        <v>24</v>
      </c>
      <c r="D584" s="11"/>
      <c r="E584" s="12"/>
      <c r="F584" s="13"/>
      <c r="G584" s="53">
        <v>4</v>
      </c>
      <c r="H584" s="54">
        <v>5</v>
      </c>
      <c r="I584" s="11">
        <v>95</v>
      </c>
      <c r="J584" s="62">
        <v>3</v>
      </c>
      <c r="K584" s="7"/>
      <c r="L584" s="11"/>
      <c r="M584" s="8"/>
      <c r="N584" s="9"/>
      <c r="O584" s="10"/>
      <c r="R584" s="120"/>
      <c r="S584" s="120"/>
      <c r="T584" s="120"/>
      <c r="U584" s="120"/>
      <c r="V584" s="120"/>
      <c r="W584" s="120"/>
      <c r="X584" s="120"/>
      <c r="Y584" s="120"/>
    </row>
    <row r="585" spans="2:25" x14ac:dyDescent="0.2">
      <c r="B585" s="70">
        <v>37220</v>
      </c>
      <c r="C585" s="4">
        <v>25</v>
      </c>
      <c r="D585" s="11"/>
      <c r="E585" s="12"/>
      <c r="F585" s="13"/>
      <c r="G585" s="53">
        <v>3</v>
      </c>
      <c r="H585" s="54">
        <v>7</v>
      </c>
      <c r="I585" s="11">
        <v>95</v>
      </c>
      <c r="J585" s="62">
        <v>3</v>
      </c>
      <c r="K585" s="7"/>
      <c r="L585" s="11"/>
      <c r="M585" s="14"/>
      <c r="N585" s="15"/>
      <c r="O585" s="16"/>
      <c r="R585" s="120"/>
      <c r="S585" s="120"/>
      <c r="T585" s="120"/>
      <c r="U585" s="120"/>
      <c r="V585" s="120"/>
      <c r="W585" s="120"/>
      <c r="X585" s="120"/>
      <c r="Y585" s="120"/>
    </row>
    <row r="586" spans="2:25" x14ac:dyDescent="0.2">
      <c r="B586" s="70">
        <v>37221</v>
      </c>
      <c r="C586" s="4">
        <v>26</v>
      </c>
      <c r="D586" s="11"/>
      <c r="E586" s="12"/>
      <c r="F586" s="13"/>
      <c r="G586" s="53">
        <v>4</v>
      </c>
      <c r="H586" s="54">
        <v>6</v>
      </c>
      <c r="I586" s="11">
        <v>90</v>
      </c>
      <c r="J586" s="62">
        <v>0</v>
      </c>
      <c r="K586" s="7"/>
      <c r="L586" s="11"/>
      <c r="M586" s="8"/>
      <c r="N586" s="9"/>
      <c r="O586" s="10"/>
    </row>
    <row r="587" spans="2:25" x14ac:dyDescent="0.2">
      <c r="B587" s="70">
        <v>37222</v>
      </c>
      <c r="C587" s="4">
        <v>27</v>
      </c>
      <c r="D587" s="11"/>
      <c r="E587" s="12"/>
      <c r="F587" s="13"/>
      <c r="G587" s="53">
        <v>3</v>
      </c>
      <c r="H587" s="54">
        <v>5</v>
      </c>
      <c r="I587" s="11">
        <v>95</v>
      </c>
      <c r="J587" s="62">
        <v>3</v>
      </c>
      <c r="K587" s="7"/>
      <c r="L587" s="11"/>
      <c r="M587" s="14"/>
      <c r="N587" s="15"/>
      <c r="O587" s="16"/>
    </row>
    <row r="588" spans="2:25" x14ac:dyDescent="0.2">
      <c r="B588" s="70">
        <v>37223</v>
      </c>
      <c r="C588" s="4">
        <v>28</v>
      </c>
      <c r="D588" s="11"/>
      <c r="E588" s="12"/>
      <c r="F588" s="13"/>
      <c r="G588" s="53">
        <v>3</v>
      </c>
      <c r="H588" s="54">
        <v>7</v>
      </c>
      <c r="I588" s="11">
        <v>95</v>
      </c>
      <c r="J588" s="62">
        <v>5</v>
      </c>
      <c r="K588" s="7"/>
      <c r="L588" s="11"/>
      <c r="M588" s="8"/>
      <c r="N588" s="9"/>
      <c r="O588" s="10"/>
    </row>
    <row r="589" spans="2:25" x14ac:dyDescent="0.2">
      <c r="B589" s="70">
        <v>37224</v>
      </c>
      <c r="C589" s="4">
        <v>29</v>
      </c>
      <c r="D589" s="11"/>
      <c r="E589" s="12"/>
      <c r="F589" s="13"/>
      <c r="G589" s="53">
        <v>3</v>
      </c>
      <c r="H589" s="54">
        <v>5</v>
      </c>
      <c r="I589" s="11">
        <v>95</v>
      </c>
      <c r="J589" s="62">
        <v>0</v>
      </c>
      <c r="K589" s="7"/>
      <c r="L589" s="11"/>
      <c r="M589" s="14"/>
      <c r="N589" s="15"/>
      <c r="O589" s="16"/>
    </row>
    <row r="590" spans="2:25" x14ac:dyDescent="0.2">
      <c r="B590" s="70">
        <v>37225</v>
      </c>
      <c r="C590" s="4">
        <v>30</v>
      </c>
      <c r="D590" s="11"/>
      <c r="E590" s="12"/>
      <c r="F590" s="13"/>
      <c r="G590" s="53">
        <v>5</v>
      </c>
      <c r="H590" s="54">
        <v>7</v>
      </c>
      <c r="I590" s="11">
        <v>95</v>
      </c>
      <c r="J590" s="62">
        <v>3</v>
      </c>
      <c r="K590" s="7"/>
      <c r="L590" s="11"/>
      <c r="M590" s="14"/>
      <c r="N590" s="15"/>
      <c r="O590" s="16"/>
    </row>
    <row r="591" spans="2:25" ht="13.5" thickBot="1" x14ac:dyDescent="0.25">
      <c r="C591" s="17"/>
      <c r="D591" s="18"/>
      <c r="E591" s="19"/>
      <c r="F591" s="20"/>
      <c r="G591" s="55"/>
      <c r="H591" s="56"/>
      <c r="I591" s="18"/>
      <c r="J591" s="63"/>
      <c r="K591" s="7"/>
      <c r="L591" s="18"/>
      <c r="M591" s="14"/>
      <c r="N591" s="15"/>
      <c r="O591" s="16"/>
    </row>
    <row r="592" spans="2:25" ht="13.5" thickBot="1" x14ac:dyDescent="0.25">
      <c r="C592" s="21" t="s">
        <v>27</v>
      </c>
      <c r="D592" s="22"/>
      <c r="E592" s="23"/>
      <c r="F592" s="24"/>
      <c r="G592" s="57"/>
      <c r="H592" s="58"/>
      <c r="I592" s="25"/>
      <c r="J592" s="64"/>
      <c r="K592" s="24"/>
      <c r="L592" s="22"/>
      <c r="M592" s="212"/>
      <c r="N592" s="213"/>
      <c r="O592" s="214"/>
    </row>
    <row r="593" spans="2:25" ht="12.75" customHeight="1" x14ac:dyDescent="0.2">
      <c r="C593" s="164" t="s">
        <v>28</v>
      </c>
      <c r="D593" s="165"/>
      <c r="E593" s="168"/>
      <c r="F593" s="141"/>
      <c r="G593" s="125">
        <f>SUM(G559:G591)</f>
        <v>94</v>
      </c>
      <c r="H593" s="129">
        <f>SUM(H559:H591)</f>
        <v>183</v>
      </c>
      <c r="I593" s="129">
        <f>SUM(I559:I591)</f>
        <v>2640</v>
      </c>
      <c r="J593" s="125">
        <f>SUM(J559:J591)</f>
        <v>60</v>
      </c>
      <c r="K593" s="141"/>
      <c r="L593" s="39"/>
      <c r="M593" s="40"/>
      <c r="N593" s="40"/>
      <c r="O593" s="41"/>
    </row>
    <row r="594" spans="2:25" ht="13.5" thickBot="1" x14ac:dyDescent="0.25">
      <c r="C594" s="166"/>
      <c r="D594" s="167"/>
      <c r="E594" s="169"/>
      <c r="F594" s="142"/>
      <c r="G594" s="126"/>
      <c r="H594" s="130"/>
      <c r="I594" s="130"/>
      <c r="J594" s="126"/>
      <c r="K594" s="142"/>
      <c r="L594" s="42"/>
      <c r="M594" s="43"/>
      <c r="N594" s="43"/>
      <c r="O594" s="44"/>
    </row>
    <row r="595" spans="2:25" ht="12.75" customHeight="1" x14ac:dyDescent="0.2">
      <c r="C595" s="143" t="s">
        <v>54</v>
      </c>
      <c r="D595" s="144"/>
      <c r="E595" s="206"/>
      <c r="F595" s="116" t="s">
        <v>55</v>
      </c>
      <c r="G595" s="152" t="s">
        <v>171</v>
      </c>
      <c r="H595" s="153" t="s">
        <v>172</v>
      </c>
      <c r="I595" s="154" t="s">
        <v>56</v>
      </c>
      <c r="J595" s="156" t="s">
        <v>57</v>
      </c>
      <c r="K595" s="158" t="s">
        <v>29</v>
      </c>
      <c r="L595" s="158"/>
      <c r="M595" s="158"/>
      <c r="N595" s="158"/>
      <c r="O595" s="159"/>
    </row>
    <row r="596" spans="2:25" x14ac:dyDescent="0.2">
      <c r="C596" s="145"/>
      <c r="D596" s="146"/>
      <c r="E596" s="207"/>
      <c r="F596" s="117"/>
      <c r="G596" s="121"/>
      <c r="H596" s="137"/>
      <c r="I596" s="155"/>
      <c r="J596" s="157"/>
      <c r="K596" s="160"/>
      <c r="L596" s="160"/>
      <c r="M596" s="160"/>
      <c r="N596" s="160"/>
      <c r="O596" s="161"/>
    </row>
    <row r="597" spans="2:25" x14ac:dyDescent="0.2">
      <c r="C597" s="145"/>
      <c r="D597" s="146"/>
      <c r="E597" s="207"/>
      <c r="F597" s="117"/>
      <c r="G597" s="121">
        <f>G593/30</f>
        <v>3.1333333333333333</v>
      </c>
      <c r="H597" s="121">
        <f>H593/30</f>
        <v>6.1</v>
      </c>
      <c r="I597" s="194">
        <f>I593/30</f>
        <v>88</v>
      </c>
      <c r="J597" s="219">
        <f>COUNTIF(J559:J591,"&gt;0")</f>
        <v>11</v>
      </c>
      <c r="K597" s="160"/>
      <c r="L597" s="160"/>
      <c r="M597" s="160"/>
      <c r="N597" s="160"/>
      <c r="O597" s="161"/>
    </row>
    <row r="598" spans="2:25" ht="13.5" thickBot="1" x14ac:dyDescent="0.25">
      <c r="C598" s="147"/>
      <c r="D598" s="148"/>
      <c r="E598" s="208"/>
      <c r="F598" s="118"/>
      <c r="G598" s="122"/>
      <c r="H598" s="122"/>
      <c r="I598" s="195"/>
      <c r="J598" s="220"/>
      <c r="K598" s="162"/>
      <c r="L598" s="162"/>
      <c r="M598" s="162"/>
      <c r="N598" s="162"/>
      <c r="O598" s="163"/>
    </row>
    <row r="601" spans="2:25" x14ac:dyDescent="0.2">
      <c r="C601" s="69" t="s">
        <v>159</v>
      </c>
      <c r="D601" s="69" t="s">
        <v>205</v>
      </c>
      <c r="H601" s="59"/>
    </row>
    <row r="602" spans="2:25" ht="13.5" thickBot="1" x14ac:dyDescent="0.25">
      <c r="D602" s="72"/>
    </row>
    <row r="603" spans="2:25" ht="12.75" customHeight="1" x14ac:dyDescent="0.2">
      <c r="C603" s="170" t="s">
        <v>0</v>
      </c>
      <c r="D603" s="172" t="s">
        <v>1</v>
      </c>
      <c r="E603" s="173"/>
      <c r="F603" s="174"/>
      <c r="G603" s="175" t="s">
        <v>2</v>
      </c>
      <c r="H603" s="176"/>
      <c r="I603" s="177" t="s">
        <v>3</v>
      </c>
      <c r="J603" s="179" t="s">
        <v>4</v>
      </c>
      <c r="K603" s="131" t="s">
        <v>5</v>
      </c>
      <c r="L603" s="133" t="s">
        <v>6</v>
      </c>
      <c r="M603" s="135" t="s">
        <v>7</v>
      </c>
      <c r="N603" s="135"/>
      <c r="O603" s="131"/>
      <c r="R603" s="80" t="s">
        <v>150</v>
      </c>
      <c r="S603" s="80"/>
      <c r="T603" s="80"/>
      <c r="U603" s="80"/>
      <c r="V603" s="80"/>
      <c r="W603" s="80"/>
      <c r="X603" s="80"/>
      <c r="Y603" s="80"/>
    </row>
    <row r="604" spans="2:25" ht="13.5" thickBot="1" x14ac:dyDescent="0.25">
      <c r="C604" s="171"/>
      <c r="D604" s="1" t="s">
        <v>8</v>
      </c>
      <c r="E604" s="2" t="s">
        <v>9</v>
      </c>
      <c r="F604" s="3" t="s">
        <v>10</v>
      </c>
      <c r="G604" s="49" t="s">
        <v>11</v>
      </c>
      <c r="H604" s="50" t="s">
        <v>12</v>
      </c>
      <c r="I604" s="178"/>
      <c r="J604" s="180"/>
      <c r="K604" s="132"/>
      <c r="L604" s="134"/>
      <c r="M604" s="136"/>
      <c r="N604" s="136"/>
      <c r="O604" s="132"/>
      <c r="R604" s="119" t="s">
        <v>276</v>
      </c>
      <c r="S604" s="119"/>
      <c r="T604" s="119"/>
      <c r="U604" s="119"/>
      <c r="V604" s="119"/>
      <c r="W604" s="119"/>
      <c r="X604" s="119"/>
      <c r="Y604" s="119"/>
    </row>
    <row r="605" spans="2:25" x14ac:dyDescent="0.2">
      <c r="B605" s="70">
        <v>37196</v>
      </c>
      <c r="C605" s="4">
        <v>1</v>
      </c>
      <c r="D605" s="5"/>
      <c r="E605" s="6"/>
      <c r="F605" s="7"/>
      <c r="G605" s="51">
        <v>6</v>
      </c>
      <c r="H605" s="52">
        <v>11</v>
      </c>
      <c r="I605" s="5">
        <v>77</v>
      </c>
      <c r="J605" s="65">
        <v>5</v>
      </c>
      <c r="K605" s="7"/>
      <c r="L605" s="5" t="s">
        <v>69</v>
      </c>
      <c r="M605" s="27"/>
      <c r="N605" s="28"/>
      <c r="O605" s="29"/>
      <c r="R605" s="119"/>
      <c r="S605" s="119"/>
      <c r="T605" s="119"/>
      <c r="U605" s="119"/>
      <c r="V605" s="119"/>
      <c r="W605" s="119"/>
      <c r="X605" s="119"/>
      <c r="Y605" s="119"/>
    </row>
    <row r="606" spans="2:25" x14ac:dyDescent="0.2">
      <c r="B606" s="70">
        <v>37197</v>
      </c>
      <c r="C606" s="4">
        <v>2</v>
      </c>
      <c r="D606" s="11"/>
      <c r="E606" s="12"/>
      <c r="F606" s="13"/>
      <c r="G606" s="53">
        <v>7</v>
      </c>
      <c r="H606" s="54">
        <v>13</v>
      </c>
      <c r="I606" s="11">
        <v>80</v>
      </c>
      <c r="J606" s="66">
        <v>3</v>
      </c>
      <c r="K606" s="7"/>
      <c r="L606" s="11" t="s">
        <v>69</v>
      </c>
      <c r="M606" s="27"/>
      <c r="N606" s="30"/>
      <c r="O606" s="31"/>
      <c r="R606" s="119"/>
      <c r="S606" s="119"/>
      <c r="T606" s="119"/>
      <c r="U606" s="119"/>
      <c r="V606" s="119"/>
      <c r="W606" s="119"/>
      <c r="X606" s="119"/>
      <c r="Y606" s="119"/>
    </row>
    <row r="607" spans="2:25" x14ac:dyDescent="0.2">
      <c r="B607" s="70">
        <v>37198</v>
      </c>
      <c r="C607" s="4">
        <v>3</v>
      </c>
      <c r="D607" s="11"/>
      <c r="E607" s="12"/>
      <c r="F607" s="13"/>
      <c r="G607" s="53">
        <v>10</v>
      </c>
      <c r="H607" s="54">
        <v>12</v>
      </c>
      <c r="I607" s="11">
        <v>82</v>
      </c>
      <c r="J607" s="66">
        <v>0</v>
      </c>
      <c r="K607" s="7"/>
      <c r="L607" s="11" t="s">
        <v>280</v>
      </c>
      <c r="M607" s="27"/>
      <c r="N607" s="30"/>
      <c r="O607" s="31"/>
      <c r="R607" s="80"/>
      <c r="S607" s="80"/>
      <c r="T607" s="80"/>
      <c r="U607" s="80"/>
      <c r="V607" s="80"/>
      <c r="W607" s="80"/>
      <c r="X607" s="80"/>
      <c r="Y607" s="80"/>
    </row>
    <row r="608" spans="2:25" x14ac:dyDescent="0.2">
      <c r="B608" s="70">
        <v>37199</v>
      </c>
      <c r="C608" s="4">
        <v>4</v>
      </c>
      <c r="D608" s="11"/>
      <c r="E608" s="12"/>
      <c r="F608" s="13"/>
      <c r="G608" s="53">
        <v>9</v>
      </c>
      <c r="H608" s="54">
        <v>10</v>
      </c>
      <c r="I608" s="11">
        <v>86</v>
      </c>
      <c r="J608" s="66">
        <v>0</v>
      </c>
      <c r="K608" s="7"/>
      <c r="L608" s="11" t="s">
        <v>281</v>
      </c>
      <c r="M608" s="27"/>
      <c r="N608" s="30"/>
      <c r="O608" s="31"/>
      <c r="R608" s="80" t="s">
        <v>152</v>
      </c>
      <c r="S608" s="80"/>
      <c r="T608" s="80"/>
      <c r="U608" s="80"/>
      <c r="V608" s="80"/>
      <c r="W608" s="80"/>
      <c r="X608" s="80"/>
      <c r="Y608" s="80"/>
    </row>
    <row r="609" spans="2:25" x14ac:dyDescent="0.2">
      <c r="B609" s="70">
        <v>37200</v>
      </c>
      <c r="C609" s="4">
        <v>5</v>
      </c>
      <c r="D609" s="11"/>
      <c r="E609" s="12"/>
      <c r="F609" s="13"/>
      <c r="G609" s="53">
        <v>4</v>
      </c>
      <c r="H609" s="54">
        <v>9</v>
      </c>
      <c r="I609" s="11">
        <v>84</v>
      </c>
      <c r="J609" s="66">
        <v>0</v>
      </c>
      <c r="K609" s="7"/>
      <c r="L609" s="11" t="s">
        <v>114</v>
      </c>
      <c r="M609" s="27"/>
      <c r="N609" s="30"/>
      <c r="O609" s="31"/>
      <c r="R609" s="119" t="s">
        <v>275</v>
      </c>
      <c r="S609" s="119"/>
      <c r="T609" s="119"/>
      <c r="U609" s="119"/>
      <c r="V609" s="119"/>
      <c r="W609" s="119"/>
      <c r="X609" s="119"/>
      <c r="Y609" s="119"/>
    </row>
    <row r="610" spans="2:25" x14ac:dyDescent="0.2">
      <c r="B610" s="70">
        <v>37201</v>
      </c>
      <c r="C610" s="4">
        <v>6</v>
      </c>
      <c r="D610" s="11"/>
      <c r="E610" s="12"/>
      <c r="F610" s="13"/>
      <c r="G610" s="53">
        <v>4</v>
      </c>
      <c r="H610" s="54">
        <v>7</v>
      </c>
      <c r="I610" s="11">
        <v>76</v>
      </c>
      <c r="J610" s="66">
        <v>2</v>
      </c>
      <c r="K610" s="7"/>
      <c r="L610" s="11" t="s">
        <v>282</v>
      </c>
      <c r="M610" s="27"/>
      <c r="N610" s="30"/>
      <c r="O610" s="31"/>
      <c r="R610" s="119"/>
      <c r="S610" s="119"/>
      <c r="T610" s="119"/>
      <c r="U610" s="119"/>
      <c r="V610" s="119"/>
      <c r="W610" s="119"/>
      <c r="X610" s="119"/>
      <c r="Y610" s="119"/>
    </row>
    <row r="611" spans="2:25" x14ac:dyDescent="0.2">
      <c r="B611" s="70">
        <v>37202</v>
      </c>
      <c r="C611" s="4">
        <v>7</v>
      </c>
      <c r="D611" s="11"/>
      <c r="E611" s="12"/>
      <c r="F611" s="13"/>
      <c r="G611" s="53">
        <v>6</v>
      </c>
      <c r="H611" s="54">
        <v>7</v>
      </c>
      <c r="I611" s="11">
        <v>88</v>
      </c>
      <c r="J611" s="66">
        <v>2.5</v>
      </c>
      <c r="K611" s="7"/>
      <c r="L611" s="11" t="s">
        <v>283</v>
      </c>
      <c r="M611" s="27" t="s">
        <v>35</v>
      </c>
      <c r="N611" s="30"/>
      <c r="O611" s="31"/>
      <c r="R611" s="119"/>
      <c r="S611" s="119"/>
      <c r="T611" s="119"/>
      <c r="U611" s="119"/>
      <c r="V611" s="119"/>
      <c r="W611" s="119"/>
      <c r="X611" s="119"/>
      <c r="Y611" s="119"/>
    </row>
    <row r="612" spans="2:25" x14ac:dyDescent="0.2">
      <c r="B612" s="70">
        <v>37203</v>
      </c>
      <c r="C612" s="4">
        <v>8</v>
      </c>
      <c r="D612" s="11"/>
      <c r="E612" s="12"/>
      <c r="F612" s="13"/>
      <c r="G612" s="53">
        <v>5</v>
      </c>
      <c r="H612" s="54">
        <v>5</v>
      </c>
      <c r="I612" s="11">
        <v>86</v>
      </c>
      <c r="J612" s="66">
        <v>23</v>
      </c>
      <c r="K612" s="7"/>
      <c r="L612" s="11" t="s">
        <v>283</v>
      </c>
      <c r="M612" s="27" t="s">
        <v>35</v>
      </c>
      <c r="N612" s="30"/>
      <c r="O612" s="31"/>
      <c r="R612" s="80"/>
      <c r="S612" s="80"/>
      <c r="T612" s="80"/>
      <c r="U612" s="80"/>
      <c r="V612" s="80"/>
      <c r="W612" s="80"/>
      <c r="X612" s="80"/>
      <c r="Y612" s="80"/>
    </row>
    <row r="613" spans="2:25" x14ac:dyDescent="0.2">
      <c r="B613" s="70">
        <v>37204</v>
      </c>
      <c r="C613" s="4">
        <v>9</v>
      </c>
      <c r="D613" s="11"/>
      <c r="E613" s="12"/>
      <c r="F613" s="13"/>
      <c r="G613" s="53">
        <v>-2</v>
      </c>
      <c r="H613" s="54">
        <v>3</v>
      </c>
      <c r="I613" s="11">
        <v>69</v>
      </c>
      <c r="J613" s="62">
        <v>0</v>
      </c>
      <c r="K613" s="7"/>
      <c r="L613" s="11" t="s">
        <v>112</v>
      </c>
      <c r="M613" s="27"/>
      <c r="N613" s="30" t="s">
        <v>33</v>
      </c>
      <c r="O613" s="31"/>
      <c r="R613" s="80" t="s">
        <v>154</v>
      </c>
      <c r="S613" s="80"/>
      <c r="T613" s="80"/>
      <c r="U613" s="80"/>
      <c r="V613" s="80"/>
      <c r="W613" s="80"/>
      <c r="X613" s="80"/>
      <c r="Y613" s="80"/>
    </row>
    <row r="614" spans="2:25" ht="13.5" thickBot="1" x14ac:dyDescent="0.25">
      <c r="B614" s="70">
        <v>37205</v>
      </c>
      <c r="C614" s="17">
        <v>10</v>
      </c>
      <c r="D614" s="18"/>
      <c r="E614" s="19"/>
      <c r="F614" s="20"/>
      <c r="G614" s="55">
        <v>-3</v>
      </c>
      <c r="H614" s="56">
        <v>4</v>
      </c>
      <c r="I614" s="18">
        <v>64</v>
      </c>
      <c r="J614" s="67">
        <v>0</v>
      </c>
      <c r="K614" s="7"/>
      <c r="L614" s="11" t="s">
        <v>280</v>
      </c>
      <c r="M614" s="27" t="s">
        <v>35</v>
      </c>
      <c r="N614" s="30" t="s">
        <v>33</v>
      </c>
      <c r="O614" s="31"/>
      <c r="R614" s="119"/>
      <c r="S614" s="119"/>
      <c r="T614" s="119"/>
      <c r="U614" s="119"/>
      <c r="V614" s="119"/>
      <c r="W614" s="119"/>
      <c r="X614" s="119"/>
      <c r="Y614" s="119"/>
    </row>
    <row r="615" spans="2:25" ht="13.5" thickBot="1" x14ac:dyDescent="0.25">
      <c r="C615" s="21" t="s">
        <v>20</v>
      </c>
      <c r="D615" s="22"/>
      <c r="E615" s="23"/>
      <c r="F615" s="24"/>
      <c r="G615" s="57"/>
      <c r="H615" s="58"/>
      <c r="I615" s="25"/>
      <c r="J615" s="64"/>
      <c r="K615" s="24"/>
      <c r="L615" s="22"/>
      <c r="M615" s="32"/>
      <c r="N615" s="33"/>
      <c r="O615" s="34"/>
      <c r="R615" s="119"/>
      <c r="S615" s="119"/>
      <c r="T615" s="119"/>
      <c r="U615" s="119"/>
      <c r="V615" s="119"/>
      <c r="W615" s="119"/>
      <c r="X615" s="119"/>
      <c r="Y615" s="119"/>
    </row>
    <row r="616" spans="2:25" x14ac:dyDescent="0.2">
      <c r="B616" s="70">
        <v>37206</v>
      </c>
      <c r="C616" s="26">
        <v>11</v>
      </c>
      <c r="D616" s="5"/>
      <c r="E616" s="6"/>
      <c r="F616" s="7"/>
      <c r="G616" s="51">
        <v>2</v>
      </c>
      <c r="H616" s="52">
        <v>6</v>
      </c>
      <c r="I616" s="5">
        <v>93</v>
      </c>
      <c r="J616" s="62">
        <v>1.5</v>
      </c>
      <c r="K616" s="7"/>
      <c r="L616" s="5" t="s">
        <v>280</v>
      </c>
      <c r="M616" s="35"/>
      <c r="N616" s="30"/>
      <c r="O616" s="31" t="s">
        <v>284</v>
      </c>
      <c r="R616" s="119"/>
      <c r="S616" s="119"/>
      <c r="T616" s="119"/>
      <c r="U616" s="119"/>
      <c r="V616" s="119"/>
      <c r="W616" s="119"/>
      <c r="X616" s="119"/>
      <c r="Y616" s="119"/>
    </row>
    <row r="617" spans="2:25" x14ac:dyDescent="0.2">
      <c r="B617" s="70">
        <v>37207</v>
      </c>
      <c r="C617" s="4">
        <v>12</v>
      </c>
      <c r="D617" s="11"/>
      <c r="E617" s="12"/>
      <c r="F617" s="13"/>
      <c r="G617" s="51">
        <v>7</v>
      </c>
      <c r="H617" s="52">
        <v>9</v>
      </c>
      <c r="I617" s="11">
        <v>98</v>
      </c>
      <c r="J617" s="62">
        <v>2.5</v>
      </c>
      <c r="K617" s="7"/>
      <c r="L617" s="5" t="s">
        <v>280</v>
      </c>
      <c r="M617" s="35"/>
      <c r="N617" s="30"/>
      <c r="O617" s="31" t="s">
        <v>30</v>
      </c>
      <c r="R617" s="80"/>
      <c r="S617" s="80"/>
      <c r="T617" s="80"/>
      <c r="U617" s="80"/>
      <c r="V617" s="80"/>
      <c r="W617" s="80"/>
      <c r="X617" s="80"/>
      <c r="Y617" s="80"/>
    </row>
    <row r="618" spans="2:25" x14ac:dyDescent="0.2">
      <c r="B618" s="70">
        <v>37208</v>
      </c>
      <c r="C618" s="4">
        <v>13</v>
      </c>
      <c r="D618" s="11"/>
      <c r="E618" s="12"/>
      <c r="F618" s="13"/>
      <c r="G618" s="53">
        <v>-1</v>
      </c>
      <c r="H618" s="54">
        <v>5</v>
      </c>
      <c r="I618" s="11">
        <v>86</v>
      </c>
      <c r="J618" s="62">
        <v>2</v>
      </c>
      <c r="K618" s="7"/>
      <c r="L618" s="5" t="s">
        <v>112</v>
      </c>
      <c r="M618" s="35" t="s">
        <v>35</v>
      </c>
      <c r="N618" s="30" t="s">
        <v>33</v>
      </c>
      <c r="O618" s="31"/>
      <c r="R618" s="80" t="s">
        <v>156</v>
      </c>
      <c r="S618" s="80"/>
      <c r="T618" s="80"/>
      <c r="U618" s="80"/>
      <c r="V618" s="80"/>
      <c r="W618" s="80"/>
      <c r="X618" s="80"/>
      <c r="Y618" s="80"/>
    </row>
    <row r="619" spans="2:25" ht="15" x14ac:dyDescent="0.25">
      <c r="B619" s="70">
        <v>37209</v>
      </c>
      <c r="C619" s="4">
        <v>14</v>
      </c>
      <c r="D619" s="11"/>
      <c r="E619" s="12"/>
      <c r="F619" s="13"/>
      <c r="G619" s="103">
        <v>-2</v>
      </c>
      <c r="H619" s="54">
        <v>4</v>
      </c>
      <c r="I619" s="11">
        <v>65</v>
      </c>
      <c r="J619" s="62">
        <v>0</v>
      </c>
      <c r="K619" s="7"/>
      <c r="L619" s="5" t="s">
        <v>112</v>
      </c>
      <c r="M619" s="35"/>
      <c r="N619" s="30" t="s">
        <v>33</v>
      </c>
      <c r="O619" s="31"/>
      <c r="R619" s="120" t="s">
        <v>277</v>
      </c>
      <c r="S619" s="120"/>
      <c r="T619" s="120"/>
      <c r="U619" s="120"/>
      <c r="V619" s="120"/>
      <c r="W619" s="120"/>
      <c r="X619" s="120"/>
      <c r="Y619" s="120"/>
    </row>
    <row r="620" spans="2:25" x14ac:dyDescent="0.2">
      <c r="B620" s="70">
        <v>37210</v>
      </c>
      <c r="C620" s="4">
        <v>15</v>
      </c>
      <c r="D620" s="11"/>
      <c r="E620" s="12"/>
      <c r="F620" s="13"/>
      <c r="G620" s="53">
        <v>-2</v>
      </c>
      <c r="H620" s="54">
        <v>4</v>
      </c>
      <c r="I620" s="11">
        <v>70</v>
      </c>
      <c r="J620" s="62">
        <v>0</v>
      </c>
      <c r="K620" s="7"/>
      <c r="L620" s="5" t="s">
        <v>112</v>
      </c>
      <c r="M620" s="35"/>
      <c r="N620" s="30" t="s">
        <v>33</v>
      </c>
      <c r="O620" s="31" t="s">
        <v>285</v>
      </c>
      <c r="R620" s="120"/>
      <c r="S620" s="120"/>
      <c r="T620" s="120"/>
      <c r="U620" s="120"/>
      <c r="V620" s="120"/>
      <c r="W620" s="120"/>
      <c r="X620" s="120"/>
      <c r="Y620" s="120"/>
    </row>
    <row r="621" spans="2:25" x14ac:dyDescent="0.2">
      <c r="B621" s="70">
        <v>37211</v>
      </c>
      <c r="C621" s="4">
        <v>16</v>
      </c>
      <c r="D621" s="11"/>
      <c r="E621" s="12"/>
      <c r="F621" s="13"/>
      <c r="G621" s="53">
        <v>3</v>
      </c>
      <c r="H621" s="54">
        <v>8</v>
      </c>
      <c r="I621" s="11">
        <v>93</v>
      </c>
      <c r="J621" s="62">
        <v>1.5</v>
      </c>
      <c r="K621" s="7"/>
      <c r="L621" s="5" t="s">
        <v>112</v>
      </c>
      <c r="M621" s="35"/>
      <c r="N621" s="30" t="s">
        <v>33</v>
      </c>
      <c r="O621" s="31" t="s">
        <v>285</v>
      </c>
      <c r="R621" s="120"/>
      <c r="S621" s="120"/>
      <c r="T621" s="120"/>
      <c r="U621" s="120"/>
      <c r="V621" s="120"/>
      <c r="W621" s="120"/>
      <c r="X621" s="120"/>
      <c r="Y621" s="120"/>
    </row>
    <row r="622" spans="2:25" x14ac:dyDescent="0.2">
      <c r="B622" s="70">
        <v>37212</v>
      </c>
      <c r="C622" s="4">
        <v>17</v>
      </c>
      <c r="D622" s="11"/>
      <c r="E622" s="12"/>
      <c r="F622" s="13"/>
      <c r="G622" s="53">
        <v>5</v>
      </c>
      <c r="H622" s="54">
        <v>7</v>
      </c>
      <c r="I622" s="11">
        <v>96</v>
      </c>
      <c r="J622" s="62">
        <v>2</v>
      </c>
      <c r="K622" s="7"/>
      <c r="L622" s="5"/>
      <c r="M622" s="35"/>
      <c r="N622" s="30"/>
      <c r="O622" s="31" t="s">
        <v>284</v>
      </c>
      <c r="R622" s="80"/>
      <c r="S622" s="80"/>
      <c r="T622" s="80"/>
      <c r="U622" s="80"/>
      <c r="V622" s="80"/>
      <c r="W622" s="80"/>
      <c r="X622" s="80"/>
      <c r="Y622" s="80"/>
    </row>
    <row r="623" spans="2:25" x14ac:dyDescent="0.2">
      <c r="B623" s="70">
        <v>37213</v>
      </c>
      <c r="C623" s="4">
        <v>18</v>
      </c>
      <c r="D623" s="11"/>
      <c r="E623" s="12"/>
      <c r="F623" s="13"/>
      <c r="G623" s="53">
        <v>5</v>
      </c>
      <c r="H623" s="54">
        <v>8</v>
      </c>
      <c r="I623" s="11">
        <v>97</v>
      </c>
      <c r="J623" s="62">
        <v>1</v>
      </c>
      <c r="K623" s="7"/>
      <c r="L623" s="5"/>
      <c r="M623" s="35"/>
      <c r="N623" s="30"/>
      <c r="O623" s="31" t="s">
        <v>284</v>
      </c>
      <c r="R623" s="80" t="s">
        <v>155</v>
      </c>
      <c r="S623" s="80"/>
      <c r="T623" s="80"/>
      <c r="U623" s="80"/>
      <c r="V623" s="80"/>
      <c r="W623" s="80"/>
      <c r="X623" s="80"/>
      <c r="Y623" s="80"/>
    </row>
    <row r="624" spans="2:25" x14ac:dyDescent="0.2">
      <c r="B624" s="70">
        <v>37214</v>
      </c>
      <c r="C624" s="4">
        <v>19</v>
      </c>
      <c r="D624" s="11"/>
      <c r="E624" s="12"/>
      <c r="F624" s="13"/>
      <c r="G624" s="53">
        <v>5</v>
      </c>
      <c r="H624" s="54">
        <v>8</v>
      </c>
      <c r="I624" s="11">
        <v>94</v>
      </c>
      <c r="J624" s="62">
        <v>1.5</v>
      </c>
      <c r="K624" s="7"/>
      <c r="L624" s="5"/>
      <c r="M624" s="35"/>
      <c r="N624" s="30"/>
      <c r="O624" s="31" t="s">
        <v>284</v>
      </c>
      <c r="R624" s="120" t="s">
        <v>278</v>
      </c>
      <c r="S624" s="120"/>
      <c r="T624" s="120"/>
      <c r="U624" s="120"/>
      <c r="V624" s="120"/>
      <c r="W624" s="120"/>
      <c r="X624" s="120"/>
      <c r="Y624" s="120"/>
    </row>
    <row r="625" spans="2:25" ht="13.5" thickBot="1" x14ac:dyDescent="0.25">
      <c r="B625" s="70">
        <v>37215</v>
      </c>
      <c r="C625" s="17">
        <v>20</v>
      </c>
      <c r="D625" s="18"/>
      <c r="E625" s="19"/>
      <c r="F625" s="20"/>
      <c r="G625" s="53">
        <v>-1</v>
      </c>
      <c r="H625" s="54">
        <v>8</v>
      </c>
      <c r="I625" s="18">
        <v>96</v>
      </c>
      <c r="J625" s="63">
        <v>0</v>
      </c>
      <c r="K625" s="7"/>
      <c r="L625" s="5"/>
      <c r="M625" s="35"/>
      <c r="N625" s="30"/>
      <c r="O625" s="31" t="s">
        <v>284</v>
      </c>
      <c r="R625" s="120"/>
      <c r="S625" s="120"/>
      <c r="T625" s="120"/>
      <c r="U625" s="120"/>
      <c r="V625" s="120"/>
      <c r="W625" s="120"/>
      <c r="X625" s="120"/>
      <c r="Y625" s="120"/>
    </row>
    <row r="626" spans="2:25" ht="13.5" thickBot="1" x14ac:dyDescent="0.25">
      <c r="C626" s="21" t="s">
        <v>23</v>
      </c>
      <c r="D626" s="22"/>
      <c r="E626" s="23"/>
      <c r="F626" s="24"/>
      <c r="G626" s="57"/>
      <c r="H626" s="58"/>
      <c r="I626" s="25"/>
      <c r="J626" s="64"/>
      <c r="K626" s="24"/>
      <c r="L626" s="22"/>
      <c r="M626" s="32"/>
      <c r="N626" s="33"/>
      <c r="O626" s="34"/>
      <c r="R626" s="120"/>
      <c r="S626" s="120"/>
      <c r="T626" s="120"/>
      <c r="U626" s="120"/>
      <c r="V626" s="120"/>
      <c r="W626" s="120"/>
      <c r="X626" s="120"/>
      <c r="Y626" s="120"/>
    </row>
    <row r="627" spans="2:25" x14ac:dyDescent="0.2">
      <c r="B627" s="70">
        <v>37216</v>
      </c>
      <c r="C627" s="26">
        <v>21</v>
      </c>
      <c r="D627" s="5"/>
      <c r="E627" s="6"/>
      <c r="F627" s="7"/>
      <c r="G627" s="51">
        <v>6</v>
      </c>
      <c r="H627" s="52">
        <v>9</v>
      </c>
      <c r="I627" s="5">
        <v>88</v>
      </c>
      <c r="J627" s="61">
        <v>0.5</v>
      </c>
      <c r="K627" s="7"/>
      <c r="L627" s="5" t="s">
        <v>85</v>
      </c>
      <c r="M627" s="35" t="s">
        <v>35</v>
      </c>
      <c r="N627" s="30"/>
      <c r="O627" s="31"/>
      <c r="R627" s="80"/>
      <c r="S627" s="80"/>
      <c r="T627" s="80"/>
      <c r="U627" s="80"/>
      <c r="V627" s="80"/>
      <c r="W627" s="80"/>
      <c r="X627" s="80"/>
      <c r="Y627" s="80"/>
    </row>
    <row r="628" spans="2:25" x14ac:dyDescent="0.2">
      <c r="B628" s="70">
        <v>37217</v>
      </c>
      <c r="C628" s="4">
        <v>22</v>
      </c>
      <c r="D628" s="11"/>
      <c r="E628" s="12"/>
      <c r="F628" s="13"/>
      <c r="G628" s="53">
        <v>6</v>
      </c>
      <c r="H628" s="54">
        <v>6</v>
      </c>
      <c r="I628" s="11">
        <v>83</v>
      </c>
      <c r="J628" s="62">
        <v>12.5</v>
      </c>
      <c r="K628" s="13"/>
      <c r="L628" s="5" t="s">
        <v>61</v>
      </c>
      <c r="M628" s="35" t="s">
        <v>35</v>
      </c>
      <c r="N628" s="30"/>
      <c r="O628" s="31"/>
      <c r="R628" s="80" t="s">
        <v>157</v>
      </c>
      <c r="S628" s="80"/>
      <c r="T628" s="80"/>
      <c r="U628" s="80"/>
      <c r="V628" s="80"/>
      <c r="W628" s="80"/>
      <c r="X628" s="80"/>
      <c r="Y628" s="80"/>
    </row>
    <row r="629" spans="2:25" x14ac:dyDescent="0.2">
      <c r="B629" s="70">
        <v>37218</v>
      </c>
      <c r="C629" s="4">
        <v>23</v>
      </c>
      <c r="D629" s="11"/>
      <c r="E629" s="12"/>
      <c r="F629" s="13"/>
      <c r="G629" s="53">
        <v>-2</v>
      </c>
      <c r="H629" s="54">
        <v>3</v>
      </c>
      <c r="I629" s="11">
        <v>85</v>
      </c>
      <c r="J629" s="62">
        <v>2</v>
      </c>
      <c r="K629" s="7"/>
      <c r="L629" s="5" t="s">
        <v>283</v>
      </c>
      <c r="M629" s="35" t="s">
        <v>35</v>
      </c>
      <c r="N629" s="30" t="s">
        <v>33</v>
      </c>
      <c r="O629" s="31"/>
      <c r="R629" s="120" t="s">
        <v>279</v>
      </c>
      <c r="S629" s="120"/>
      <c r="T629" s="120"/>
      <c r="U629" s="120"/>
      <c r="V629" s="120"/>
      <c r="W629" s="120"/>
      <c r="X629" s="120"/>
      <c r="Y629" s="120"/>
    </row>
    <row r="630" spans="2:25" x14ac:dyDescent="0.2">
      <c r="B630" s="70">
        <v>37219</v>
      </c>
      <c r="C630" s="4">
        <v>24</v>
      </c>
      <c r="D630" s="11"/>
      <c r="E630" s="12"/>
      <c r="F630" s="13"/>
      <c r="G630" s="53">
        <v>0</v>
      </c>
      <c r="H630" s="54">
        <v>5</v>
      </c>
      <c r="I630" s="11">
        <v>96</v>
      </c>
      <c r="J630" s="62">
        <v>3</v>
      </c>
      <c r="K630" s="13"/>
      <c r="L630" s="5" t="s">
        <v>69</v>
      </c>
      <c r="M630" s="35"/>
      <c r="N630" s="30"/>
      <c r="O630" s="31" t="s">
        <v>284</v>
      </c>
      <c r="R630" s="120"/>
      <c r="S630" s="120"/>
      <c r="T630" s="120"/>
      <c r="U630" s="120"/>
      <c r="V630" s="120"/>
      <c r="W630" s="120"/>
      <c r="X630" s="120"/>
      <c r="Y630" s="120"/>
    </row>
    <row r="631" spans="2:25" x14ac:dyDescent="0.2">
      <c r="B631" s="70">
        <v>37220</v>
      </c>
      <c r="C631" s="4">
        <v>25</v>
      </c>
      <c r="D631" s="11"/>
      <c r="E631" s="12"/>
      <c r="F631" s="13"/>
      <c r="G631" s="53">
        <v>5</v>
      </c>
      <c r="H631" s="54">
        <v>8</v>
      </c>
      <c r="I631" s="11">
        <v>98</v>
      </c>
      <c r="J631" s="62">
        <v>4</v>
      </c>
      <c r="K631" s="13"/>
      <c r="L631" s="5"/>
      <c r="M631" s="35"/>
      <c r="N631" s="30"/>
      <c r="O631" s="31" t="s">
        <v>284</v>
      </c>
      <c r="R631" s="120"/>
      <c r="S631" s="120"/>
      <c r="T631" s="120"/>
      <c r="U631" s="120"/>
      <c r="V631" s="120"/>
      <c r="W631" s="120"/>
      <c r="X631" s="120"/>
      <c r="Y631" s="120"/>
    </row>
    <row r="632" spans="2:25" x14ac:dyDescent="0.2">
      <c r="B632" s="70">
        <v>37221</v>
      </c>
      <c r="C632" s="4">
        <v>26</v>
      </c>
      <c r="D632" s="11"/>
      <c r="E632" s="12"/>
      <c r="F632" s="13"/>
      <c r="G632" s="53">
        <v>6</v>
      </c>
      <c r="H632" s="54">
        <v>7</v>
      </c>
      <c r="I632" s="11">
        <v>93</v>
      </c>
      <c r="J632" s="62">
        <v>4</v>
      </c>
      <c r="K632" s="13"/>
      <c r="L632" s="11"/>
      <c r="M632" s="35"/>
      <c r="N632" s="30"/>
      <c r="O632" s="31" t="s">
        <v>284</v>
      </c>
    </row>
    <row r="633" spans="2:25" x14ac:dyDescent="0.2">
      <c r="B633" s="70">
        <v>37222</v>
      </c>
      <c r="C633" s="4">
        <v>27</v>
      </c>
      <c r="D633" s="11"/>
      <c r="E633" s="12"/>
      <c r="F633" s="13"/>
      <c r="G633" s="53">
        <v>-2</v>
      </c>
      <c r="H633" s="54">
        <v>3</v>
      </c>
      <c r="I633" s="11">
        <v>95</v>
      </c>
      <c r="J633" s="62">
        <v>0.5</v>
      </c>
      <c r="K633" s="13"/>
      <c r="L633" s="11" t="s">
        <v>13</v>
      </c>
      <c r="M633" s="35"/>
      <c r="N633" s="30"/>
      <c r="O633" s="31" t="s">
        <v>284</v>
      </c>
    </row>
    <row r="634" spans="2:25" x14ac:dyDescent="0.2">
      <c r="B634" s="70">
        <v>37223</v>
      </c>
      <c r="C634" s="4">
        <v>28</v>
      </c>
      <c r="D634" s="11"/>
      <c r="E634" s="12"/>
      <c r="F634" s="13"/>
      <c r="G634" s="53">
        <v>2</v>
      </c>
      <c r="H634" s="54">
        <v>5</v>
      </c>
      <c r="I634" s="11">
        <v>91</v>
      </c>
      <c r="J634" s="62">
        <v>3.5</v>
      </c>
      <c r="K634" s="7"/>
      <c r="L634" s="11" t="s">
        <v>15</v>
      </c>
      <c r="M634" s="35" t="s">
        <v>35</v>
      </c>
      <c r="N634" s="30" t="s">
        <v>33</v>
      </c>
      <c r="O634" s="31"/>
    </row>
    <row r="635" spans="2:25" x14ac:dyDescent="0.2">
      <c r="B635" s="70">
        <v>37224</v>
      </c>
      <c r="C635" s="4">
        <v>29</v>
      </c>
      <c r="D635" s="11"/>
      <c r="E635" s="12"/>
      <c r="F635" s="13"/>
      <c r="G635" s="53">
        <v>2</v>
      </c>
      <c r="H635" s="54">
        <v>7</v>
      </c>
      <c r="I635" s="11">
        <v>98</v>
      </c>
      <c r="J635" s="62">
        <v>8</v>
      </c>
      <c r="K635" s="7"/>
      <c r="L635" s="11" t="s">
        <v>69</v>
      </c>
      <c r="M635" s="35" t="s">
        <v>35</v>
      </c>
      <c r="N635" s="30"/>
      <c r="O635" s="31"/>
    </row>
    <row r="636" spans="2:25" x14ac:dyDescent="0.2">
      <c r="B636" s="70">
        <v>37225</v>
      </c>
      <c r="C636" s="4">
        <v>30</v>
      </c>
      <c r="D636" s="11"/>
      <c r="E636" s="12"/>
      <c r="F636" s="13"/>
      <c r="G636" s="53">
        <v>6</v>
      </c>
      <c r="H636" s="54">
        <v>7</v>
      </c>
      <c r="I636" s="11">
        <v>83</v>
      </c>
      <c r="J636" s="62">
        <v>1</v>
      </c>
      <c r="K636" s="7"/>
      <c r="L636" s="11" t="s">
        <v>80</v>
      </c>
      <c r="M636" s="35" t="s">
        <v>35</v>
      </c>
      <c r="N636" s="30"/>
      <c r="O636" s="31"/>
    </row>
    <row r="637" spans="2:25" ht="13.5" thickBot="1" x14ac:dyDescent="0.25">
      <c r="C637" s="17"/>
      <c r="D637" s="18"/>
      <c r="E637" s="19"/>
      <c r="F637" s="20"/>
      <c r="G637" s="55"/>
      <c r="H637" s="56"/>
      <c r="I637" s="18"/>
      <c r="J637" s="63"/>
      <c r="K637" s="7"/>
      <c r="L637" s="18"/>
      <c r="M637" s="14"/>
      <c r="N637" s="15"/>
      <c r="O637" s="16"/>
    </row>
    <row r="638" spans="2:25" ht="13.5" thickBot="1" x14ac:dyDescent="0.25">
      <c r="C638" s="21" t="s">
        <v>27</v>
      </c>
      <c r="D638" s="22"/>
      <c r="E638" s="23"/>
      <c r="F638" s="24"/>
      <c r="G638" s="57"/>
      <c r="H638" s="58"/>
      <c r="I638" s="25"/>
      <c r="J638" s="64"/>
      <c r="K638" s="24"/>
      <c r="L638" s="22"/>
      <c r="M638" s="36"/>
      <c r="N638" s="37"/>
      <c r="O638" s="38"/>
    </row>
    <row r="639" spans="2:25" ht="12.75" customHeight="1" x14ac:dyDescent="0.2">
      <c r="C639" s="164" t="s">
        <v>28</v>
      </c>
      <c r="D639" s="165"/>
      <c r="E639" s="168"/>
      <c r="F639" s="141"/>
      <c r="G639" s="125">
        <f>SUM(G605:G637)</f>
        <v>96</v>
      </c>
      <c r="H639" s="125">
        <f>SUM(H605:H637)</f>
        <v>208</v>
      </c>
      <c r="I639" s="129">
        <f>SUM(I605:I637)</f>
        <v>2590</v>
      </c>
      <c r="J639" s="125">
        <f>SUM(J605:J637)</f>
        <v>86.5</v>
      </c>
      <c r="K639" s="141"/>
      <c r="L639" s="39"/>
      <c r="M639" s="40"/>
      <c r="N639" s="40"/>
      <c r="O639" s="41"/>
    </row>
    <row r="640" spans="2:25" ht="13.5" thickBot="1" x14ac:dyDescent="0.25">
      <c r="C640" s="166"/>
      <c r="D640" s="167"/>
      <c r="E640" s="169"/>
      <c r="F640" s="142"/>
      <c r="G640" s="126"/>
      <c r="H640" s="126"/>
      <c r="I640" s="130"/>
      <c r="J640" s="126"/>
      <c r="K640" s="142"/>
      <c r="L640" s="42"/>
      <c r="M640" s="43"/>
      <c r="N640" s="43"/>
      <c r="O640" s="44"/>
    </row>
    <row r="641" spans="2:25" ht="12.75" customHeight="1" x14ac:dyDescent="0.2">
      <c r="C641" s="143" t="s">
        <v>54</v>
      </c>
      <c r="D641" s="144"/>
      <c r="E641" s="206"/>
      <c r="F641" s="116" t="s">
        <v>55</v>
      </c>
      <c r="G641" s="152" t="s">
        <v>171</v>
      </c>
      <c r="H641" s="153" t="s">
        <v>172</v>
      </c>
      <c r="I641" s="154" t="s">
        <v>56</v>
      </c>
      <c r="J641" s="156" t="s">
        <v>57</v>
      </c>
      <c r="K641" s="158" t="s">
        <v>29</v>
      </c>
      <c r="L641" s="158"/>
      <c r="M641" s="158"/>
      <c r="N641" s="158"/>
      <c r="O641" s="159"/>
    </row>
    <row r="642" spans="2:25" x14ac:dyDescent="0.2">
      <c r="C642" s="145"/>
      <c r="D642" s="146"/>
      <c r="E642" s="207"/>
      <c r="F642" s="117"/>
      <c r="G642" s="121"/>
      <c r="H642" s="137"/>
      <c r="I642" s="155"/>
      <c r="J642" s="157"/>
      <c r="K642" s="160"/>
      <c r="L642" s="160"/>
      <c r="M642" s="160"/>
      <c r="N642" s="160"/>
      <c r="O642" s="161"/>
    </row>
    <row r="643" spans="2:25" x14ac:dyDescent="0.2">
      <c r="C643" s="145"/>
      <c r="D643" s="146"/>
      <c r="E643" s="207"/>
      <c r="F643" s="117"/>
      <c r="G643" s="194">
        <f>G639/30</f>
        <v>3.2</v>
      </c>
      <c r="H643" s="121">
        <f>H639/30</f>
        <v>6.9333333333333336</v>
      </c>
      <c r="I643" s="194">
        <f>I639/30</f>
        <v>86.333333333333329</v>
      </c>
      <c r="J643" s="219">
        <f>COUNTIF(J605:J637,"&gt;0")</f>
        <v>22</v>
      </c>
      <c r="K643" s="160"/>
      <c r="L643" s="160"/>
      <c r="M643" s="160"/>
      <c r="N643" s="160"/>
      <c r="O643" s="161"/>
    </row>
    <row r="644" spans="2:25" ht="13.5" thickBot="1" x14ac:dyDescent="0.25">
      <c r="C644" s="147"/>
      <c r="D644" s="148"/>
      <c r="E644" s="208"/>
      <c r="F644" s="118"/>
      <c r="G644" s="195"/>
      <c r="H644" s="122"/>
      <c r="I644" s="195"/>
      <c r="J644" s="220"/>
      <c r="K644" s="162"/>
      <c r="L644" s="162"/>
      <c r="M644" s="162"/>
      <c r="N644" s="162"/>
      <c r="O644" s="163"/>
    </row>
    <row r="647" spans="2:25" x14ac:dyDescent="0.2">
      <c r="C647" s="69" t="s">
        <v>159</v>
      </c>
      <c r="D647" s="69" t="s">
        <v>206</v>
      </c>
      <c r="H647" s="59"/>
    </row>
    <row r="648" spans="2:25" ht="13.5" thickBot="1" x14ac:dyDescent="0.25">
      <c r="D648" s="72"/>
    </row>
    <row r="649" spans="2:25" ht="12.75" customHeight="1" x14ac:dyDescent="0.2">
      <c r="C649" s="170" t="s">
        <v>0</v>
      </c>
      <c r="D649" s="172" t="s">
        <v>1</v>
      </c>
      <c r="E649" s="173"/>
      <c r="F649" s="174"/>
      <c r="G649" s="175" t="s">
        <v>2</v>
      </c>
      <c r="H649" s="176"/>
      <c r="I649" s="177" t="s">
        <v>3</v>
      </c>
      <c r="J649" s="179" t="s">
        <v>4</v>
      </c>
      <c r="K649" s="131" t="s">
        <v>5</v>
      </c>
      <c r="L649" s="133" t="s">
        <v>6</v>
      </c>
      <c r="M649" s="135" t="s">
        <v>7</v>
      </c>
      <c r="N649" s="135"/>
      <c r="O649" s="131"/>
      <c r="R649" s="80" t="s">
        <v>150</v>
      </c>
      <c r="S649" s="80"/>
      <c r="T649" s="80"/>
      <c r="U649" s="80"/>
      <c r="V649" s="80"/>
      <c r="W649" s="80"/>
      <c r="X649" s="80"/>
      <c r="Y649" s="80"/>
    </row>
    <row r="650" spans="2:25" ht="13.5" thickBot="1" x14ac:dyDescent="0.25">
      <c r="C650" s="171"/>
      <c r="D650" s="1" t="s">
        <v>8</v>
      </c>
      <c r="E650" s="2" t="s">
        <v>9</v>
      </c>
      <c r="F650" s="3" t="s">
        <v>10</v>
      </c>
      <c r="G650" s="49" t="s">
        <v>11</v>
      </c>
      <c r="H650" s="50" t="s">
        <v>12</v>
      </c>
      <c r="I650" s="178"/>
      <c r="J650" s="180"/>
      <c r="K650" s="132"/>
      <c r="L650" s="134"/>
      <c r="M650" s="136"/>
      <c r="N650" s="136"/>
      <c r="O650" s="132"/>
      <c r="R650" s="119" t="s">
        <v>286</v>
      </c>
      <c r="S650" s="119"/>
      <c r="T650" s="119"/>
      <c r="U650" s="119"/>
      <c r="V650" s="119"/>
      <c r="W650" s="119"/>
      <c r="X650" s="119"/>
      <c r="Y650" s="119"/>
    </row>
    <row r="651" spans="2:25" x14ac:dyDescent="0.2">
      <c r="B651" s="70">
        <v>37196</v>
      </c>
      <c r="C651" s="4">
        <v>1</v>
      </c>
      <c r="D651" s="5">
        <v>29200</v>
      </c>
      <c r="E651" s="6"/>
      <c r="F651" s="7"/>
      <c r="G651" s="51">
        <v>7</v>
      </c>
      <c r="H651" s="52">
        <v>10</v>
      </c>
      <c r="I651" s="5">
        <v>90</v>
      </c>
      <c r="J651" s="65">
        <v>3</v>
      </c>
      <c r="K651" s="7"/>
      <c r="L651" s="5" t="s">
        <v>15</v>
      </c>
      <c r="M651" s="27">
        <v>0.25</v>
      </c>
      <c r="N651" s="28" t="s">
        <v>287</v>
      </c>
      <c r="O651" s="29"/>
      <c r="R651" s="119"/>
      <c r="S651" s="119"/>
      <c r="T651" s="119"/>
      <c r="U651" s="119"/>
      <c r="V651" s="119"/>
      <c r="W651" s="119"/>
      <c r="X651" s="119"/>
      <c r="Y651" s="119"/>
    </row>
    <row r="652" spans="2:25" x14ac:dyDescent="0.2">
      <c r="B652" s="70">
        <v>37197</v>
      </c>
      <c r="C652" s="4">
        <v>2</v>
      </c>
      <c r="D652" s="11"/>
      <c r="E652" s="12"/>
      <c r="F652" s="13"/>
      <c r="G652" s="53">
        <v>7</v>
      </c>
      <c r="H652" s="54">
        <v>11</v>
      </c>
      <c r="I652" s="11">
        <v>90</v>
      </c>
      <c r="J652" s="66">
        <v>0</v>
      </c>
      <c r="K652" s="7"/>
      <c r="L652" s="11" t="s">
        <v>13</v>
      </c>
      <c r="M652" s="27">
        <v>0.5</v>
      </c>
      <c r="N652" s="30"/>
      <c r="O652" s="31"/>
      <c r="R652" s="119"/>
      <c r="S652" s="119"/>
      <c r="T652" s="119"/>
      <c r="U652" s="119"/>
      <c r="V652" s="119"/>
      <c r="W652" s="119"/>
      <c r="X652" s="119"/>
      <c r="Y652" s="119"/>
    </row>
    <row r="653" spans="2:25" x14ac:dyDescent="0.2">
      <c r="B653" s="70">
        <v>37198</v>
      </c>
      <c r="C653" s="4">
        <v>3</v>
      </c>
      <c r="D653" s="11"/>
      <c r="E653" s="12"/>
      <c r="F653" s="13"/>
      <c r="G653" s="53">
        <v>8</v>
      </c>
      <c r="H653" s="54">
        <v>12</v>
      </c>
      <c r="I653" s="11">
        <v>80</v>
      </c>
      <c r="J653" s="66">
        <v>0</v>
      </c>
      <c r="K653" s="7"/>
      <c r="L653" s="11" t="s">
        <v>25</v>
      </c>
      <c r="M653" s="27">
        <v>0</v>
      </c>
      <c r="N653" s="30"/>
      <c r="O653" s="31"/>
      <c r="R653" s="80"/>
      <c r="S653" s="80"/>
      <c r="T653" s="80"/>
      <c r="U653" s="80"/>
      <c r="V653" s="80"/>
      <c r="W653" s="80"/>
      <c r="X653" s="80"/>
      <c r="Y653" s="80"/>
    </row>
    <row r="654" spans="2:25" x14ac:dyDescent="0.2">
      <c r="B654" s="70">
        <v>37199</v>
      </c>
      <c r="C654" s="4">
        <v>4</v>
      </c>
      <c r="D654" s="11"/>
      <c r="E654" s="12"/>
      <c r="F654" s="13"/>
      <c r="G654" s="53">
        <v>8</v>
      </c>
      <c r="H654" s="54">
        <v>11</v>
      </c>
      <c r="I654" s="11">
        <v>90</v>
      </c>
      <c r="J654" s="66">
        <v>0</v>
      </c>
      <c r="K654" s="7"/>
      <c r="L654" s="11" t="s">
        <v>13</v>
      </c>
      <c r="M654" s="27">
        <v>0</v>
      </c>
      <c r="N654" s="30"/>
      <c r="O654" s="31"/>
      <c r="R654" s="80" t="s">
        <v>152</v>
      </c>
      <c r="S654" s="80"/>
      <c r="T654" s="80"/>
      <c r="U654" s="80"/>
      <c r="V654" s="80"/>
      <c r="W654" s="80"/>
      <c r="X654" s="80"/>
      <c r="Y654" s="80"/>
    </row>
    <row r="655" spans="2:25" x14ac:dyDescent="0.2">
      <c r="B655" s="70">
        <v>37200</v>
      </c>
      <c r="C655" s="4">
        <v>5</v>
      </c>
      <c r="D655" s="11"/>
      <c r="E655" s="12"/>
      <c r="F655" s="13"/>
      <c r="G655" s="53">
        <v>6</v>
      </c>
      <c r="H655" s="54">
        <v>9</v>
      </c>
      <c r="I655" s="11">
        <v>75</v>
      </c>
      <c r="J655" s="66">
        <v>0</v>
      </c>
      <c r="K655" s="7"/>
      <c r="L655" s="11" t="s">
        <v>13</v>
      </c>
      <c r="M655" s="27">
        <v>0.75</v>
      </c>
      <c r="N655" s="30"/>
      <c r="O655" s="31"/>
      <c r="R655" s="119"/>
      <c r="S655" s="119"/>
      <c r="T655" s="119"/>
      <c r="U655" s="119"/>
      <c r="V655" s="119"/>
      <c r="W655" s="119"/>
      <c r="X655" s="119"/>
      <c r="Y655" s="119"/>
    </row>
    <row r="656" spans="2:25" x14ac:dyDescent="0.2">
      <c r="B656" s="70">
        <v>37201</v>
      </c>
      <c r="C656" s="4">
        <v>6</v>
      </c>
      <c r="D656" s="11"/>
      <c r="E656" s="12"/>
      <c r="F656" s="13"/>
      <c r="G656" s="53">
        <v>4</v>
      </c>
      <c r="H656" s="54">
        <v>9</v>
      </c>
      <c r="I656" s="11">
        <v>98</v>
      </c>
      <c r="J656" s="66">
        <v>4</v>
      </c>
      <c r="K656" s="7"/>
      <c r="L656" s="11" t="s">
        <v>13</v>
      </c>
      <c r="M656" s="27">
        <v>0</v>
      </c>
      <c r="N656" s="30"/>
      <c r="O656" s="31"/>
      <c r="R656" s="119"/>
      <c r="S656" s="119"/>
      <c r="T656" s="119"/>
      <c r="U656" s="119"/>
      <c r="V656" s="119"/>
      <c r="W656" s="119"/>
      <c r="X656" s="119"/>
      <c r="Y656" s="119"/>
    </row>
    <row r="657" spans="2:25" x14ac:dyDescent="0.2">
      <c r="B657" s="70">
        <v>37202</v>
      </c>
      <c r="C657" s="4">
        <v>7</v>
      </c>
      <c r="D657" s="11"/>
      <c r="E657" s="12"/>
      <c r="F657" s="13"/>
      <c r="G657" s="53">
        <v>7</v>
      </c>
      <c r="H657" s="54">
        <v>9</v>
      </c>
      <c r="I657" s="11">
        <v>95</v>
      </c>
      <c r="J657" s="66">
        <v>5</v>
      </c>
      <c r="K657" s="7"/>
      <c r="L657" s="11" t="s">
        <v>13</v>
      </c>
      <c r="M657" s="27">
        <v>0</v>
      </c>
      <c r="N657" s="30"/>
      <c r="O657" s="31"/>
      <c r="R657" s="119"/>
      <c r="S657" s="119"/>
      <c r="T657" s="119"/>
      <c r="U657" s="119"/>
      <c r="V657" s="119"/>
      <c r="W657" s="119"/>
      <c r="X657" s="119"/>
      <c r="Y657" s="119"/>
    </row>
    <row r="658" spans="2:25" x14ac:dyDescent="0.2">
      <c r="B658" s="70">
        <v>37203</v>
      </c>
      <c r="C658" s="4">
        <v>8</v>
      </c>
      <c r="D658" s="11"/>
      <c r="E658" s="12"/>
      <c r="F658" s="13"/>
      <c r="G658" s="53">
        <v>6</v>
      </c>
      <c r="H658" s="54">
        <v>7</v>
      </c>
      <c r="I658" s="11">
        <v>98</v>
      </c>
      <c r="J658" s="66">
        <v>16</v>
      </c>
      <c r="K658" s="7"/>
      <c r="L658" s="11" t="s">
        <v>34</v>
      </c>
      <c r="M658" s="27">
        <v>0</v>
      </c>
      <c r="N658" s="30"/>
      <c r="O658" s="31"/>
      <c r="R658" s="80"/>
      <c r="S658" s="80"/>
      <c r="T658" s="80"/>
      <c r="U658" s="80"/>
      <c r="V658" s="80"/>
      <c r="W658" s="80"/>
      <c r="X658" s="80"/>
      <c r="Y658" s="80"/>
    </row>
    <row r="659" spans="2:25" x14ac:dyDescent="0.2">
      <c r="B659" s="70">
        <v>37204</v>
      </c>
      <c r="C659" s="4">
        <v>9</v>
      </c>
      <c r="D659" s="11"/>
      <c r="E659" s="12"/>
      <c r="F659" s="13"/>
      <c r="G659" s="53">
        <v>0</v>
      </c>
      <c r="H659" s="54">
        <v>3</v>
      </c>
      <c r="I659" s="11">
        <v>60</v>
      </c>
      <c r="J659" s="62">
        <v>3</v>
      </c>
      <c r="K659" s="7"/>
      <c r="L659" s="11" t="s">
        <v>34</v>
      </c>
      <c r="M659" s="27">
        <v>0.75</v>
      </c>
      <c r="N659" s="30"/>
      <c r="O659" s="31"/>
      <c r="R659" s="80" t="s">
        <v>154</v>
      </c>
      <c r="S659" s="80"/>
      <c r="T659" s="80"/>
      <c r="U659" s="80"/>
      <c r="V659" s="80"/>
      <c r="W659" s="80"/>
      <c r="X659" s="80"/>
      <c r="Y659" s="80"/>
    </row>
    <row r="660" spans="2:25" ht="13.5" thickBot="1" x14ac:dyDescent="0.25">
      <c r="B660" s="70">
        <v>37205</v>
      </c>
      <c r="C660" s="17">
        <v>10</v>
      </c>
      <c r="D660" s="18"/>
      <c r="E660" s="19"/>
      <c r="F660" s="20"/>
      <c r="G660" s="55">
        <v>-4</v>
      </c>
      <c r="H660" s="56">
        <v>3</v>
      </c>
      <c r="I660" s="18">
        <v>65</v>
      </c>
      <c r="J660" s="67">
        <v>0</v>
      </c>
      <c r="K660" s="7"/>
      <c r="L660" s="11" t="s">
        <v>25</v>
      </c>
      <c r="M660" s="27">
        <v>1</v>
      </c>
      <c r="N660" s="30"/>
      <c r="O660" s="31"/>
      <c r="R660" s="119"/>
      <c r="S660" s="119"/>
      <c r="T660" s="119"/>
      <c r="U660" s="119"/>
      <c r="V660" s="119"/>
      <c r="W660" s="119"/>
      <c r="X660" s="119"/>
      <c r="Y660" s="119"/>
    </row>
    <row r="661" spans="2:25" ht="13.5" thickBot="1" x14ac:dyDescent="0.25">
      <c r="C661" s="21" t="s">
        <v>20</v>
      </c>
      <c r="D661" s="22">
        <v>29200</v>
      </c>
      <c r="E661" s="23">
        <v>0</v>
      </c>
      <c r="F661" s="24">
        <v>0</v>
      </c>
      <c r="G661" s="57"/>
      <c r="H661" s="58"/>
      <c r="I661" s="25"/>
      <c r="J661" s="64"/>
      <c r="K661" s="24"/>
      <c r="L661" s="22"/>
      <c r="M661" s="32"/>
      <c r="N661" s="33"/>
      <c r="O661" s="34"/>
      <c r="R661" s="119"/>
      <c r="S661" s="119"/>
      <c r="T661" s="119"/>
      <c r="U661" s="119"/>
      <c r="V661" s="119"/>
      <c r="W661" s="119"/>
      <c r="X661" s="119"/>
      <c r="Y661" s="119"/>
    </row>
    <row r="662" spans="2:25" x14ac:dyDescent="0.2">
      <c r="B662" s="70">
        <v>37206</v>
      </c>
      <c r="C662" s="26">
        <v>11</v>
      </c>
      <c r="D662" s="5"/>
      <c r="E662" s="6"/>
      <c r="F662" s="7"/>
      <c r="G662" s="51">
        <v>0</v>
      </c>
      <c r="H662" s="52">
        <v>4</v>
      </c>
      <c r="I662" s="5">
        <v>80</v>
      </c>
      <c r="J662" s="62">
        <v>0</v>
      </c>
      <c r="K662" s="7"/>
      <c r="L662" s="5" t="s">
        <v>25</v>
      </c>
      <c r="M662" s="35">
        <v>0</v>
      </c>
      <c r="N662" s="30" t="s">
        <v>287</v>
      </c>
      <c r="O662" s="31"/>
      <c r="R662" s="119"/>
      <c r="S662" s="119"/>
      <c r="T662" s="119"/>
      <c r="U662" s="119"/>
      <c r="V662" s="119"/>
      <c r="W662" s="119"/>
      <c r="X662" s="119"/>
      <c r="Y662" s="119"/>
    </row>
    <row r="663" spans="2:25" x14ac:dyDescent="0.2">
      <c r="B663" s="70">
        <v>37207</v>
      </c>
      <c r="C663" s="4">
        <v>12</v>
      </c>
      <c r="D663" s="11"/>
      <c r="E663" s="12"/>
      <c r="F663" s="13"/>
      <c r="G663" s="51">
        <v>3</v>
      </c>
      <c r="H663" s="52">
        <v>8</v>
      </c>
      <c r="I663" s="11">
        <v>98</v>
      </c>
      <c r="J663" s="62">
        <v>4</v>
      </c>
      <c r="K663" s="7"/>
      <c r="L663" s="5" t="s">
        <v>25</v>
      </c>
      <c r="M663" s="35">
        <v>0</v>
      </c>
      <c r="N663" s="30" t="s">
        <v>288</v>
      </c>
      <c r="O663" s="31"/>
      <c r="R663" s="80"/>
      <c r="S663" s="80"/>
      <c r="T663" s="80"/>
      <c r="U663" s="80"/>
      <c r="V663" s="80"/>
      <c r="W663" s="80"/>
      <c r="X663" s="80"/>
      <c r="Y663" s="80"/>
    </row>
    <row r="664" spans="2:25" x14ac:dyDescent="0.2">
      <c r="B664" s="70">
        <v>37208</v>
      </c>
      <c r="C664" s="4">
        <v>13</v>
      </c>
      <c r="D664" s="11"/>
      <c r="E664" s="12"/>
      <c r="F664" s="13"/>
      <c r="G664" s="53">
        <v>0</v>
      </c>
      <c r="H664" s="54">
        <v>8</v>
      </c>
      <c r="I664" s="11">
        <v>90</v>
      </c>
      <c r="J664" s="62">
        <v>6</v>
      </c>
      <c r="K664" s="7"/>
      <c r="L664" s="5" t="s">
        <v>15</v>
      </c>
      <c r="M664" s="35">
        <v>0.5</v>
      </c>
      <c r="N664" s="30"/>
      <c r="O664" s="31"/>
      <c r="R664" s="80" t="s">
        <v>156</v>
      </c>
      <c r="S664" s="80"/>
      <c r="T664" s="80"/>
      <c r="U664" s="80"/>
      <c r="V664" s="80"/>
      <c r="W664" s="80"/>
      <c r="X664" s="80"/>
      <c r="Y664" s="80"/>
    </row>
    <row r="665" spans="2:25" ht="15" x14ac:dyDescent="0.25">
      <c r="B665" s="70">
        <v>37209</v>
      </c>
      <c r="C665" s="4">
        <v>14</v>
      </c>
      <c r="D665" s="11"/>
      <c r="E665" s="12"/>
      <c r="F665" s="13"/>
      <c r="G665" s="103">
        <v>0</v>
      </c>
      <c r="H665" s="54">
        <v>4</v>
      </c>
      <c r="I665" s="11">
        <v>83</v>
      </c>
      <c r="J665" s="62">
        <v>0</v>
      </c>
      <c r="K665" s="7"/>
      <c r="L665" s="5" t="s">
        <v>34</v>
      </c>
      <c r="M665" s="35">
        <v>0.5</v>
      </c>
      <c r="N665" s="30"/>
      <c r="O665" s="31"/>
      <c r="R665" s="120"/>
      <c r="S665" s="120"/>
      <c r="T665" s="120"/>
      <c r="U665" s="120"/>
      <c r="V665" s="120"/>
      <c r="W665" s="120"/>
      <c r="X665" s="120"/>
      <c r="Y665" s="120"/>
    </row>
    <row r="666" spans="2:25" x14ac:dyDescent="0.2">
      <c r="B666" s="70">
        <v>37210</v>
      </c>
      <c r="C666" s="4">
        <v>15</v>
      </c>
      <c r="D666" s="11"/>
      <c r="E666" s="12"/>
      <c r="F666" s="13"/>
      <c r="G666" s="53">
        <v>-4</v>
      </c>
      <c r="H666" s="54">
        <v>3</v>
      </c>
      <c r="I666" s="11">
        <v>86</v>
      </c>
      <c r="J666" s="62">
        <v>0</v>
      </c>
      <c r="K666" s="7"/>
      <c r="L666" s="5" t="s">
        <v>25</v>
      </c>
      <c r="M666" s="35">
        <v>0.5</v>
      </c>
      <c r="N666" s="30"/>
      <c r="O666" s="31"/>
      <c r="R666" s="120"/>
      <c r="S666" s="120"/>
      <c r="T666" s="120"/>
      <c r="U666" s="120"/>
      <c r="V666" s="120"/>
      <c r="W666" s="120"/>
      <c r="X666" s="120"/>
      <c r="Y666" s="120"/>
    </row>
    <row r="667" spans="2:25" x14ac:dyDescent="0.2">
      <c r="B667" s="70">
        <v>37211</v>
      </c>
      <c r="C667" s="4">
        <v>16</v>
      </c>
      <c r="D667" s="11"/>
      <c r="E667" s="12"/>
      <c r="F667" s="13"/>
      <c r="G667" s="53">
        <v>1</v>
      </c>
      <c r="H667" s="54">
        <v>9</v>
      </c>
      <c r="I667" s="11">
        <v>92</v>
      </c>
      <c r="J667" s="62">
        <v>0</v>
      </c>
      <c r="K667" s="7"/>
      <c r="L667" s="5" t="s">
        <v>64</v>
      </c>
      <c r="M667" s="35">
        <v>0.25</v>
      </c>
      <c r="N667" s="30"/>
      <c r="O667" s="31"/>
      <c r="R667" s="120"/>
      <c r="S667" s="120"/>
      <c r="T667" s="120"/>
      <c r="U667" s="120"/>
      <c r="V667" s="120"/>
      <c r="W667" s="120"/>
      <c r="X667" s="120"/>
      <c r="Y667" s="120"/>
    </row>
    <row r="668" spans="2:25" x14ac:dyDescent="0.2">
      <c r="B668" s="70">
        <v>37212</v>
      </c>
      <c r="C668" s="4">
        <v>17</v>
      </c>
      <c r="D668" s="11"/>
      <c r="E668" s="12"/>
      <c r="F668" s="13"/>
      <c r="G668" s="53">
        <v>4</v>
      </c>
      <c r="H668" s="54">
        <v>8</v>
      </c>
      <c r="I668" s="11">
        <v>98</v>
      </c>
      <c r="J668" s="62">
        <v>0</v>
      </c>
      <c r="K668" s="7"/>
      <c r="L668" s="5" t="s">
        <v>25</v>
      </c>
      <c r="M668" s="35">
        <v>0</v>
      </c>
      <c r="N668" s="30"/>
      <c r="O668" s="31"/>
      <c r="R668" s="80"/>
      <c r="S668" s="80"/>
      <c r="T668" s="80"/>
      <c r="U668" s="80"/>
      <c r="V668" s="80"/>
      <c r="W668" s="80"/>
      <c r="X668" s="80"/>
      <c r="Y668" s="80"/>
    </row>
    <row r="669" spans="2:25" x14ac:dyDescent="0.2">
      <c r="B669" s="70">
        <v>37213</v>
      </c>
      <c r="C669" s="4">
        <v>18</v>
      </c>
      <c r="D669" s="11"/>
      <c r="E669" s="12"/>
      <c r="F669" s="13"/>
      <c r="G669" s="53">
        <v>6</v>
      </c>
      <c r="H669" s="54">
        <v>8</v>
      </c>
      <c r="I669" s="11">
        <v>98</v>
      </c>
      <c r="J669" s="62">
        <v>0</v>
      </c>
      <c r="K669" s="7"/>
      <c r="L669" s="5" t="s">
        <v>34</v>
      </c>
      <c r="M669" s="35">
        <v>0</v>
      </c>
      <c r="N669" s="30"/>
      <c r="O669" s="31"/>
      <c r="R669" s="80" t="s">
        <v>155</v>
      </c>
      <c r="S669" s="80"/>
      <c r="T669" s="80"/>
      <c r="U669" s="80"/>
      <c r="V669" s="80"/>
      <c r="W669" s="80"/>
      <c r="X669" s="80"/>
      <c r="Y669" s="80"/>
    </row>
    <row r="670" spans="2:25" x14ac:dyDescent="0.2">
      <c r="B670" s="70">
        <v>37214</v>
      </c>
      <c r="C670" s="4">
        <v>19</v>
      </c>
      <c r="D670" s="11"/>
      <c r="E670" s="12"/>
      <c r="F670" s="13"/>
      <c r="G670" s="53">
        <v>5</v>
      </c>
      <c r="H670" s="54">
        <v>7</v>
      </c>
      <c r="I670" s="11">
        <v>98</v>
      </c>
      <c r="J670" s="62">
        <v>0</v>
      </c>
      <c r="K670" s="7"/>
      <c r="L670" s="5" t="s">
        <v>13</v>
      </c>
      <c r="M670" s="35">
        <v>0</v>
      </c>
      <c r="N670" s="30"/>
      <c r="O670" s="31"/>
      <c r="R670" s="120"/>
      <c r="S670" s="120"/>
      <c r="T670" s="120"/>
      <c r="U670" s="120"/>
      <c r="V670" s="120"/>
      <c r="W670" s="120"/>
      <c r="X670" s="120"/>
      <c r="Y670" s="120"/>
    </row>
    <row r="671" spans="2:25" ht="13.5" thickBot="1" x14ac:dyDescent="0.25">
      <c r="B671" s="70">
        <v>37215</v>
      </c>
      <c r="C671" s="17">
        <v>20</v>
      </c>
      <c r="D671" s="18"/>
      <c r="E671" s="19"/>
      <c r="F671" s="20"/>
      <c r="G671" s="53">
        <v>5</v>
      </c>
      <c r="H671" s="54">
        <v>7</v>
      </c>
      <c r="I671" s="18">
        <v>96</v>
      </c>
      <c r="J671" s="62">
        <v>0</v>
      </c>
      <c r="K671" s="7"/>
      <c r="L671" s="5" t="s">
        <v>13</v>
      </c>
      <c r="M671" s="35">
        <v>0</v>
      </c>
      <c r="N671" s="30"/>
      <c r="O671" s="31"/>
      <c r="R671" s="120"/>
      <c r="S671" s="120"/>
      <c r="T671" s="120"/>
      <c r="U671" s="120"/>
      <c r="V671" s="120"/>
      <c r="W671" s="120"/>
      <c r="X671" s="120"/>
      <c r="Y671" s="120"/>
    </row>
    <row r="672" spans="2:25" ht="13.5" thickBot="1" x14ac:dyDescent="0.25">
      <c r="C672" s="21" t="s">
        <v>23</v>
      </c>
      <c r="D672" s="22">
        <v>28600</v>
      </c>
      <c r="E672" s="23">
        <v>0</v>
      </c>
      <c r="F672" s="24">
        <v>-800</v>
      </c>
      <c r="G672" s="57"/>
      <c r="H672" s="58"/>
      <c r="I672" s="25"/>
      <c r="J672" s="64"/>
      <c r="K672" s="24"/>
      <c r="L672" s="22"/>
      <c r="M672" s="32"/>
      <c r="N672" s="33"/>
      <c r="O672" s="34"/>
      <c r="R672" s="120"/>
      <c r="S672" s="120"/>
      <c r="T672" s="120"/>
      <c r="U672" s="120"/>
      <c r="V672" s="120"/>
      <c r="W672" s="120"/>
      <c r="X672" s="120"/>
      <c r="Y672" s="120"/>
    </row>
    <row r="673" spans="2:25" x14ac:dyDescent="0.2">
      <c r="B673" s="70">
        <v>37216</v>
      </c>
      <c r="C673" s="26">
        <v>21</v>
      </c>
      <c r="D673" s="5"/>
      <c r="E673" s="6"/>
      <c r="F673" s="7"/>
      <c r="G673" s="51">
        <v>6</v>
      </c>
      <c r="H673" s="52">
        <v>9</v>
      </c>
      <c r="I673" s="5">
        <v>88</v>
      </c>
      <c r="J673" s="61">
        <v>0</v>
      </c>
      <c r="K673" s="7"/>
      <c r="L673" s="5" t="s">
        <v>25</v>
      </c>
      <c r="M673" s="35">
        <v>0.25</v>
      </c>
      <c r="N673" s="30"/>
      <c r="O673" s="31"/>
      <c r="R673" s="80"/>
      <c r="S673" s="80"/>
      <c r="T673" s="80"/>
      <c r="U673" s="80"/>
      <c r="V673" s="80"/>
      <c r="W673" s="80"/>
      <c r="X673" s="80"/>
      <c r="Y673" s="80"/>
    </row>
    <row r="674" spans="2:25" x14ac:dyDescent="0.2">
      <c r="B674" s="70">
        <v>37217</v>
      </c>
      <c r="C674" s="4">
        <v>22</v>
      </c>
      <c r="D674" s="11"/>
      <c r="E674" s="12"/>
      <c r="F674" s="13"/>
      <c r="G674" s="53">
        <v>6</v>
      </c>
      <c r="H674" s="54">
        <v>8</v>
      </c>
      <c r="I674" s="11">
        <v>84</v>
      </c>
      <c r="J674" s="62">
        <v>12</v>
      </c>
      <c r="K674" s="13"/>
      <c r="L674" s="5" t="s">
        <v>13</v>
      </c>
      <c r="M674" s="35">
        <v>0</v>
      </c>
      <c r="N674" s="30" t="s">
        <v>123</v>
      </c>
      <c r="O674" s="31"/>
      <c r="R674" s="80" t="s">
        <v>157</v>
      </c>
      <c r="S674" s="80"/>
      <c r="T674" s="80"/>
      <c r="U674" s="80"/>
      <c r="V674" s="80"/>
      <c r="W674" s="80"/>
      <c r="X674" s="80"/>
      <c r="Y674" s="80"/>
    </row>
    <row r="675" spans="2:25" x14ac:dyDescent="0.2">
      <c r="B675" s="70">
        <v>37218</v>
      </c>
      <c r="C675" s="4">
        <v>23</v>
      </c>
      <c r="D675" s="11"/>
      <c r="E675" s="12"/>
      <c r="F675" s="13"/>
      <c r="G675" s="53">
        <v>0</v>
      </c>
      <c r="H675" s="54">
        <v>3</v>
      </c>
      <c r="I675" s="11">
        <v>92</v>
      </c>
      <c r="J675" s="62">
        <v>3</v>
      </c>
      <c r="K675" s="7"/>
      <c r="L675" s="5" t="s">
        <v>15</v>
      </c>
      <c r="M675" s="35">
        <v>0</v>
      </c>
      <c r="N675" s="30" t="s">
        <v>58</v>
      </c>
      <c r="O675" s="31"/>
      <c r="R675" s="120"/>
      <c r="S675" s="120"/>
      <c r="T675" s="120"/>
      <c r="U675" s="120"/>
      <c r="V675" s="120"/>
      <c r="W675" s="120"/>
      <c r="X675" s="120"/>
      <c r="Y675" s="120"/>
    </row>
    <row r="676" spans="2:25" x14ac:dyDescent="0.2">
      <c r="B676" s="70">
        <v>37219</v>
      </c>
      <c r="C676" s="4">
        <v>24</v>
      </c>
      <c r="D676" s="11"/>
      <c r="E676" s="12"/>
      <c r="F676" s="13"/>
      <c r="G676" s="53">
        <v>3</v>
      </c>
      <c r="H676" s="54">
        <v>4</v>
      </c>
      <c r="I676" s="11">
        <v>99</v>
      </c>
      <c r="J676" s="62">
        <v>4</v>
      </c>
      <c r="K676" s="13"/>
      <c r="L676" s="5" t="s">
        <v>25</v>
      </c>
      <c r="M676" s="35">
        <v>0</v>
      </c>
      <c r="N676" s="30" t="s">
        <v>145</v>
      </c>
      <c r="O676" s="31"/>
      <c r="R676" s="120"/>
      <c r="S676" s="120"/>
      <c r="T676" s="120"/>
      <c r="U676" s="120"/>
      <c r="V676" s="120"/>
      <c r="W676" s="120"/>
      <c r="X676" s="120"/>
      <c r="Y676" s="120"/>
    </row>
    <row r="677" spans="2:25" x14ac:dyDescent="0.2">
      <c r="B677" s="70">
        <v>37220</v>
      </c>
      <c r="C677" s="4">
        <v>25</v>
      </c>
      <c r="D677" s="11"/>
      <c r="E677" s="12"/>
      <c r="F677" s="13"/>
      <c r="G677" s="53">
        <v>4</v>
      </c>
      <c r="H677" s="54">
        <v>7</v>
      </c>
      <c r="I677" s="11">
        <v>99</v>
      </c>
      <c r="J677" s="62">
        <v>7</v>
      </c>
      <c r="K677" s="13"/>
      <c r="L677" s="5" t="s">
        <v>25</v>
      </c>
      <c r="M677" s="35">
        <v>0</v>
      </c>
      <c r="N677" s="30" t="s">
        <v>145</v>
      </c>
      <c r="O677" s="31"/>
      <c r="R677" s="120"/>
      <c r="S677" s="120"/>
      <c r="T677" s="120"/>
      <c r="U677" s="120"/>
      <c r="V677" s="120"/>
      <c r="W677" s="120"/>
      <c r="X677" s="120"/>
      <c r="Y677" s="120"/>
    </row>
    <row r="678" spans="2:25" x14ac:dyDescent="0.2">
      <c r="B678" s="70">
        <v>37221</v>
      </c>
      <c r="C678" s="4">
        <v>26</v>
      </c>
      <c r="D678" s="11"/>
      <c r="E678" s="12"/>
      <c r="F678" s="13"/>
      <c r="G678" s="53">
        <v>7</v>
      </c>
      <c r="H678" s="54">
        <v>8</v>
      </c>
      <c r="I678" s="11">
        <v>97</v>
      </c>
      <c r="J678" s="62">
        <v>6</v>
      </c>
      <c r="K678" s="13"/>
      <c r="L678" s="11" t="s">
        <v>15</v>
      </c>
      <c r="M678" s="35">
        <v>0</v>
      </c>
      <c r="N678" s="30"/>
      <c r="O678" s="31"/>
    </row>
    <row r="679" spans="2:25" x14ac:dyDescent="0.2">
      <c r="B679" s="70">
        <v>37222</v>
      </c>
      <c r="C679" s="4">
        <v>27</v>
      </c>
      <c r="D679" s="11"/>
      <c r="E679" s="12"/>
      <c r="F679" s="13"/>
      <c r="G679" s="53">
        <v>1</v>
      </c>
      <c r="H679" s="54">
        <v>4</v>
      </c>
      <c r="I679" s="11">
        <v>99</v>
      </c>
      <c r="J679" s="62">
        <v>0</v>
      </c>
      <c r="K679" s="13"/>
      <c r="L679" s="11" t="s">
        <v>64</v>
      </c>
      <c r="M679" s="35">
        <v>0</v>
      </c>
      <c r="N679" s="30" t="s">
        <v>285</v>
      </c>
      <c r="O679" s="31"/>
    </row>
    <row r="680" spans="2:25" x14ac:dyDescent="0.2">
      <c r="B680" s="70">
        <v>37223</v>
      </c>
      <c r="C680" s="4">
        <v>28</v>
      </c>
      <c r="D680" s="11"/>
      <c r="E680" s="12"/>
      <c r="F680" s="13"/>
      <c r="G680" s="53">
        <v>3</v>
      </c>
      <c r="H680" s="54">
        <v>6</v>
      </c>
      <c r="I680" s="11">
        <v>97</v>
      </c>
      <c r="J680" s="62">
        <v>3</v>
      </c>
      <c r="K680" s="7"/>
      <c r="L680" s="11" t="s">
        <v>25</v>
      </c>
      <c r="M680" s="35">
        <v>0.25</v>
      </c>
      <c r="N680" s="30"/>
      <c r="O680" s="31"/>
    </row>
    <row r="681" spans="2:25" x14ac:dyDescent="0.2">
      <c r="B681" s="70">
        <v>37224</v>
      </c>
      <c r="C681" s="4">
        <v>29</v>
      </c>
      <c r="D681" s="11"/>
      <c r="E681" s="12"/>
      <c r="F681" s="13"/>
      <c r="G681" s="53">
        <v>3</v>
      </c>
      <c r="H681" s="54">
        <v>7</v>
      </c>
      <c r="I681" s="11">
        <v>98</v>
      </c>
      <c r="J681" s="62">
        <v>9</v>
      </c>
      <c r="K681" s="7"/>
      <c r="L681" s="11" t="s">
        <v>64</v>
      </c>
      <c r="M681" s="35">
        <v>0</v>
      </c>
      <c r="N681" s="30"/>
      <c r="O681" s="31"/>
    </row>
    <row r="682" spans="2:25" x14ac:dyDescent="0.2">
      <c r="B682" s="70">
        <v>37225</v>
      </c>
      <c r="C682" s="4">
        <v>30</v>
      </c>
      <c r="D682" s="11"/>
      <c r="E682" s="12"/>
      <c r="F682" s="13"/>
      <c r="G682" s="53">
        <v>5</v>
      </c>
      <c r="H682" s="54">
        <v>8</v>
      </c>
      <c r="I682" s="11">
        <v>91</v>
      </c>
      <c r="J682" s="62">
        <v>7</v>
      </c>
      <c r="K682" s="7"/>
      <c r="L682" s="11" t="s">
        <v>45</v>
      </c>
      <c r="M682" s="35">
        <v>0</v>
      </c>
      <c r="N682" s="30"/>
      <c r="O682" s="31"/>
    </row>
    <row r="683" spans="2:25" ht="13.5" thickBot="1" x14ac:dyDescent="0.25">
      <c r="C683" s="17"/>
      <c r="D683" s="11"/>
      <c r="E683" s="12"/>
      <c r="F683" s="13"/>
      <c r="G683" s="53"/>
      <c r="H683" s="54"/>
      <c r="I683" s="11"/>
      <c r="J683" s="62"/>
      <c r="K683" s="13"/>
      <c r="L683" s="11"/>
      <c r="M683" s="35"/>
      <c r="N683" s="30"/>
      <c r="O683" s="31"/>
    </row>
    <row r="684" spans="2:25" ht="13.5" thickBot="1" x14ac:dyDescent="0.25">
      <c r="C684" s="21" t="s">
        <v>27</v>
      </c>
      <c r="D684" s="22">
        <v>28500</v>
      </c>
      <c r="E684" s="23">
        <v>0</v>
      </c>
      <c r="F684" s="24">
        <v>-100</v>
      </c>
      <c r="G684" s="57"/>
      <c r="H684" s="58"/>
      <c r="I684" s="25"/>
      <c r="J684" s="64"/>
      <c r="K684" s="24"/>
      <c r="L684" s="22"/>
      <c r="M684" s="36"/>
      <c r="N684" s="37"/>
      <c r="O684" s="38"/>
    </row>
    <row r="685" spans="2:25" ht="12.75" customHeight="1" x14ac:dyDescent="0.2">
      <c r="C685" s="164" t="s">
        <v>28</v>
      </c>
      <c r="D685" s="165"/>
      <c r="E685" s="168">
        <v>0</v>
      </c>
      <c r="F685" s="141">
        <v>-900</v>
      </c>
      <c r="G685" s="125">
        <f>SUM(G651:G683)</f>
        <v>107</v>
      </c>
      <c r="H685" s="125">
        <f>SUM(H651:H683)</f>
        <v>214</v>
      </c>
      <c r="I685" s="125">
        <f>SUM(I651:I683)</f>
        <v>2704</v>
      </c>
      <c r="J685" s="125">
        <f>SUM(J651:J683)</f>
        <v>92</v>
      </c>
      <c r="K685" s="141"/>
      <c r="L685" s="39"/>
      <c r="M685" s="40"/>
      <c r="N685" s="40"/>
      <c r="O685" s="41"/>
    </row>
    <row r="686" spans="2:25" ht="13.5" thickBot="1" x14ac:dyDescent="0.25">
      <c r="C686" s="166"/>
      <c r="D686" s="167"/>
      <c r="E686" s="169"/>
      <c r="F686" s="142"/>
      <c r="G686" s="126"/>
      <c r="H686" s="126"/>
      <c r="I686" s="126"/>
      <c r="J686" s="126"/>
      <c r="K686" s="142"/>
      <c r="L686" s="42"/>
      <c r="M686" s="43"/>
      <c r="N686" s="43"/>
      <c r="O686" s="44"/>
    </row>
    <row r="687" spans="2:25" ht="12.75" customHeight="1" x14ac:dyDescent="0.2">
      <c r="C687" s="143" t="s">
        <v>54</v>
      </c>
      <c r="D687" s="144"/>
      <c r="E687" s="206">
        <v>-0.9</v>
      </c>
      <c r="F687" s="116" t="s">
        <v>55</v>
      </c>
      <c r="G687" s="152" t="s">
        <v>171</v>
      </c>
      <c r="H687" s="153" t="s">
        <v>172</v>
      </c>
      <c r="I687" s="154" t="s">
        <v>56</v>
      </c>
      <c r="J687" s="156" t="s">
        <v>57</v>
      </c>
      <c r="K687" s="158" t="s">
        <v>29</v>
      </c>
      <c r="L687" s="158"/>
      <c r="M687" s="158"/>
      <c r="N687" s="158"/>
      <c r="O687" s="159"/>
    </row>
    <row r="688" spans="2:25" x14ac:dyDescent="0.2">
      <c r="C688" s="145"/>
      <c r="D688" s="146"/>
      <c r="E688" s="207"/>
      <c r="F688" s="117"/>
      <c r="G688" s="121"/>
      <c r="H688" s="137"/>
      <c r="I688" s="155"/>
      <c r="J688" s="157"/>
      <c r="K688" s="160"/>
      <c r="L688" s="160"/>
      <c r="M688" s="160"/>
      <c r="N688" s="160"/>
      <c r="O688" s="161"/>
    </row>
    <row r="689" spans="2:25" x14ac:dyDescent="0.2">
      <c r="C689" s="145"/>
      <c r="D689" s="146"/>
      <c r="E689" s="207"/>
      <c r="F689" s="117"/>
      <c r="G689" s="121">
        <f>G685/30</f>
        <v>3.5666666666666669</v>
      </c>
      <c r="H689" s="121">
        <f>H685/30</f>
        <v>7.1333333333333337</v>
      </c>
      <c r="I689" s="121">
        <f>I685/30</f>
        <v>90.13333333333334</v>
      </c>
      <c r="J689" s="217">
        <f>COUNTIF(J651:J683,"&gt;0")</f>
        <v>15</v>
      </c>
      <c r="K689" s="160"/>
      <c r="L689" s="160"/>
      <c r="M689" s="160"/>
      <c r="N689" s="160"/>
      <c r="O689" s="161"/>
    </row>
    <row r="690" spans="2:25" ht="13.5" thickBot="1" x14ac:dyDescent="0.25">
      <c r="C690" s="147"/>
      <c r="D690" s="148"/>
      <c r="E690" s="208"/>
      <c r="F690" s="118"/>
      <c r="G690" s="122"/>
      <c r="H690" s="122"/>
      <c r="I690" s="122"/>
      <c r="J690" s="218"/>
      <c r="K690" s="162"/>
      <c r="L690" s="162"/>
      <c r="M690" s="162"/>
      <c r="N690" s="162"/>
      <c r="O690" s="163"/>
    </row>
    <row r="693" spans="2:25" x14ac:dyDescent="0.2">
      <c r="C693" s="69" t="s">
        <v>159</v>
      </c>
      <c r="D693" s="69" t="s">
        <v>207</v>
      </c>
      <c r="H693" s="59"/>
    </row>
    <row r="694" spans="2:25" ht="13.5" thickBot="1" x14ac:dyDescent="0.25">
      <c r="D694" s="72"/>
    </row>
    <row r="695" spans="2:25" ht="12.75" customHeight="1" x14ac:dyDescent="0.2">
      <c r="C695" s="170" t="s">
        <v>0</v>
      </c>
      <c r="D695" s="172" t="s">
        <v>1</v>
      </c>
      <c r="E695" s="173"/>
      <c r="F695" s="174"/>
      <c r="G695" s="175" t="s">
        <v>2</v>
      </c>
      <c r="H695" s="176"/>
      <c r="I695" s="177" t="s">
        <v>3</v>
      </c>
      <c r="J695" s="179" t="s">
        <v>4</v>
      </c>
      <c r="K695" s="131" t="s">
        <v>5</v>
      </c>
      <c r="L695" s="133" t="s">
        <v>6</v>
      </c>
      <c r="M695" s="135" t="s">
        <v>7</v>
      </c>
      <c r="N695" s="135"/>
      <c r="O695" s="131"/>
      <c r="R695" s="80" t="s">
        <v>150</v>
      </c>
      <c r="S695" s="80"/>
      <c r="T695" s="80"/>
      <c r="U695" s="80"/>
      <c r="V695" s="80"/>
      <c r="W695" s="80"/>
      <c r="X695" s="80"/>
      <c r="Y695" s="80"/>
    </row>
    <row r="696" spans="2:25" ht="13.5" thickBot="1" x14ac:dyDescent="0.25">
      <c r="C696" s="171"/>
      <c r="D696" s="1" t="s">
        <v>8</v>
      </c>
      <c r="E696" s="2" t="s">
        <v>9</v>
      </c>
      <c r="F696" s="3" t="s">
        <v>10</v>
      </c>
      <c r="G696" s="49" t="s">
        <v>11</v>
      </c>
      <c r="H696" s="50" t="s">
        <v>12</v>
      </c>
      <c r="I696" s="178"/>
      <c r="J696" s="180"/>
      <c r="K696" s="132"/>
      <c r="L696" s="134"/>
      <c r="M696" s="136"/>
      <c r="N696" s="136"/>
      <c r="O696" s="132"/>
      <c r="R696" s="119"/>
      <c r="S696" s="119"/>
      <c r="T696" s="119"/>
      <c r="U696" s="119"/>
      <c r="V696" s="119"/>
      <c r="W696" s="119"/>
      <c r="X696" s="119"/>
      <c r="Y696" s="119"/>
    </row>
    <row r="697" spans="2:25" x14ac:dyDescent="0.2">
      <c r="B697" s="70">
        <v>37196</v>
      </c>
      <c r="C697" s="4">
        <v>1</v>
      </c>
      <c r="D697" s="5">
        <v>35300</v>
      </c>
      <c r="E697" s="6"/>
      <c r="F697" s="7"/>
      <c r="G697" s="51">
        <v>6</v>
      </c>
      <c r="H697" s="52">
        <v>10</v>
      </c>
      <c r="I697" s="5">
        <v>96</v>
      </c>
      <c r="J697" s="65">
        <v>1</v>
      </c>
      <c r="K697" s="7">
        <v>0</v>
      </c>
      <c r="L697" s="5" t="s">
        <v>15</v>
      </c>
      <c r="M697" s="8"/>
      <c r="N697" s="9"/>
      <c r="O697" s="10"/>
      <c r="R697" s="119"/>
      <c r="S697" s="119"/>
      <c r="T697" s="119"/>
      <c r="U697" s="119"/>
      <c r="V697" s="119"/>
      <c r="W697" s="119"/>
      <c r="X697" s="119"/>
      <c r="Y697" s="119"/>
    </row>
    <row r="698" spans="2:25" x14ac:dyDescent="0.2">
      <c r="B698" s="70">
        <v>37197</v>
      </c>
      <c r="C698" s="4">
        <v>2</v>
      </c>
      <c r="D698" s="11"/>
      <c r="E698" s="12"/>
      <c r="F698" s="13"/>
      <c r="G698" s="53">
        <v>5</v>
      </c>
      <c r="H698" s="54">
        <v>12</v>
      </c>
      <c r="I698" s="11">
        <v>98</v>
      </c>
      <c r="J698" s="66">
        <v>1</v>
      </c>
      <c r="K698" s="7">
        <v>0</v>
      </c>
      <c r="L698" s="11" t="s">
        <v>15</v>
      </c>
      <c r="M698" s="8"/>
      <c r="N698" s="9"/>
      <c r="O698" s="10"/>
      <c r="R698" s="119"/>
      <c r="S698" s="119"/>
      <c r="T698" s="119"/>
      <c r="U698" s="119"/>
      <c r="V698" s="119"/>
      <c r="W698" s="119"/>
      <c r="X698" s="119"/>
      <c r="Y698" s="119"/>
    </row>
    <row r="699" spans="2:25" x14ac:dyDescent="0.2">
      <c r="B699" s="70">
        <v>37198</v>
      </c>
      <c r="C699" s="4">
        <v>3</v>
      </c>
      <c r="D699" s="11"/>
      <c r="E699" s="12"/>
      <c r="F699" s="13"/>
      <c r="G699" s="53">
        <v>9</v>
      </c>
      <c r="H699" s="54">
        <v>11</v>
      </c>
      <c r="I699" s="11">
        <v>92</v>
      </c>
      <c r="J699" s="66">
        <v>0</v>
      </c>
      <c r="K699" s="7">
        <v>0</v>
      </c>
      <c r="L699" s="11" t="s">
        <v>25</v>
      </c>
      <c r="M699" s="8"/>
      <c r="N699" s="9"/>
      <c r="O699" s="10"/>
      <c r="R699" s="80"/>
      <c r="S699" s="80"/>
      <c r="T699" s="80"/>
      <c r="U699" s="80"/>
      <c r="V699" s="80"/>
      <c r="W699" s="80"/>
      <c r="X699" s="80"/>
      <c r="Y699" s="80"/>
    </row>
    <row r="700" spans="2:25" x14ac:dyDescent="0.2">
      <c r="B700" s="70">
        <v>37199</v>
      </c>
      <c r="C700" s="4">
        <v>4</v>
      </c>
      <c r="D700" s="11"/>
      <c r="E700" s="12"/>
      <c r="F700" s="13"/>
      <c r="G700" s="53">
        <v>7</v>
      </c>
      <c r="H700" s="54">
        <v>11</v>
      </c>
      <c r="I700" s="11">
        <v>89</v>
      </c>
      <c r="J700" s="66">
        <v>2</v>
      </c>
      <c r="K700" s="7">
        <v>0</v>
      </c>
      <c r="L700" s="11" t="s">
        <v>25</v>
      </c>
      <c r="M700" s="8"/>
      <c r="N700" s="9"/>
      <c r="O700" s="10"/>
      <c r="R700" s="80" t="s">
        <v>152</v>
      </c>
      <c r="S700" s="80"/>
      <c r="T700" s="80"/>
      <c r="U700" s="80"/>
      <c r="V700" s="80"/>
      <c r="W700" s="80"/>
      <c r="X700" s="80"/>
      <c r="Y700" s="80"/>
    </row>
    <row r="701" spans="2:25" x14ac:dyDescent="0.2">
      <c r="B701" s="70">
        <v>37200</v>
      </c>
      <c r="C701" s="4">
        <v>5</v>
      </c>
      <c r="D701" s="11"/>
      <c r="E701" s="12"/>
      <c r="F701" s="13"/>
      <c r="G701" s="53">
        <v>5</v>
      </c>
      <c r="H701" s="54">
        <v>10</v>
      </c>
      <c r="I701" s="11">
        <v>82</v>
      </c>
      <c r="J701" s="66">
        <v>0</v>
      </c>
      <c r="K701" s="7">
        <v>0</v>
      </c>
      <c r="L701" s="11" t="s">
        <v>25</v>
      </c>
      <c r="M701" s="8"/>
      <c r="N701" s="9"/>
      <c r="O701" s="10"/>
      <c r="R701" s="119"/>
      <c r="S701" s="119"/>
      <c r="T701" s="119"/>
      <c r="U701" s="119"/>
      <c r="V701" s="119"/>
      <c r="W701" s="119"/>
      <c r="X701" s="119"/>
      <c r="Y701" s="119"/>
    </row>
    <row r="702" spans="2:25" x14ac:dyDescent="0.2">
      <c r="B702" s="70">
        <v>37201</v>
      </c>
      <c r="C702" s="4">
        <v>6</v>
      </c>
      <c r="D702" s="11"/>
      <c r="E702" s="12"/>
      <c r="F702" s="13"/>
      <c r="G702" s="53">
        <v>3</v>
      </c>
      <c r="H702" s="54">
        <v>8</v>
      </c>
      <c r="I702" s="11">
        <v>100</v>
      </c>
      <c r="J702" s="66">
        <v>3</v>
      </c>
      <c r="K702" s="7">
        <v>0</v>
      </c>
      <c r="L702" s="11" t="s">
        <v>15</v>
      </c>
      <c r="M702" s="8"/>
      <c r="N702" s="9"/>
      <c r="O702" s="10"/>
      <c r="R702" s="119"/>
      <c r="S702" s="119"/>
      <c r="T702" s="119"/>
      <c r="U702" s="119"/>
      <c r="V702" s="119"/>
      <c r="W702" s="119"/>
      <c r="X702" s="119"/>
      <c r="Y702" s="119"/>
    </row>
    <row r="703" spans="2:25" x14ac:dyDescent="0.2">
      <c r="B703" s="70">
        <v>37202</v>
      </c>
      <c r="C703" s="4">
        <v>7</v>
      </c>
      <c r="D703" s="11"/>
      <c r="E703" s="12"/>
      <c r="F703" s="13"/>
      <c r="G703" s="53">
        <v>5</v>
      </c>
      <c r="H703" s="54">
        <v>9</v>
      </c>
      <c r="I703" s="11">
        <v>97</v>
      </c>
      <c r="J703" s="66">
        <v>3</v>
      </c>
      <c r="K703" s="7">
        <v>0</v>
      </c>
      <c r="L703" s="11" t="s">
        <v>15</v>
      </c>
      <c r="M703" s="8"/>
      <c r="N703" s="9"/>
      <c r="O703" s="10"/>
      <c r="R703" s="119"/>
      <c r="S703" s="119"/>
      <c r="T703" s="119"/>
      <c r="U703" s="119"/>
      <c r="V703" s="119"/>
      <c r="W703" s="119"/>
      <c r="X703" s="119"/>
      <c r="Y703" s="119"/>
    </row>
    <row r="704" spans="2:25" x14ac:dyDescent="0.2">
      <c r="B704" s="70">
        <v>37203</v>
      </c>
      <c r="C704" s="4">
        <v>8</v>
      </c>
      <c r="D704" s="11"/>
      <c r="E704" s="12"/>
      <c r="F704" s="13"/>
      <c r="G704" s="53">
        <v>4</v>
      </c>
      <c r="H704" s="54">
        <v>15</v>
      </c>
      <c r="I704" s="11">
        <v>94</v>
      </c>
      <c r="J704" s="66">
        <v>4</v>
      </c>
      <c r="K704" s="7">
        <v>0</v>
      </c>
      <c r="L704" s="11" t="s">
        <v>15</v>
      </c>
      <c r="M704" s="14"/>
      <c r="N704" s="15"/>
      <c r="O704" s="16"/>
      <c r="R704" s="80"/>
      <c r="S704" s="80"/>
      <c r="T704" s="80"/>
      <c r="U704" s="80"/>
      <c r="V704" s="80"/>
      <c r="W704" s="80"/>
      <c r="X704" s="80"/>
      <c r="Y704" s="80"/>
    </row>
    <row r="705" spans="2:25" x14ac:dyDescent="0.2">
      <c r="B705" s="70">
        <v>37204</v>
      </c>
      <c r="C705" s="4">
        <v>9</v>
      </c>
      <c r="D705" s="11"/>
      <c r="E705" s="12"/>
      <c r="F705" s="13"/>
      <c r="G705" s="53">
        <v>-2</v>
      </c>
      <c r="H705" s="54">
        <v>13</v>
      </c>
      <c r="I705" s="11">
        <v>87</v>
      </c>
      <c r="J705" s="62">
        <v>0</v>
      </c>
      <c r="K705" s="7">
        <v>0</v>
      </c>
      <c r="L705" s="11" t="s">
        <v>15</v>
      </c>
      <c r="M705" s="14"/>
      <c r="N705" s="15"/>
      <c r="O705" s="16"/>
      <c r="R705" s="80" t="s">
        <v>154</v>
      </c>
      <c r="S705" s="80"/>
      <c r="T705" s="80"/>
      <c r="U705" s="80"/>
      <c r="V705" s="80"/>
      <c r="W705" s="80"/>
      <c r="X705" s="80"/>
      <c r="Y705" s="80"/>
    </row>
    <row r="706" spans="2:25" ht="13.5" thickBot="1" x14ac:dyDescent="0.25">
      <c r="B706" s="70">
        <v>37205</v>
      </c>
      <c r="C706" s="17">
        <v>10</v>
      </c>
      <c r="D706" s="18"/>
      <c r="E706" s="19"/>
      <c r="F706" s="20"/>
      <c r="G706" s="55">
        <v>4</v>
      </c>
      <c r="H706" s="56">
        <v>12</v>
      </c>
      <c r="I706" s="18">
        <v>90</v>
      </c>
      <c r="J706" s="67">
        <v>0</v>
      </c>
      <c r="K706" s="7">
        <v>0</v>
      </c>
      <c r="L706" s="11" t="s">
        <v>15</v>
      </c>
      <c r="M706" s="14"/>
      <c r="N706" s="15"/>
      <c r="O706" s="16"/>
      <c r="R706" s="119"/>
      <c r="S706" s="119"/>
      <c r="T706" s="119"/>
      <c r="U706" s="119"/>
      <c r="V706" s="119"/>
      <c r="W706" s="119"/>
      <c r="X706" s="119"/>
      <c r="Y706" s="119"/>
    </row>
    <row r="707" spans="2:25" ht="13.5" thickBot="1" x14ac:dyDescent="0.25">
      <c r="C707" s="21" t="s">
        <v>20</v>
      </c>
      <c r="D707" s="76">
        <v>34900</v>
      </c>
      <c r="E707" s="23">
        <v>0</v>
      </c>
      <c r="F707" s="24">
        <v>-400</v>
      </c>
      <c r="G707" s="57"/>
      <c r="H707" s="58"/>
      <c r="I707" s="25"/>
      <c r="J707" s="64"/>
      <c r="K707" s="24"/>
      <c r="L707" s="22"/>
      <c r="M707" s="209"/>
      <c r="N707" s="210"/>
      <c r="O707" s="211"/>
      <c r="R707" s="119"/>
      <c r="S707" s="119"/>
      <c r="T707" s="119"/>
      <c r="U707" s="119"/>
      <c r="V707" s="119"/>
      <c r="W707" s="119"/>
      <c r="X707" s="119"/>
      <c r="Y707" s="119"/>
    </row>
    <row r="708" spans="2:25" x14ac:dyDescent="0.2">
      <c r="B708" s="70">
        <v>37206</v>
      </c>
      <c r="C708" s="26">
        <v>11</v>
      </c>
      <c r="D708" s="5"/>
      <c r="E708" s="6"/>
      <c r="F708" s="7"/>
      <c r="G708" s="51">
        <v>6</v>
      </c>
      <c r="H708" s="52">
        <v>14</v>
      </c>
      <c r="I708" s="5">
        <v>98</v>
      </c>
      <c r="J708" s="62">
        <v>0</v>
      </c>
      <c r="K708" s="7">
        <v>0</v>
      </c>
      <c r="L708" s="5" t="s">
        <v>15</v>
      </c>
      <c r="M708" s="8"/>
      <c r="N708" s="9"/>
      <c r="O708" s="10"/>
      <c r="R708" s="119"/>
      <c r="S708" s="119"/>
      <c r="T708" s="119"/>
      <c r="U708" s="119"/>
      <c r="V708" s="119"/>
      <c r="W708" s="119"/>
      <c r="X708" s="119"/>
      <c r="Y708" s="119"/>
    </row>
    <row r="709" spans="2:25" x14ac:dyDescent="0.2">
      <c r="B709" s="70">
        <v>37207</v>
      </c>
      <c r="C709" s="4">
        <v>12</v>
      </c>
      <c r="D709" s="11"/>
      <c r="E709" s="12"/>
      <c r="F709" s="13"/>
      <c r="G709" s="51">
        <v>3</v>
      </c>
      <c r="H709" s="52">
        <v>9</v>
      </c>
      <c r="I709" s="11">
        <v>100</v>
      </c>
      <c r="J709" s="62">
        <v>2</v>
      </c>
      <c r="K709" s="7">
        <v>0</v>
      </c>
      <c r="L709" s="5" t="s">
        <v>15</v>
      </c>
      <c r="M709" s="8"/>
      <c r="N709" s="9"/>
      <c r="O709" s="10"/>
      <c r="R709" s="80"/>
      <c r="S709" s="80"/>
      <c r="T709" s="80"/>
      <c r="U709" s="80"/>
      <c r="V709" s="80"/>
      <c r="W709" s="80"/>
      <c r="X709" s="80"/>
      <c r="Y709" s="80"/>
    </row>
    <row r="710" spans="2:25" x14ac:dyDescent="0.2">
      <c r="B710" s="70">
        <v>37208</v>
      </c>
      <c r="C710" s="4">
        <v>13</v>
      </c>
      <c r="D710" s="11"/>
      <c r="E710" s="12"/>
      <c r="F710" s="13"/>
      <c r="G710" s="53">
        <v>-2</v>
      </c>
      <c r="H710" s="54">
        <v>3</v>
      </c>
      <c r="I710" s="11">
        <v>97</v>
      </c>
      <c r="J710" s="62">
        <v>1</v>
      </c>
      <c r="K710" s="7">
        <v>0</v>
      </c>
      <c r="L710" s="5" t="s">
        <v>16</v>
      </c>
      <c r="M710" s="14"/>
      <c r="N710" s="15"/>
      <c r="O710" s="16"/>
      <c r="R710" s="80" t="s">
        <v>156</v>
      </c>
      <c r="S710" s="80"/>
      <c r="T710" s="80"/>
      <c r="U710" s="80"/>
      <c r="V710" s="80"/>
      <c r="W710" s="80"/>
      <c r="X710" s="80"/>
      <c r="Y710" s="80"/>
    </row>
    <row r="711" spans="2:25" ht="15" x14ac:dyDescent="0.25">
      <c r="B711" s="70">
        <v>37209</v>
      </c>
      <c r="C711" s="4">
        <v>14</v>
      </c>
      <c r="D711" s="11"/>
      <c r="E711" s="12"/>
      <c r="F711" s="13"/>
      <c r="G711" s="103">
        <v>-3</v>
      </c>
      <c r="H711" s="54">
        <v>4</v>
      </c>
      <c r="I711" s="11">
        <v>95</v>
      </c>
      <c r="J711" s="62">
        <v>0</v>
      </c>
      <c r="K711" s="7">
        <v>0</v>
      </c>
      <c r="L711" s="5" t="s">
        <v>16</v>
      </c>
      <c r="M711" s="14"/>
      <c r="N711" s="15"/>
      <c r="O711" s="16"/>
      <c r="R711" s="120"/>
      <c r="S711" s="120"/>
      <c r="T711" s="120"/>
      <c r="U711" s="120"/>
      <c r="V711" s="120"/>
      <c r="W711" s="120"/>
      <c r="X711" s="120"/>
      <c r="Y711" s="120"/>
    </row>
    <row r="712" spans="2:25" x14ac:dyDescent="0.2">
      <c r="B712" s="70">
        <v>37210</v>
      </c>
      <c r="C712" s="4">
        <v>15</v>
      </c>
      <c r="D712" s="11"/>
      <c r="E712" s="12"/>
      <c r="F712" s="13"/>
      <c r="G712" s="53">
        <v>-2</v>
      </c>
      <c r="H712" s="54">
        <v>6</v>
      </c>
      <c r="I712" s="11">
        <v>90</v>
      </c>
      <c r="J712" s="62">
        <v>0</v>
      </c>
      <c r="K712" s="7">
        <v>0</v>
      </c>
      <c r="L712" s="5" t="s">
        <v>25</v>
      </c>
      <c r="M712" s="8"/>
      <c r="N712" s="9"/>
      <c r="O712" s="10"/>
      <c r="R712" s="120"/>
      <c r="S712" s="120"/>
      <c r="T712" s="120"/>
      <c r="U712" s="120"/>
      <c r="V712" s="120"/>
      <c r="W712" s="120"/>
      <c r="X712" s="120"/>
      <c r="Y712" s="120"/>
    </row>
    <row r="713" spans="2:25" x14ac:dyDescent="0.2">
      <c r="B713" s="70">
        <v>37211</v>
      </c>
      <c r="C713" s="4">
        <v>16</v>
      </c>
      <c r="D713" s="11"/>
      <c r="E713" s="12"/>
      <c r="F713" s="13"/>
      <c r="G713" s="53">
        <v>1</v>
      </c>
      <c r="H713" s="54">
        <v>9</v>
      </c>
      <c r="I713" s="11">
        <v>98</v>
      </c>
      <c r="J713" s="62">
        <v>1</v>
      </c>
      <c r="K713" s="7">
        <v>0</v>
      </c>
      <c r="L713" s="5" t="s">
        <v>25</v>
      </c>
      <c r="M713" s="14"/>
      <c r="N713" s="15"/>
      <c r="O713" s="16"/>
      <c r="R713" s="120"/>
      <c r="S713" s="120"/>
      <c r="T713" s="120"/>
      <c r="U713" s="120"/>
      <c r="V713" s="120"/>
      <c r="W713" s="120"/>
      <c r="X713" s="120"/>
      <c r="Y713" s="120"/>
    </row>
    <row r="714" spans="2:25" x14ac:dyDescent="0.2">
      <c r="B714" s="70">
        <v>37212</v>
      </c>
      <c r="C714" s="4">
        <v>17</v>
      </c>
      <c r="D714" s="11"/>
      <c r="E714" s="12"/>
      <c r="F714" s="13"/>
      <c r="G714" s="53">
        <v>3</v>
      </c>
      <c r="H714" s="54">
        <v>10</v>
      </c>
      <c r="I714" s="11">
        <v>100</v>
      </c>
      <c r="J714" s="62">
        <v>1</v>
      </c>
      <c r="K714" s="7">
        <v>0</v>
      </c>
      <c r="L714" s="5" t="s">
        <v>25</v>
      </c>
      <c r="M714" s="8"/>
      <c r="N714" s="9"/>
      <c r="O714" s="10"/>
      <c r="R714" s="80"/>
      <c r="S714" s="80"/>
      <c r="T714" s="80"/>
      <c r="U714" s="80"/>
      <c r="V714" s="80"/>
      <c r="W714" s="80"/>
      <c r="X714" s="80"/>
      <c r="Y714" s="80"/>
    </row>
    <row r="715" spans="2:25" x14ac:dyDescent="0.2">
      <c r="B715" s="70">
        <v>37213</v>
      </c>
      <c r="C715" s="4">
        <v>18</v>
      </c>
      <c r="D715" s="11"/>
      <c r="E715" s="12"/>
      <c r="F715" s="13"/>
      <c r="G715" s="53">
        <v>6</v>
      </c>
      <c r="H715" s="54">
        <v>10</v>
      </c>
      <c r="I715" s="11">
        <v>93</v>
      </c>
      <c r="J715" s="62">
        <v>0</v>
      </c>
      <c r="K715" s="7">
        <v>0</v>
      </c>
      <c r="L715" s="5" t="s">
        <v>25</v>
      </c>
      <c r="M715" s="8"/>
      <c r="N715" s="9"/>
      <c r="O715" s="10"/>
      <c r="R715" s="80" t="s">
        <v>155</v>
      </c>
      <c r="S715" s="80"/>
      <c r="T715" s="80"/>
      <c r="U715" s="80"/>
      <c r="V715" s="80"/>
      <c r="W715" s="80"/>
      <c r="X715" s="80"/>
      <c r="Y715" s="80"/>
    </row>
    <row r="716" spans="2:25" x14ac:dyDescent="0.2">
      <c r="B716" s="70">
        <v>37214</v>
      </c>
      <c r="C716" s="4">
        <v>19</v>
      </c>
      <c r="D716" s="11"/>
      <c r="E716" s="12"/>
      <c r="F716" s="13"/>
      <c r="G716" s="53">
        <v>5</v>
      </c>
      <c r="H716" s="54">
        <v>9</v>
      </c>
      <c r="I716" s="11">
        <v>96</v>
      </c>
      <c r="J716" s="62">
        <v>0</v>
      </c>
      <c r="K716" s="7">
        <v>0</v>
      </c>
      <c r="L716" s="5" t="s">
        <v>25</v>
      </c>
      <c r="M716" s="8"/>
      <c r="N716" s="9"/>
      <c r="O716" s="10"/>
      <c r="R716" s="120"/>
      <c r="S716" s="120"/>
      <c r="T716" s="120"/>
      <c r="U716" s="120"/>
      <c r="V716" s="120"/>
      <c r="W716" s="120"/>
      <c r="X716" s="120"/>
      <c r="Y716" s="120"/>
    </row>
    <row r="717" spans="2:25" ht="13.5" thickBot="1" x14ac:dyDescent="0.25">
      <c r="B717" s="70">
        <v>37215</v>
      </c>
      <c r="C717" s="17">
        <v>20</v>
      </c>
      <c r="D717" s="18"/>
      <c r="E717" s="19"/>
      <c r="F717" s="20"/>
      <c r="G717" s="53">
        <v>0</v>
      </c>
      <c r="H717" s="54">
        <v>6</v>
      </c>
      <c r="I717" s="18">
        <v>94</v>
      </c>
      <c r="J717" s="63">
        <v>0</v>
      </c>
      <c r="K717" s="7">
        <v>0</v>
      </c>
      <c r="L717" s="5" t="s">
        <v>15</v>
      </c>
      <c r="M717" s="14"/>
      <c r="N717" s="15"/>
      <c r="O717" s="16"/>
      <c r="R717" s="120"/>
      <c r="S717" s="120"/>
      <c r="T717" s="120"/>
      <c r="U717" s="120"/>
      <c r="V717" s="120"/>
      <c r="W717" s="120"/>
      <c r="X717" s="120"/>
      <c r="Y717" s="120"/>
    </row>
    <row r="718" spans="2:25" ht="13.5" thickBot="1" x14ac:dyDescent="0.25">
      <c r="C718" s="21" t="s">
        <v>23</v>
      </c>
      <c r="D718" s="76">
        <v>34700</v>
      </c>
      <c r="E718" s="23">
        <v>0</v>
      </c>
      <c r="F718" s="24">
        <v>-200</v>
      </c>
      <c r="G718" s="57"/>
      <c r="H718" s="58"/>
      <c r="I718" s="25"/>
      <c r="J718" s="64"/>
      <c r="K718" s="24"/>
      <c r="L718" s="22"/>
      <c r="M718" s="209"/>
      <c r="N718" s="210"/>
      <c r="O718" s="211"/>
      <c r="R718" s="120"/>
      <c r="S718" s="120"/>
      <c r="T718" s="120"/>
      <c r="U718" s="120"/>
      <c r="V718" s="120"/>
      <c r="W718" s="120"/>
      <c r="X718" s="120"/>
      <c r="Y718" s="120"/>
    </row>
    <row r="719" spans="2:25" x14ac:dyDescent="0.2">
      <c r="B719" s="70">
        <v>37216</v>
      </c>
      <c r="C719" s="26">
        <v>21</v>
      </c>
      <c r="D719" s="5"/>
      <c r="E719" s="6"/>
      <c r="F719" s="7"/>
      <c r="G719" s="51">
        <v>1</v>
      </c>
      <c r="H719" s="52">
        <v>9</v>
      </c>
      <c r="I719" s="5">
        <v>89</v>
      </c>
      <c r="J719" s="61">
        <v>3</v>
      </c>
      <c r="K719" s="7">
        <v>0</v>
      </c>
      <c r="L719" s="5" t="s">
        <v>15</v>
      </c>
      <c r="M719" s="8"/>
      <c r="N719" s="48"/>
      <c r="O719" s="10"/>
      <c r="R719" s="80"/>
      <c r="S719" s="80"/>
      <c r="T719" s="80"/>
      <c r="U719" s="80"/>
      <c r="V719" s="80"/>
      <c r="W719" s="80"/>
      <c r="X719" s="80"/>
      <c r="Y719" s="80"/>
    </row>
    <row r="720" spans="2:25" x14ac:dyDescent="0.2">
      <c r="B720" s="70">
        <v>37217</v>
      </c>
      <c r="C720" s="4">
        <v>22</v>
      </c>
      <c r="D720" s="11"/>
      <c r="E720" s="12"/>
      <c r="F720" s="13"/>
      <c r="G720" s="53">
        <v>6</v>
      </c>
      <c r="H720" s="54">
        <v>8</v>
      </c>
      <c r="I720" s="11">
        <v>92</v>
      </c>
      <c r="J720" s="62">
        <v>8</v>
      </c>
      <c r="K720" s="7">
        <v>0</v>
      </c>
      <c r="L720" s="5" t="s">
        <v>15</v>
      </c>
      <c r="M720" s="8"/>
      <c r="N720" s="9"/>
      <c r="O720" s="10"/>
      <c r="R720" s="80" t="s">
        <v>157</v>
      </c>
      <c r="S720" s="80"/>
      <c r="T720" s="80"/>
      <c r="U720" s="80"/>
      <c r="V720" s="80"/>
      <c r="W720" s="80"/>
      <c r="X720" s="80"/>
      <c r="Y720" s="80"/>
    </row>
    <row r="721" spans="2:25" x14ac:dyDescent="0.2">
      <c r="B721" s="70">
        <v>37218</v>
      </c>
      <c r="C721" s="4">
        <v>23</v>
      </c>
      <c r="D721" s="11"/>
      <c r="E721" s="12"/>
      <c r="F721" s="13"/>
      <c r="G721" s="53">
        <v>-3</v>
      </c>
      <c r="H721" s="54">
        <v>3</v>
      </c>
      <c r="I721" s="11">
        <v>97</v>
      </c>
      <c r="J721" s="62">
        <v>0</v>
      </c>
      <c r="K721" s="7">
        <v>0</v>
      </c>
      <c r="L721" s="5" t="s">
        <v>15</v>
      </c>
      <c r="M721" s="14"/>
      <c r="N721" s="15"/>
      <c r="O721" s="16"/>
      <c r="R721" s="120"/>
      <c r="S721" s="120"/>
      <c r="T721" s="120"/>
      <c r="U721" s="120"/>
      <c r="V721" s="120"/>
      <c r="W721" s="120"/>
      <c r="X721" s="120"/>
      <c r="Y721" s="120"/>
    </row>
    <row r="722" spans="2:25" x14ac:dyDescent="0.2">
      <c r="B722" s="70">
        <v>37219</v>
      </c>
      <c r="C722" s="4">
        <v>24</v>
      </c>
      <c r="D722" s="11"/>
      <c r="E722" s="12"/>
      <c r="F722" s="13"/>
      <c r="G722" s="53">
        <v>-1</v>
      </c>
      <c r="H722" s="54">
        <v>5</v>
      </c>
      <c r="I722" s="11">
        <v>98</v>
      </c>
      <c r="J722" s="62">
        <v>4</v>
      </c>
      <c r="K722" s="7">
        <v>0</v>
      </c>
      <c r="L722" s="5" t="s">
        <v>15</v>
      </c>
      <c r="M722" s="8"/>
      <c r="N722" s="9"/>
      <c r="O722" s="10"/>
      <c r="R722" s="120"/>
      <c r="S722" s="120"/>
      <c r="T722" s="120"/>
      <c r="U722" s="120"/>
      <c r="V722" s="120"/>
      <c r="W722" s="120"/>
      <c r="X722" s="120"/>
      <c r="Y722" s="120"/>
    </row>
    <row r="723" spans="2:25" x14ac:dyDescent="0.2">
      <c r="B723" s="70">
        <v>37220</v>
      </c>
      <c r="C723" s="4">
        <v>25</v>
      </c>
      <c r="D723" s="11"/>
      <c r="E723" s="12"/>
      <c r="F723" s="13"/>
      <c r="G723" s="53">
        <v>4</v>
      </c>
      <c r="H723" s="54">
        <v>8</v>
      </c>
      <c r="I723" s="11">
        <v>100</v>
      </c>
      <c r="J723" s="62">
        <v>5</v>
      </c>
      <c r="K723" s="7">
        <v>0</v>
      </c>
      <c r="L723" s="5" t="s">
        <v>13</v>
      </c>
      <c r="M723" s="14"/>
      <c r="N723" s="15"/>
      <c r="O723" s="16"/>
      <c r="R723" s="120"/>
      <c r="S723" s="120"/>
      <c r="T723" s="120"/>
      <c r="U723" s="120"/>
      <c r="V723" s="120"/>
      <c r="W723" s="120"/>
      <c r="X723" s="120"/>
      <c r="Y723" s="120"/>
    </row>
    <row r="724" spans="2:25" x14ac:dyDescent="0.2">
      <c r="B724" s="70">
        <v>37221</v>
      </c>
      <c r="C724" s="4">
        <v>26</v>
      </c>
      <c r="D724" s="11"/>
      <c r="E724" s="12"/>
      <c r="F724" s="13"/>
      <c r="G724" s="53">
        <v>5</v>
      </c>
      <c r="H724" s="54">
        <v>8</v>
      </c>
      <c r="I724" s="11">
        <v>97</v>
      </c>
      <c r="J724" s="62">
        <v>0</v>
      </c>
      <c r="K724" s="7">
        <v>0</v>
      </c>
      <c r="L724" s="11" t="s">
        <v>13</v>
      </c>
      <c r="M724" s="8"/>
      <c r="N724" s="9"/>
      <c r="O724" s="10"/>
    </row>
    <row r="725" spans="2:25" x14ac:dyDescent="0.2">
      <c r="B725" s="70">
        <v>37222</v>
      </c>
      <c r="C725" s="4">
        <v>27</v>
      </c>
      <c r="D725" s="11"/>
      <c r="E725" s="12"/>
      <c r="F725" s="13"/>
      <c r="G725" s="53">
        <v>-2</v>
      </c>
      <c r="H725" s="54">
        <v>4</v>
      </c>
      <c r="I725" s="11">
        <v>100</v>
      </c>
      <c r="J725" s="62">
        <v>0</v>
      </c>
      <c r="K725" s="7">
        <v>0</v>
      </c>
      <c r="L725" s="11" t="s">
        <v>13</v>
      </c>
      <c r="M725" s="14"/>
      <c r="N725" s="15"/>
      <c r="O725" s="16"/>
    </row>
    <row r="726" spans="2:25" x14ac:dyDescent="0.2">
      <c r="B726" s="70">
        <v>37223</v>
      </c>
      <c r="C726" s="4">
        <v>28</v>
      </c>
      <c r="D726" s="11"/>
      <c r="E726" s="12"/>
      <c r="F726" s="13"/>
      <c r="G726" s="53">
        <v>-3</v>
      </c>
      <c r="H726" s="54">
        <v>6</v>
      </c>
      <c r="I726" s="11">
        <v>90</v>
      </c>
      <c r="J726" s="62">
        <v>6</v>
      </c>
      <c r="K726" s="7">
        <v>0</v>
      </c>
      <c r="L726" s="11" t="s">
        <v>13</v>
      </c>
      <c r="M726" s="8"/>
      <c r="N726" s="9"/>
      <c r="O726" s="10"/>
    </row>
    <row r="727" spans="2:25" x14ac:dyDescent="0.2">
      <c r="B727" s="70">
        <v>37224</v>
      </c>
      <c r="C727" s="4">
        <v>29</v>
      </c>
      <c r="D727" s="11"/>
      <c r="E727" s="12"/>
      <c r="F727" s="13"/>
      <c r="G727" s="53">
        <v>-2</v>
      </c>
      <c r="H727" s="54">
        <v>6</v>
      </c>
      <c r="I727" s="11">
        <v>96</v>
      </c>
      <c r="J727" s="62">
        <v>3</v>
      </c>
      <c r="K727" s="7">
        <v>0</v>
      </c>
      <c r="L727" s="11" t="s">
        <v>45</v>
      </c>
      <c r="M727" s="14"/>
      <c r="N727" s="15"/>
      <c r="O727" s="16"/>
    </row>
    <row r="728" spans="2:25" x14ac:dyDescent="0.2">
      <c r="B728" s="70">
        <v>37225</v>
      </c>
      <c r="C728" s="4">
        <v>30</v>
      </c>
      <c r="D728" s="11"/>
      <c r="E728" s="12"/>
      <c r="F728" s="13"/>
      <c r="G728" s="53">
        <v>2</v>
      </c>
      <c r="H728" s="54">
        <v>7</v>
      </c>
      <c r="I728" s="11">
        <v>98</v>
      </c>
      <c r="J728" s="62">
        <v>1</v>
      </c>
      <c r="K728" s="7">
        <v>0</v>
      </c>
      <c r="L728" s="11" t="s">
        <v>45</v>
      </c>
      <c r="M728" s="14"/>
      <c r="N728" s="15"/>
      <c r="O728" s="16"/>
    </row>
    <row r="729" spans="2:25" ht="13.5" thickBot="1" x14ac:dyDescent="0.25">
      <c r="C729" s="17"/>
      <c r="D729" s="11"/>
      <c r="E729" s="12"/>
      <c r="F729" s="13"/>
      <c r="G729" s="53"/>
      <c r="H729" s="54"/>
      <c r="I729" s="11"/>
      <c r="J729" s="62"/>
      <c r="K729" s="13"/>
      <c r="L729" s="11"/>
      <c r="M729" s="14"/>
      <c r="N729" s="15"/>
      <c r="O729" s="16"/>
    </row>
    <row r="730" spans="2:25" ht="13.5" thickBot="1" x14ac:dyDescent="0.25">
      <c r="C730" s="21" t="s">
        <v>27</v>
      </c>
      <c r="D730" s="22">
        <v>34500</v>
      </c>
      <c r="E730" s="23">
        <v>0</v>
      </c>
      <c r="F730" s="24">
        <v>-200</v>
      </c>
      <c r="G730" s="57"/>
      <c r="H730" s="58"/>
      <c r="I730" s="25"/>
      <c r="J730" s="64"/>
      <c r="K730" s="24"/>
      <c r="L730" s="22"/>
      <c r="M730" s="212"/>
      <c r="N730" s="213"/>
      <c r="O730" s="214"/>
    </row>
    <row r="731" spans="2:25" ht="12.75" customHeight="1" x14ac:dyDescent="0.2">
      <c r="C731" s="164" t="s">
        <v>28</v>
      </c>
      <c r="D731" s="165"/>
      <c r="E731" s="168">
        <v>0</v>
      </c>
      <c r="F731" s="141">
        <v>-800</v>
      </c>
      <c r="G731" s="125">
        <f>SUM(G697:G729)</f>
        <v>70</v>
      </c>
      <c r="H731" s="125">
        <f>SUM(H697:H729)</f>
        <v>255</v>
      </c>
      <c r="I731" s="125">
        <f>SUM(I697:I729)</f>
        <v>2843</v>
      </c>
      <c r="J731" s="125">
        <f>SUM(J697:J729)</f>
        <v>49</v>
      </c>
      <c r="K731" s="141">
        <f>COUNTIF(K697:K729,"&gt;0")</f>
        <v>0</v>
      </c>
      <c r="L731" s="39"/>
      <c r="M731" s="40"/>
      <c r="N731" s="40"/>
      <c r="O731" s="41"/>
    </row>
    <row r="732" spans="2:25" ht="13.5" thickBot="1" x14ac:dyDescent="0.25">
      <c r="C732" s="166"/>
      <c r="D732" s="167"/>
      <c r="E732" s="169"/>
      <c r="F732" s="142"/>
      <c r="G732" s="126"/>
      <c r="H732" s="126"/>
      <c r="I732" s="126"/>
      <c r="J732" s="126"/>
      <c r="K732" s="142"/>
      <c r="L732" s="42"/>
      <c r="M732" s="43"/>
      <c r="N732" s="43"/>
      <c r="O732" s="44"/>
    </row>
    <row r="733" spans="2:25" ht="12.75" customHeight="1" x14ac:dyDescent="0.2">
      <c r="C733" s="143" t="s">
        <v>54</v>
      </c>
      <c r="D733" s="144"/>
      <c r="E733" s="206">
        <v>-0.8</v>
      </c>
      <c r="F733" s="116" t="s">
        <v>55</v>
      </c>
      <c r="G733" s="152" t="s">
        <v>171</v>
      </c>
      <c r="H733" s="153" t="s">
        <v>172</v>
      </c>
      <c r="I733" s="154" t="s">
        <v>56</v>
      </c>
      <c r="J733" s="156" t="s">
        <v>57</v>
      </c>
      <c r="K733" s="158" t="s">
        <v>29</v>
      </c>
      <c r="L733" s="158"/>
      <c r="M733" s="158"/>
      <c r="N733" s="158"/>
      <c r="O733" s="159"/>
    </row>
    <row r="734" spans="2:25" x14ac:dyDescent="0.2">
      <c r="C734" s="145"/>
      <c r="D734" s="146"/>
      <c r="E734" s="207"/>
      <c r="F734" s="117"/>
      <c r="G734" s="121"/>
      <c r="H734" s="137"/>
      <c r="I734" s="155"/>
      <c r="J734" s="157"/>
      <c r="K734" s="160"/>
      <c r="L734" s="160"/>
      <c r="M734" s="160"/>
      <c r="N734" s="160"/>
      <c r="O734" s="161"/>
    </row>
    <row r="735" spans="2:25" x14ac:dyDescent="0.2">
      <c r="C735" s="145"/>
      <c r="D735" s="146"/>
      <c r="E735" s="207"/>
      <c r="F735" s="117"/>
      <c r="G735" s="121">
        <f>G731/30</f>
        <v>2.3333333333333335</v>
      </c>
      <c r="H735" s="121">
        <f>H731/30</f>
        <v>8.5</v>
      </c>
      <c r="I735" s="121">
        <f>I731/30</f>
        <v>94.766666666666666</v>
      </c>
      <c r="J735" s="219">
        <f>COUNTIF(J697:J729,"&gt;0")</f>
        <v>17</v>
      </c>
      <c r="K735" s="160"/>
      <c r="L735" s="160"/>
      <c r="M735" s="160"/>
      <c r="N735" s="160"/>
      <c r="O735" s="161"/>
    </row>
    <row r="736" spans="2:25" ht="13.5" thickBot="1" x14ac:dyDescent="0.25">
      <c r="C736" s="147"/>
      <c r="D736" s="148"/>
      <c r="E736" s="208"/>
      <c r="F736" s="118"/>
      <c r="G736" s="122"/>
      <c r="H736" s="122"/>
      <c r="I736" s="122"/>
      <c r="J736" s="220"/>
      <c r="K736" s="162"/>
      <c r="L736" s="162"/>
      <c r="M736" s="162"/>
      <c r="N736" s="162"/>
      <c r="O736" s="163"/>
    </row>
    <row r="739" spans="2:25" x14ac:dyDescent="0.2">
      <c r="C739" s="69" t="s">
        <v>159</v>
      </c>
      <c r="D739" s="69" t="s">
        <v>209</v>
      </c>
      <c r="H739" s="59"/>
    </row>
    <row r="740" spans="2:25" ht="13.5" thickBot="1" x14ac:dyDescent="0.25">
      <c r="D740" s="72"/>
    </row>
    <row r="741" spans="2:25" ht="12.75" customHeight="1" x14ac:dyDescent="0.2">
      <c r="C741" s="170" t="s">
        <v>0</v>
      </c>
      <c r="D741" s="172" t="s">
        <v>1</v>
      </c>
      <c r="E741" s="173"/>
      <c r="F741" s="174"/>
      <c r="G741" s="175" t="s">
        <v>2</v>
      </c>
      <c r="H741" s="176"/>
      <c r="I741" s="177" t="s">
        <v>3</v>
      </c>
      <c r="J741" s="179" t="s">
        <v>4</v>
      </c>
      <c r="K741" s="131" t="s">
        <v>5</v>
      </c>
      <c r="L741" s="133" t="s">
        <v>6</v>
      </c>
      <c r="M741" s="135" t="s">
        <v>7</v>
      </c>
      <c r="N741" s="135"/>
      <c r="O741" s="131"/>
      <c r="R741" s="80" t="s">
        <v>150</v>
      </c>
      <c r="S741" s="80"/>
      <c r="T741" s="80"/>
      <c r="U741" s="80"/>
      <c r="V741" s="80"/>
      <c r="W741" s="80"/>
      <c r="X741" s="80"/>
      <c r="Y741" s="80"/>
    </row>
    <row r="742" spans="2:25" ht="13.5" thickBot="1" x14ac:dyDescent="0.25">
      <c r="C742" s="171"/>
      <c r="D742" s="1" t="s">
        <v>8</v>
      </c>
      <c r="E742" s="2" t="s">
        <v>9</v>
      </c>
      <c r="F742" s="3" t="s">
        <v>10</v>
      </c>
      <c r="G742" s="49" t="s">
        <v>11</v>
      </c>
      <c r="H742" s="50" t="s">
        <v>12</v>
      </c>
      <c r="I742" s="178"/>
      <c r="J742" s="180"/>
      <c r="K742" s="132"/>
      <c r="L742" s="134"/>
      <c r="M742" s="136"/>
      <c r="N742" s="136"/>
      <c r="O742" s="132"/>
      <c r="R742" s="119"/>
      <c r="S742" s="119"/>
      <c r="T742" s="119"/>
      <c r="U742" s="119"/>
      <c r="V742" s="119"/>
      <c r="W742" s="119"/>
      <c r="X742" s="119"/>
      <c r="Y742" s="119"/>
    </row>
    <row r="743" spans="2:25" x14ac:dyDescent="0.2">
      <c r="B743" s="70">
        <v>37196</v>
      </c>
      <c r="C743" s="4">
        <v>1</v>
      </c>
      <c r="D743" s="5"/>
      <c r="E743" s="6"/>
      <c r="F743" s="7"/>
      <c r="G743" s="51">
        <v>6</v>
      </c>
      <c r="H743" s="52">
        <v>10</v>
      </c>
      <c r="I743" s="5">
        <v>45</v>
      </c>
      <c r="J743" s="65">
        <v>0</v>
      </c>
      <c r="K743" s="7">
        <v>0</v>
      </c>
      <c r="L743" s="5" t="s">
        <v>13</v>
      </c>
      <c r="M743" s="8"/>
      <c r="N743" s="9"/>
      <c r="O743" s="10"/>
      <c r="R743" s="119"/>
      <c r="S743" s="119"/>
      <c r="T743" s="119"/>
      <c r="U743" s="119"/>
      <c r="V743" s="119"/>
      <c r="W743" s="119"/>
      <c r="X743" s="119"/>
      <c r="Y743" s="119"/>
    </row>
    <row r="744" spans="2:25" x14ac:dyDescent="0.2">
      <c r="B744" s="70">
        <v>37197</v>
      </c>
      <c r="C744" s="4">
        <v>2</v>
      </c>
      <c r="D744" s="11"/>
      <c r="E744" s="12"/>
      <c r="F744" s="13"/>
      <c r="G744" s="53">
        <v>4</v>
      </c>
      <c r="H744" s="54">
        <v>11</v>
      </c>
      <c r="I744" s="11">
        <v>75</v>
      </c>
      <c r="J744" s="66">
        <v>0.5</v>
      </c>
      <c r="K744" s="7">
        <v>0</v>
      </c>
      <c r="L744" s="11" t="s">
        <v>25</v>
      </c>
      <c r="M744" s="8"/>
      <c r="N744" s="9"/>
      <c r="O744" s="10"/>
      <c r="R744" s="119"/>
      <c r="S744" s="119"/>
      <c r="T744" s="119"/>
      <c r="U744" s="119"/>
      <c r="V744" s="119"/>
      <c r="W744" s="119"/>
      <c r="X744" s="119"/>
      <c r="Y744" s="119"/>
    </row>
    <row r="745" spans="2:25" x14ac:dyDescent="0.2">
      <c r="B745" s="70">
        <v>37198</v>
      </c>
      <c r="C745" s="4">
        <v>3</v>
      </c>
      <c r="D745" s="11"/>
      <c r="E745" s="12"/>
      <c r="F745" s="13"/>
      <c r="G745" s="53">
        <v>10</v>
      </c>
      <c r="H745" s="54">
        <v>12</v>
      </c>
      <c r="I745" s="11">
        <v>76</v>
      </c>
      <c r="J745" s="66">
        <v>0</v>
      </c>
      <c r="K745" s="7">
        <v>0</v>
      </c>
      <c r="L745" s="11" t="s">
        <v>25</v>
      </c>
      <c r="M745" s="8"/>
      <c r="N745" s="9"/>
      <c r="O745" s="10"/>
      <c r="R745" s="80"/>
      <c r="S745" s="80"/>
      <c r="T745" s="80"/>
      <c r="U745" s="80"/>
      <c r="V745" s="80"/>
      <c r="W745" s="80"/>
      <c r="X745" s="80"/>
      <c r="Y745" s="80"/>
    </row>
    <row r="746" spans="2:25" x14ac:dyDescent="0.2">
      <c r="B746" s="70">
        <v>37199</v>
      </c>
      <c r="C746" s="4">
        <v>4</v>
      </c>
      <c r="D746" s="11"/>
      <c r="E746" s="12"/>
      <c r="F746" s="13"/>
      <c r="G746" s="53">
        <v>7</v>
      </c>
      <c r="H746" s="54">
        <v>11</v>
      </c>
      <c r="I746" s="11">
        <v>62</v>
      </c>
      <c r="J746" s="66">
        <v>0</v>
      </c>
      <c r="K746" s="7">
        <v>0</v>
      </c>
      <c r="L746" s="11" t="s">
        <v>25</v>
      </c>
      <c r="M746" s="8"/>
      <c r="N746" s="9"/>
      <c r="O746" s="10"/>
      <c r="R746" s="80" t="s">
        <v>152</v>
      </c>
      <c r="S746" s="80"/>
      <c r="T746" s="80"/>
      <c r="U746" s="80"/>
      <c r="V746" s="80"/>
      <c r="W746" s="80"/>
      <c r="X746" s="80"/>
      <c r="Y746" s="80"/>
    </row>
    <row r="747" spans="2:25" ht="12.75" customHeight="1" x14ac:dyDescent="0.2">
      <c r="B747" s="70">
        <v>37200</v>
      </c>
      <c r="C747" s="4">
        <v>5</v>
      </c>
      <c r="D747" s="11"/>
      <c r="E747" s="12"/>
      <c r="F747" s="13"/>
      <c r="G747" s="53">
        <v>3</v>
      </c>
      <c r="H747" s="54">
        <v>12</v>
      </c>
      <c r="I747" s="11">
        <v>58</v>
      </c>
      <c r="J747" s="66">
        <v>3</v>
      </c>
      <c r="K747" s="7">
        <v>0</v>
      </c>
      <c r="L747" s="11" t="s">
        <v>15</v>
      </c>
      <c r="M747" s="8"/>
      <c r="N747" s="9"/>
      <c r="O747" s="10"/>
      <c r="R747" s="119"/>
      <c r="S747" s="119"/>
      <c r="T747" s="119"/>
      <c r="U747" s="119"/>
      <c r="V747" s="119"/>
      <c r="W747" s="119"/>
      <c r="X747" s="119"/>
      <c r="Y747" s="119"/>
    </row>
    <row r="748" spans="2:25" x14ac:dyDescent="0.2">
      <c r="B748" s="70">
        <v>37201</v>
      </c>
      <c r="C748" s="4">
        <v>6</v>
      </c>
      <c r="D748" s="11"/>
      <c r="E748" s="12"/>
      <c r="F748" s="13"/>
      <c r="G748" s="53">
        <v>3</v>
      </c>
      <c r="H748" s="54">
        <v>10</v>
      </c>
      <c r="I748" s="11">
        <v>76</v>
      </c>
      <c r="J748" s="66">
        <v>2</v>
      </c>
      <c r="K748" s="7">
        <v>0</v>
      </c>
      <c r="L748" s="11" t="s">
        <v>13</v>
      </c>
      <c r="M748" s="8"/>
      <c r="N748" s="9"/>
      <c r="O748" s="10"/>
      <c r="R748" s="119"/>
      <c r="S748" s="119"/>
      <c r="T748" s="119"/>
      <c r="U748" s="119"/>
      <c r="V748" s="119"/>
      <c r="W748" s="119"/>
      <c r="X748" s="119"/>
      <c r="Y748" s="119"/>
    </row>
    <row r="749" spans="2:25" x14ac:dyDescent="0.2">
      <c r="B749" s="70">
        <v>37202</v>
      </c>
      <c r="C749" s="4">
        <v>7</v>
      </c>
      <c r="D749" s="11"/>
      <c r="E749" s="12"/>
      <c r="F749" s="13"/>
      <c r="G749" s="53">
        <v>5</v>
      </c>
      <c r="H749" s="54">
        <v>8</v>
      </c>
      <c r="I749" s="11">
        <v>79</v>
      </c>
      <c r="J749" s="66">
        <v>5</v>
      </c>
      <c r="K749" s="7">
        <v>0</v>
      </c>
      <c r="L749" s="11" t="s">
        <v>25</v>
      </c>
      <c r="M749" s="8"/>
      <c r="N749" s="9"/>
      <c r="O749" s="10"/>
      <c r="R749" s="119"/>
      <c r="S749" s="119"/>
      <c r="T749" s="119"/>
      <c r="U749" s="119"/>
      <c r="V749" s="119"/>
      <c r="W749" s="119"/>
      <c r="X749" s="119"/>
      <c r="Y749" s="119"/>
    </row>
    <row r="750" spans="2:25" x14ac:dyDescent="0.2">
      <c r="B750" s="70">
        <v>37203</v>
      </c>
      <c r="C750" s="4">
        <v>8</v>
      </c>
      <c r="D750" s="11"/>
      <c r="E750" s="12"/>
      <c r="F750" s="13"/>
      <c r="G750" s="53">
        <v>3</v>
      </c>
      <c r="H750" s="54">
        <v>6</v>
      </c>
      <c r="I750" s="11">
        <v>78</v>
      </c>
      <c r="J750" s="66">
        <v>7</v>
      </c>
      <c r="K750" s="7">
        <v>0</v>
      </c>
      <c r="L750" s="11" t="s">
        <v>25</v>
      </c>
      <c r="M750" s="14"/>
      <c r="N750" s="15"/>
      <c r="O750" s="16"/>
      <c r="R750" s="80"/>
      <c r="S750" s="80"/>
      <c r="T750" s="80"/>
      <c r="U750" s="80"/>
      <c r="V750" s="80"/>
      <c r="W750" s="80"/>
      <c r="X750" s="80"/>
      <c r="Y750" s="80"/>
    </row>
    <row r="751" spans="2:25" x14ac:dyDescent="0.2">
      <c r="B751" s="70">
        <v>37204</v>
      </c>
      <c r="C751" s="4">
        <v>9</v>
      </c>
      <c r="D751" s="11"/>
      <c r="E751" s="12"/>
      <c r="F751" s="13"/>
      <c r="G751" s="53">
        <v>-1</v>
      </c>
      <c r="H751" s="54">
        <v>4</v>
      </c>
      <c r="I751" s="11">
        <v>89</v>
      </c>
      <c r="J751" s="62">
        <v>2</v>
      </c>
      <c r="K751" s="7">
        <v>0</v>
      </c>
      <c r="L751" s="11" t="s">
        <v>13</v>
      </c>
      <c r="M751" s="14"/>
      <c r="N751" s="15"/>
      <c r="O751" s="16"/>
      <c r="R751" s="80" t="s">
        <v>154</v>
      </c>
      <c r="S751" s="80"/>
      <c r="T751" s="80"/>
      <c r="U751" s="80"/>
      <c r="V751" s="80"/>
      <c r="W751" s="80"/>
      <c r="X751" s="80"/>
      <c r="Y751" s="80"/>
    </row>
    <row r="752" spans="2:25" ht="13.5" thickBot="1" x14ac:dyDescent="0.25">
      <c r="B752" s="70">
        <v>37205</v>
      </c>
      <c r="C752" s="17">
        <v>10</v>
      </c>
      <c r="D752" s="18"/>
      <c r="E752" s="19"/>
      <c r="F752" s="20"/>
      <c r="G752" s="55">
        <v>-4</v>
      </c>
      <c r="H752" s="56">
        <v>4</v>
      </c>
      <c r="I752" s="18">
        <v>82</v>
      </c>
      <c r="J752" s="67">
        <v>0</v>
      </c>
      <c r="K752" s="7">
        <v>0</v>
      </c>
      <c r="L752" s="11" t="s">
        <v>13</v>
      </c>
      <c r="M752" s="14"/>
      <c r="N752" s="15"/>
      <c r="O752" s="16"/>
      <c r="R752" s="119"/>
      <c r="S752" s="119"/>
      <c r="T752" s="119"/>
      <c r="U752" s="119"/>
      <c r="V752" s="119"/>
      <c r="W752" s="119"/>
      <c r="X752" s="119"/>
      <c r="Y752" s="119"/>
    </row>
    <row r="753" spans="2:25" ht="13.5" thickBot="1" x14ac:dyDescent="0.25">
      <c r="C753" s="21" t="s">
        <v>20</v>
      </c>
      <c r="D753" s="22"/>
      <c r="E753" s="23">
        <v>0</v>
      </c>
      <c r="F753" s="24">
        <v>-200</v>
      </c>
      <c r="G753" s="57"/>
      <c r="H753" s="58"/>
      <c r="I753" s="25"/>
      <c r="J753" s="64"/>
      <c r="K753" s="24"/>
      <c r="L753" s="22"/>
      <c r="M753" s="209"/>
      <c r="N753" s="210"/>
      <c r="O753" s="211"/>
      <c r="R753" s="119"/>
      <c r="S753" s="119"/>
      <c r="T753" s="119"/>
      <c r="U753" s="119"/>
      <c r="V753" s="119"/>
      <c r="W753" s="119"/>
      <c r="X753" s="119"/>
      <c r="Y753" s="119"/>
    </row>
    <row r="754" spans="2:25" x14ac:dyDescent="0.2">
      <c r="B754" s="70">
        <v>37206</v>
      </c>
      <c r="C754" s="26">
        <v>11</v>
      </c>
      <c r="D754" s="5"/>
      <c r="E754" s="6"/>
      <c r="F754" s="7"/>
      <c r="G754" s="51">
        <v>-4</v>
      </c>
      <c r="H754" s="52">
        <v>6</v>
      </c>
      <c r="I754" s="5">
        <v>68</v>
      </c>
      <c r="J754" s="62">
        <v>0</v>
      </c>
      <c r="K754" s="7">
        <v>0</v>
      </c>
      <c r="L754" s="5" t="s">
        <v>13</v>
      </c>
      <c r="M754" s="8"/>
      <c r="N754" s="9"/>
      <c r="O754" s="10"/>
      <c r="R754" s="119"/>
      <c r="S754" s="119"/>
      <c r="T754" s="119"/>
      <c r="U754" s="119"/>
      <c r="V754" s="119"/>
      <c r="W754" s="119"/>
      <c r="X754" s="119"/>
      <c r="Y754" s="119"/>
    </row>
    <row r="755" spans="2:25" x14ac:dyDescent="0.2">
      <c r="B755" s="70">
        <v>37207</v>
      </c>
      <c r="C755" s="4">
        <v>12</v>
      </c>
      <c r="D755" s="11"/>
      <c r="E755" s="12"/>
      <c r="F755" s="13"/>
      <c r="G755" s="51">
        <v>1</v>
      </c>
      <c r="H755" s="52">
        <v>9</v>
      </c>
      <c r="I755" s="11">
        <v>77</v>
      </c>
      <c r="J755" s="62">
        <v>0</v>
      </c>
      <c r="K755" s="7">
        <v>0</v>
      </c>
      <c r="L755" s="5" t="s">
        <v>64</v>
      </c>
      <c r="M755" s="8"/>
      <c r="N755" s="9"/>
      <c r="O755" s="10"/>
      <c r="R755" s="80"/>
      <c r="S755" s="80"/>
      <c r="T755" s="80"/>
      <c r="U755" s="80"/>
      <c r="V755" s="80"/>
      <c r="W755" s="80"/>
      <c r="X755" s="80"/>
      <c r="Y755" s="80"/>
    </row>
    <row r="756" spans="2:25" x14ac:dyDescent="0.2">
      <c r="B756" s="70">
        <v>37208</v>
      </c>
      <c r="C756" s="4">
        <v>13</v>
      </c>
      <c r="D756" s="11"/>
      <c r="E756" s="12"/>
      <c r="F756" s="13"/>
      <c r="G756" s="53">
        <v>-2</v>
      </c>
      <c r="H756" s="54">
        <v>5</v>
      </c>
      <c r="I756" s="11">
        <v>72</v>
      </c>
      <c r="J756" s="62">
        <v>2</v>
      </c>
      <c r="K756" s="7">
        <v>0</v>
      </c>
      <c r="L756" s="5" t="s">
        <v>13</v>
      </c>
      <c r="M756" s="14"/>
      <c r="N756" s="15"/>
      <c r="O756" s="16"/>
      <c r="R756" s="80" t="s">
        <v>156</v>
      </c>
      <c r="S756" s="80"/>
      <c r="T756" s="80"/>
      <c r="U756" s="80"/>
      <c r="V756" s="80"/>
      <c r="W756" s="80"/>
      <c r="X756" s="80"/>
      <c r="Y756" s="80"/>
    </row>
    <row r="757" spans="2:25" ht="15" x14ac:dyDescent="0.25">
      <c r="B757" s="70">
        <v>37209</v>
      </c>
      <c r="C757" s="4">
        <v>14</v>
      </c>
      <c r="D757" s="11"/>
      <c r="E757" s="12"/>
      <c r="F757" s="13"/>
      <c r="G757" s="103">
        <v>-3</v>
      </c>
      <c r="H757" s="54">
        <v>4</v>
      </c>
      <c r="I757" s="11">
        <v>61</v>
      </c>
      <c r="J757" s="62">
        <v>0</v>
      </c>
      <c r="K757" s="7">
        <v>0</v>
      </c>
      <c r="L757" s="5" t="s">
        <v>13</v>
      </c>
      <c r="M757" s="14"/>
      <c r="N757" s="15"/>
      <c r="O757" s="16"/>
      <c r="R757" s="120"/>
      <c r="S757" s="120"/>
      <c r="T757" s="120"/>
      <c r="U757" s="120"/>
      <c r="V757" s="120"/>
      <c r="W757" s="120"/>
      <c r="X757" s="120"/>
      <c r="Y757" s="120"/>
    </row>
    <row r="758" spans="2:25" x14ac:dyDescent="0.2">
      <c r="B758" s="70">
        <v>37210</v>
      </c>
      <c r="C758" s="4">
        <v>15</v>
      </c>
      <c r="D758" s="11"/>
      <c r="E758" s="12"/>
      <c r="F758" s="13"/>
      <c r="G758" s="53">
        <v>-2</v>
      </c>
      <c r="H758" s="54">
        <v>7</v>
      </c>
      <c r="I758" s="11">
        <v>72</v>
      </c>
      <c r="J758" s="62">
        <v>0</v>
      </c>
      <c r="K758" s="7">
        <v>0</v>
      </c>
      <c r="L758" s="5" t="s">
        <v>13</v>
      </c>
      <c r="M758" s="8"/>
      <c r="N758" s="9"/>
      <c r="O758" s="10"/>
      <c r="R758" s="120"/>
      <c r="S758" s="120"/>
      <c r="T758" s="120"/>
      <c r="U758" s="120"/>
      <c r="V758" s="120"/>
      <c r="W758" s="120"/>
      <c r="X758" s="120"/>
      <c r="Y758" s="120"/>
    </row>
    <row r="759" spans="2:25" x14ac:dyDescent="0.2">
      <c r="B759" s="70">
        <v>37211</v>
      </c>
      <c r="C759" s="4">
        <v>16</v>
      </c>
      <c r="D759" s="11"/>
      <c r="E759" s="12"/>
      <c r="F759" s="13"/>
      <c r="G759" s="53">
        <v>2</v>
      </c>
      <c r="H759" s="54">
        <v>8</v>
      </c>
      <c r="I759" s="11">
        <v>78</v>
      </c>
      <c r="J759" s="62">
        <v>0.5</v>
      </c>
      <c r="K759" s="7">
        <v>0</v>
      </c>
      <c r="L759" s="5" t="s">
        <v>13</v>
      </c>
      <c r="M759" s="14"/>
      <c r="N759" s="15"/>
      <c r="O759" s="16"/>
      <c r="R759" s="120"/>
      <c r="S759" s="120"/>
      <c r="T759" s="120"/>
      <c r="U759" s="120"/>
      <c r="V759" s="120"/>
      <c r="W759" s="120"/>
      <c r="X759" s="120"/>
      <c r="Y759" s="120"/>
    </row>
    <row r="760" spans="2:25" x14ac:dyDescent="0.2">
      <c r="B760" s="70">
        <v>37212</v>
      </c>
      <c r="C760" s="4">
        <v>17</v>
      </c>
      <c r="D760" s="11"/>
      <c r="E760" s="12"/>
      <c r="F760" s="13"/>
      <c r="G760" s="53">
        <v>-2</v>
      </c>
      <c r="H760" s="54">
        <v>8</v>
      </c>
      <c r="I760" s="11">
        <v>100</v>
      </c>
      <c r="J760" s="62">
        <v>1</v>
      </c>
      <c r="K760" s="7">
        <v>0</v>
      </c>
      <c r="L760" s="5" t="s">
        <v>13</v>
      </c>
      <c r="M760" s="8"/>
      <c r="N760" s="9"/>
      <c r="O760" s="10"/>
      <c r="R760" s="80"/>
      <c r="S760" s="80"/>
      <c r="T760" s="80"/>
      <c r="U760" s="80"/>
      <c r="V760" s="80"/>
      <c r="W760" s="80"/>
      <c r="X760" s="80"/>
      <c r="Y760" s="80"/>
    </row>
    <row r="761" spans="2:25" x14ac:dyDescent="0.2">
      <c r="B761" s="70">
        <v>37213</v>
      </c>
      <c r="C761" s="4">
        <v>18</v>
      </c>
      <c r="D761" s="11"/>
      <c r="E761" s="12"/>
      <c r="F761" s="13"/>
      <c r="G761" s="53">
        <v>5</v>
      </c>
      <c r="H761" s="54">
        <v>8</v>
      </c>
      <c r="I761" s="11">
        <v>87</v>
      </c>
      <c r="J761" s="62">
        <v>0</v>
      </c>
      <c r="K761" s="7">
        <v>0</v>
      </c>
      <c r="L761" s="5" t="s">
        <v>13</v>
      </c>
      <c r="M761" s="8"/>
      <c r="N761" s="9"/>
      <c r="O761" s="10"/>
      <c r="R761" s="80" t="s">
        <v>155</v>
      </c>
      <c r="S761" s="80"/>
      <c r="T761" s="80"/>
      <c r="U761" s="80"/>
      <c r="V761" s="80"/>
      <c r="W761" s="80"/>
      <c r="X761" s="80"/>
      <c r="Y761" s="80"/>
    </row>
    <row r="762" spans="2:25" x14ac:dyDescent="0.2">
      <c r="B762" s="70">
        <v>37214</v>
      </c>
      <c r="C762" s="4">
        <v>19</v>
      </c>
      <c r="D762" s="11"/>
      <c r="E762" s="12"/>
      <c r="F762" s="13"/>
      <c r="G762" s="53">
        <v>5</v>
      </c>
      <c r="H762" s="54">
        <v>9</v>
      </c>
      <c r="I762" s="11">
        <v>78</v>
      </c>
      <c r="J762" s="62">
        <v>0</v>
      </c>
      <c r="K762" s="7">
        <v>0</v>
      </c>
      <c r="L762" s="5" t="s">
        <v>15</v>
      </c>
      <c r="M762" s="8"/>
      <c r="N762" s="9"/>
      <c r="O762" s="10"/>
      <c r="R762" s="120"/>
      <c r="S762" s="120"/>
      <c r="T762" s="120"/>
      <c r="U762" s="120"/>
      <c r="V762" s="120"/>
      <c r="W762" s="120"/>
      <c r="X762" s="120"/>
      <c r="Y762" s="120"/>
    </row>
    <row r="763" spans="2:25" ht="13.5" thickBot="1" x14ac:dyDescent="0.25">
      <c r="B763" s="70">
        <v>37215</v>
      </c>
      <c r="C763" s="17">
        <v>20</v>
      </c>
      <c r="D763" s="18"/>
      <c r="E763" s="19"/>
      <c r="F763" s="20"/>
      <c r="G763" s="53">
        <v>-5</v>
      </c>
      <c r="H763" s="54">
        <v>2</v>
      </c>
      <c r="I763" s="18">
        <v>80</v>
      </c>
      <c r="J763" s="63">
        <v>0</v>
      </c>
      <c r="K763" s="7">
        <v>0</v>
      </c>
      <c r="L763" s="5" t="s">
        <v>25</v>
      </c>
      <c r="M763" s="14"/>
      <c r="N763" s="15"/>
      <c r="O763" s="16"/>
      <c r="R763" s="120"/>
      <c r="S763" s="120"/>
      <c r="T763" s="120"/>
      <c r="U763" s="120"/>
      <c r="V763" s="120"/>
      <c r="W763" s="120"/>
      <c r="X763" s="120"/>
      <c r="Y763" s="120"/>
    </row>
    <row r="764" spans="2:25" ht="13.5" thickBot="1" x14ac:dyDescent="0.25">
      <c r="C764" s="21" t="s">
        <v>23</v>
      </c>
      <c r="D764" s="22"/>
      <c r="E764" s="23">
        <v>0</v>
      </c>
      <c r="F764" s="24">
        <v>-100</v>
      </c>
      <c r="G764" s="57"/>
      <c r="H764" s="58"/>
      <c r="I764" s="25"/>
      <c r="J764" s="64"/>
      <c r="K764" s="24"/>
      <c r="L764" s="22"/>
      <c r="M764" s="209"/>
      <c r="N764" s="210"/>
      <c r="O764" s="211"/>
      <c r="R764" s="120"/>
      <c r="S764" s="120"/>
      <c r="T764" s="120"/>
      <c r="U764" s="120"/>
      <c r="V764" s="120"/>
      <c r="W764" s="120"/>
      <c r="X764" s="120"/>
      <c r="Y764" s="120"/>
    </row>
    <row r="765" spans="2:25" x14ac:dyDescent="0.2">
      <c r="B765" s="70">
        <v>37216</v>
      </c>
      <c r="C765" s="26">
        <v>21</v>
      </c>
      <c r="D765" s="5"/>
      <c r="E765" s="6"/>
      <c r="F765" s="7"/>
      <c r="G765" s="51">
        <v>4</v>
      </c>
      <c r="H765" s="52">
        <v>10</v>
      </c>
      <c r="I765" s="5">
        <v>75</v>
      </c>
      <c r="J765" s="61">
        <v>6</v>
      </c>
      <c r="K765" s="7">
        <v>0</v>
      </c>
      <c r="L765" s="5" t="s">
        <v>25</v>
      </c>
      <c r="M765" s="8"/>
      <c r="N765" s="48"/>
      <c r="O765" s="10"/>
      <c r="R765" s="80"/>
      <c r="S765" s="80"/>
      <c r="T765" s="80"/>
      <c r="U765" s="80"/>
      <c r="V765" s="80"/>
      <c r="W765" s="80"/>
      <c r="X765" s="80"/>
      <c r="Y765" s="80"/>
    </row>
    <row r="766" spans="2:25" x14ac:dyDescent="0.2">
      <c r="B766" s="70">
        <v>37217</v>
      </c>
      <c r="C766" s="4">
        <v>22</v>
      </c>
      <c r="D766" s="11"/>
      <c r="E766" s="12"/>
      <c r="F766" s="13"/>
      <c r="G766" s="53">
        <v>7</v>
      </c>
      <c r="H766" s="54">
        <v>8</v>
      </c>
      <c r="I766" s="11">
        <v>70</v>
      </c>
      <c r="J766" s="62">
        <v>0</v>
      </c>
      <c r="K766" s="7">
        <v>0</v>
      </c>
      <c r="L766" s="5" t="s">
        <v>25</v>
      </c>
      <c r="M766" s="8"/>
      <c r="N766" s="9"/>
      <c r="O766" s="10"/>
      <c r="R766" s="80" t="s">
        <v>157</v>
      </c>
      <c r="S766" s="80"/>
      <c r="T766" s="80"/>
      <c r="U766" s="80"/>
      <c r="V766" s="80"/>
      <c r="W766" s="80"/>
      <c r="X766" s="80"/>
      <c r="Y766" s="80"/>
    </row>
    <row r="767" spans="2:25" x14ac:dyDescent="0.2">
      <c r="B767" s="70">
        <v>37218</v>
      </c>
      <c r="C767" s="4">
        <v>23</v>
      </c>
      <c r="D767" s="11"/>
      <c r="E767" s="12"/>
      <c r="F767" s="13"/>
      <c r="G767" s="53">
        <v>-1</v>
      </c>
      <c r="H767" s="54">
        <v>4</v>
      </c>
      <c r="I767" s="11">
        <v>51</v>
      </c>
      <c r="J767" s="62">
        <v>0</v>
      </c>
      <c r="K767" s="7">
        <v>0</v>
      </c>
      <c r="L767" s="5" t="s">
        <v>25</v>
      </c>
      <c r="M767" s="14"/>
      <c r="N767" s="15"/>
      <c r="O767" s="16"/>
      <c r="R767" s="120"/>
      <c r="S767" s="120"/>
      <c r="T767" s="120"/>
      <c r="U767" s="120"/>
      <c r="V767" s="120"/>
      <c r="W767" s="120"/>
      <c r="X767" s="120"/>
      <c r="Y767" s="120"/>
    </row>
    <row r="768" spans="2:25" x14ac:dyDescent="0.2">
      <c r="B768" s="70">
        <v>37219</v>
      </c>
      <c r="C768" s="4">
        <v>24</v>
      </c>
      <c r="D768" s="11"/>
      <c r="E768" s="12"/>
      <c r="F768" s="13"/>
      <c r="G768" s="53">
        <v>-5</v>
      </c>
      <c r="H768" s="54">
        <v>5</v>
      </c>
      <c r="I768" s="11">
        <v>89</v>
      </c>
      <c r="J768" s="62">
        <v>0</v>
      </c>
      <c r="K768" s="7">
        <v>0</v>
      </c>
      <c r="L768" s="5" t="s">
        <v>13</v>
      </c>
      <c r="M768" s="8"/>
      <c r="N768" s="9"/>
      <c r="O768" s="10"/>
      <c r="R768" s="120"/>
      <c r="S768" s="120"/>
      <c r="T768" s="120"/>
      <c r="U768" s="120"/>
      <c r="V768" s="120"/>
      <c r="W768" s="120"/>
      <c r="X768" s="120"/>
      <c r="Y768" s="120"/>
    </row>
    <row r="769" spans="2:25" x14ac:dyDescent="0.2">
      <c r="B769" s="70">
        <v>37220</v>
      </c>
      <c r="C769" s="4">
        <v>25</v>
      </c>
      <c r="D769" s="11"/>
      <c r="E769" s="12"/>
      <c r="F769" s="13"/>
      <c r="G769" s="53">
        <v>1</v>
      </c>
      <c r="H769" s="54">
        <v>4</v>
      </c>
      <c r="I769" s="11">
        <v>93</v>
      </c>
      <c r="J769" s="62">
        <v>7</v>
      </c>
      <c r="K769" s="7">
        <v>0</v>
      </c>
      <c r="L769" s="5" t="s">
        <v>13</v>
      </c>
      <c r="M769" s="14"/>
      <c r="N769" s="15"/>
      <c r="O769" s="16"/>
      <c r="R769" s="120"/>
      <c r="S769" s="120"/>
      <c r="T769" s="120"/>
      <c r="U769" s="120"/>
      <c r="V769" s="120"/>
      <c r="W769" s="120"/>
      <c r="X769" s="120"/>
      <c r="Y769" s="120"/>
    </row>
    <row r="770" spans="2:25" x14ac:dyDescent="0.2">
      <c r="B770" s="70">
        <v>37221</v>
      </c>
      <c r="C770" s="4">
        <v>26</v>
      </c>
      <c r="D770" s="11"/>
      <c r="E770" s="12"/>
      <c r="F770" s="13"/>
      <c r="G770" s="53">
        <v>4</v>
      </c>
      <c r="H770" s="54">
        <v>7</v>
      </c>
      <c r="I770" s="11">
        <v>91</v>
      </c>
      <c r="J770" s="62">
        <v>0</v>
      </c>
      <c r="K770" s="7">
        <v>0</v>
      </c>
      <c r="L770" s="11" t="s">
        <v>13</v>
      </c>
      <c r="M770" s="8"/>
      <c r="N770" s="9"/>
      <c r="O770" s="10"/>
    </row>
    <row r="771" spans="2:25" x14ac:dyDescent="0.2">
      <c r="B771" s="70">
        <v>37222</v>
      </c>
      <c r="C771" s="4">
        <v>27</v>
      </c>
      <c r="D771" s="11"/>
      <c r="E771" s="12"/>
      <c r="F771" s="13"/>
      <c r="G771" s="53">
        <v>-2</v>
      </c>
      <c r="H771" s="54">
        <v>7</v>
      </c>
      <c r="I771" s="11">
        <v>100</v>
      </c>
      <c r="J771" s="62">
        <v>5</v>
      </c>
      <c r="K771" s="7">
        <v>0</v>
      </c>
      <c r="L771" s="11" t="s">
        <v>25</v>
      </c>
      <c r="M771" s="14"/>
      <c r="N771" s="15"/>
      <c r="O771" s="16"/>
    </row>
    <row r="772" spans="2:25" x14ac:dyDescent="0.2">
      <c r="B772" s="70">
        <v>37223</v>
      </c>
      <c r="C772" s="4">
        <v>28</v>
      </c>
      <c r="D772" s="11"/>
      <c r="E772" s="12"/>
      <c r="F772" s="13"/>
      <c r="G772" s="53">
        <v>2</v>
      </c>
      <c r="H772" s="54">
        <v>6</v>
      </c>
      <c r="I772" s="11">
        <v>100</v>
      </c>
      <c r="J772" s="62">
        <v>0</v>
      </c>
      <c r="K772" s="7">
        <v>0</v>
      </c>
      <c r="L772" s="11" t="s">
        <v>25</v>
      </c>
      <c r="M772" s="8"/>
      <c r="N772" s="9"/>
      <c r="O772" s="10"/>
    </row>
    <row r="773" spans="2:25" x14ac:dyDescent="0.2">
      <c r="B773" s="70">
        <v>37224</v>
      </c>
      <c r="C773" s="4">
        <v>29</v>
      </c>
      <c r="D773" s="11"/>
      <c r="E773" s="12"/>
      <c r="F773" s="13"/>
      <c r="G773" s="53">
        <v>1</v>
      </c>
      <c r="H773" s="54">
        <v>5</v>
      </c>
      <c r="I773" s="11">
        <v>96</v>
      </c>
      <c r="J773" s="62">
        <v>7</v>
      </c>
      <c r="K773" s="7">
        <v>0</v>
      </c>
      <c r="L773" s="11" t="s">
        <v>25</v>
      </c>
      <c r="M773" s="14"/>
      <c r="N773" s="15"/>
      <c r="O773" s="16"/>
    </row>
    <row r="774" spans="2:25" x14ac:dyDescent="0.2">
      <c r="B774" s="70">
        <v>37225</v>
      </c>
      <c r="C774" s="4">
        <v>30</v>
      </c>
      <c r="D774" s="11"/>
      <c r="E774" s="12"/>
      <c r="F774" s="13"/>
      <c r="G774" s="53">
        <v>3</v>
      </c>
      <c r="H774" s="54">
        <v>4</v>
      </c>
      <c r="I774" s="11">
        <v>94</v>
      </c>
      <c r="J774" s="62">
        <v>0</v>
      </c>
      <c r="K774" s="7">
        <v>0</v>
      </c>
      <c r="L774" s="11" t="s">
        <v>45</v>
      </c>
      <c r="M774" s="14"/>
      <c r="N774" s="15"/>
      <c r="O774" s="16"/>
    </row>
    <row r="775" spans="2:25" ht="13.5" thickBot="1" x14ac:dyDescent="0.25">
      <c r="C775" s="17"/>
      <c r="D775" s="18"/>
      <c r="E775" s="19"/>
      <c r="F775" s="13"/>
      <c r="G775" s="53"/>
      <c r="H775" s="54"/>
      <c r="I775" s="11"/>
      <c r="J775" s="62"/>
      <c r="K775" s="13"/>
      <c r="L775" s="11"/>
      <c r="M775" s="14"/>
      <c r="N775" s="15"/>
      <c r="O775" s="16"/>
    </row>
    <row r="776" spans="2:25" ht="13.5" thickBot="1" x14ac:dyDescent="0.25">
      <c r="C776" s="21" t="s">
        <v>27</v>
      </c>
      <c r="D776" s="22"/>
      <c r="E776" s="23">
        <v>0</v>
      </c>
      <c r="F776" s="24">
        <v>-100</v>
      </c>
      <c r="G776" s="57"/>
      <c r="H776" s="58"/>
      <c r="I776" s="25"/>
      <c r="J776" s="64"/>
      <c r="K776" s="24"/>
      <c r="L776" s="22"/>
      <c r="M776" s="212"/>
      <c r="N776" s="213"/>
      <c r="O776" s="214"/>
    </row>
    <row r="777" spans="2:25" ht="12.75" customHeight="1" x14ac:dyDescent="0.2">
      <c r="C777" s="164" t="s">
        <v>28</v>
      </c>
      <c r="D777" s="165"/>
      <c r="E777" s="168">
        <v>0</v>
      </c>
      <c r="F777" s="141">
        <v>-400</v>
      </c>
      <c r="G777" s="125">
        <f>SUM(G743:G775)</f>
        <v>45</v>
      </c>
      <c r="H777" s="125">
        <f>SUM(H743:H775)</f>
        <v>214</v>
      </c>
      <c r="I777" s="125">
        <f>SUM(I743:I775)</f>
        <v>2352</v>
      </c>
      <c r="J777" s="125">
        <f>SUM(J743:J775)</f>
        <v>48</v>
      </c>
      <c r="K777" s="141">
        <f>COUNTIF(K743:K775,"&gt;0")</f>
        <v>0</v>
      </c>
      <c r="L777" s="39"/>
      <c r="M777" s="40"/>
      <c r="N777" s="40"/>
      <c r="O777" s="41"/>
    </row>
    <row r="778" spans="2:25" ht="13.5" thickBot="1" x14ac:dyDescent="0.25">
      <c r="C778" s="166"/>
      <c r="D778" s="167"/>
      <c r="E778" s="169"/>
      <c r="F778" s="142"/>
      <c r="G778" s="126"/>
      <c r="H778" s="126"/>
      <c r="I778" s="126"/>
      <c r="J778" s="126"/>
      <c r="K778" s="142"/>
      <c r="L778" s="42"/>
      <c r="M778" s="43"/>
      <c r="N778" s="43"/>
      <c r="O778" s="44"/>
    </row>
    <row r="779" spans="2:25" ht="12.75" customHeight="1" x14ac:dyDescent="0.2">
      <c r="C779" s="143" t="s">
        <v>54</v>
      </c>
      <c r="D779" s="144"/>
      <c r="E779" s="206">
        <v>-0.4</v>
      </c>
      <c r="F779" s="116" t="s">
        <v>55</v>
      </c>
      <c r="G779" s="152" t="s">
        <v>171</v>
      </c>
      <c r="H779" s="153" t="s">
        <v>172</v>
      </c>
      <c r="I779" s="154" t="s">
        <v>56</v>
      </c>
      <c r="J779" s="156" t="s">
        <v>57</v>
      </c>
      <c r="K779" s="158" t="s">
        <v>29</v>
      </c>
      <c r="L779" s="158"/>
      <c r="M779" s="158"/>
      <c r="N779" s="158"/>
      <c r="O779" s="159"/>
    </row>
    <row r="780" spans="2:25" x14ac:dyDescent="0.2">
      <c r="C780" s="145"/>
      <c r="D780" s="146"/>
      <c r="E780" s="207"/>
      <c r="F780" s="117"/>
      <c r="G780" s="121"/>
      <c r="H780" s="137"/>
      <c r="I780" s="155"/>
      <c r="J780" s="157"/>
      <c r="K780" s="160"/>
      <c r="L780" s="160"/>
      <c r="M780" s="160"/>
      <c r="N780" s="160"/>
      <c r="O780" s="161"/>
    </row>
    <row r="781" spans="2:25" x14ac:dyDescent="0.2">
      <c r="C781" s="145"/>
      <c r="D781" s="146"/>
      <c r="E781" s="207"/>
      <c r="F781" s="117"/>
      <c r="G781" s="121">
        <f>G777/30</f>
        <v>1.5</v>
      </c>
      <c r="H781" s="121">
        <f>H777/30</f>
        <v>7.1333333333333337</v>
      </c>
      <c r="I781" s="121">
        <f>I777/30</f>
        <v>78.400000000000006</v>
      </c>
      <c r="J781" s="219">
        <f>COUNTIF(J743:J775,"&gt;0")</f>
        <v>13</v>
      </c>
      <c r="K781" s="160"/>
      <c r="L781" s="160"/>
      <c r="M781" s="160"/>
      <c r="N781" s="160"/>
      <c r="O781" s="161"/>
    </row>
    <row r="782" spans="2:25" ht="13.5" thickBot="1" x14ac:dyDescent="0.25">
      <c r="C782" s="147"/>
      <c r="D782" s="148"/>
      <c r="E782" s="208"/>
      <c r="F782" s="118"/>
      <c r="G782" s="122"/>
      <c r="H782" s="122"/>
      <c r="I782" s="122"/>
      <c r="J782" s="220"/>
      <c r="K782" s="162"/>
      <c r="L782" s="162"/>
      <c r="M782" s="162"/>
      <c r="N782" s="162"/>
      <c r="O782" s="163"/>
    </row>
    <row r="785" spans="2:25" x14ac:dyDescent="0.2">
      <c r="C785" s="69" t="s">
        <v>159</v>
      </c>
      <c r="D785" s="69" t="s">
        <v>212</v>
      </c>
      <c r="H785" s="59"/>
    </row>
    <row r="786" spans="2:25" ht="13.5" thickBot="1" x14ac:dyDescent="0.25">
      <c r="D786" s="72"/>
    </row>
    <row r="787" spans="2:25" ht="12.75" customHeight="1" x14ac:dyDescent="0.2">
      <c r="C787" s="170" t="s">
        <v>0</v>
      </c>
      <c r="D787" s="172" t="s">
        <v>1</v>
      </c>
      <c r="E787" s="173"/>
      <c r="F787" s="174"/>
      <c r="G787" s="175" t="s">
        <v>2</v>
      </c>
      <c r="H787" s="176"/>
      <c r="I787" s="177" t="s">
        <v>3</v>
      </c>
      <c r="J787" s="179" t="s">
        <v>4</v>
      </c>
      <c r="K787" s="131" t="s">
        <v>5</v>
      </c>
      <c r="L787" s="133" t="s">
        <v>6</v>
      </c>
      <c r="M787" s="135" t="s">
        <v>7</v>
      </c>
      <c r="N787" s="135"/>
      <c r="O787" s="131"/>
      <c r="R787" s="80" t="s">
        <v>150</v>
      </c>
      <c r="S787" s="80"/>
      <c r="T787" s="80"/>
      <c r="U787" s="80"/>
      <c r="V787" s="80"/>
      <c r="W787" s="80"/>
      <c r="X787" s="80"/>
      <c r="Y787" s="80"/>
    </row>
    <row r="788" spans="2:25" ht="13.5" customHeight="1" thickBot="1" x14ac:dyDescent="0.25">
      <c r="C788" s="171"/>
      <c r="D788" s="1" t="s">
        <v>8</v>
      </c>
      <c r="E788" s="2" t="s">
        <v>9</v>
      </c>
      <c r="F788" s="3" t="s">
        <v>10</v>
      </c>
      <c r="G788" s="49" t="s">
        <v>11</v>
      </c>
      <c r="H788" s="50" t="s">
        <v>12</v>
      </c>
      <c r="I788" s="178"/>
      <c r="J788" s="180"/>
      <c r="K788" s="132"/>
      <c r="L788" s="134"/>
      <c r="M788" s="136"/>
      <c r="N788" s="136"/>
      <c r="O788" s="132"/>
      <c r="R788" s="119" t="s">
        <v>289</v>
      </c>
      <c r="S788" s="119"/>
      <c r="T788" s="119"/>
      <c r="U788" s="119"/>
      <c r="V788" s="119"/>
      <c r="W788" s="119"/>
      <c r="X788" s="119"/>
      <c r="Y788" s="119"/>
    </row>
    <row r="789" spans="2:25" x14ac:dyDescent="0.2">
      <c r="B789" s="70">
        <v>37196</v>
      </c>
      <c r="C789" s="4">
        <v>1</v>
      </c>
      <c r="D789" s="5">
        <v>45800</v>
      </c>
      <c r="E789" s="6"/>
      <c r="F789" s="7">
        <v>0</v>
      </c>
      <c r="G789" s="51">
        <v>6</v>
      </c>
      <c r="H789" s="52">
        <v>10</v>
      </c>
      <c r="I789" s="5">
        <v>87</v>
      </c>
      <c r="J789" s="65">
        <v>5</v>
      </c>
      <c r="K789" s="7">
        <v>0</v>
      </c>
      <c r="L789" s="5" t="s">
        <v>15</v>
      </c>
      <c r="M789" s="27"/>
      <c r="N789" s="28"/>
      <c r="O789" s="10"/>
      <c r="R789" s="119"/>
      <c r="S789" s="119"/>
      <c r="T789" s="119"/>
      <c r="U789" s="119"/>
      <c r="V789" s="119"/>
      <c r="W789" s="119"/>
      <c r="X789" s="119"/>
      <c r="Y789" s="119"/>
    </row>
    <row r="790" spans="2:25" x14ac:dyDescent="0.2">
      <c r="B790" s="70">
        <v>37197</v>
      </c>
      <c r="C790" s="4">
        <v>2</v>
      </c>
      <c r="D790" s="11">
        <v>45700</v>
      </c>
      <c r="E790" s="12"/>
      <c r="F790" s="13">
        <v>-100</v>
      </c>
      <c r="G790" s="53">
        <v>7</v>
      </c>
      <c r="H790" s="54">
        <v>12</v>
      </c>
      <c r="I790" s="11">
        <v>90</v>
      </c>
      <c r="J790" s="66">
        <v>2</v>
      </c>
      <c r="K790" s="7" t="s">
        <v>241</v>
      </c>
      <c r="L790" s="11" t="s">
        <v>13</v>
      </c>
      <c r="M790" s="27"/>
      <c r="N790" s="30"/>
      <c r="O790" s="10"/>
      <c r="R790" s="119"/>
      <c r="S790" s="119"/>
      <c r="T790" s="119"/>
      <c r="U790" s="119"/>
      <c r="V790" s="119"/>
      <c r="W790" s="119"/>
      <c r="X790" s="119"/>
      <c r="Y790" s="119"/>
    </row>
    <row r="791" spans="2:25" x14ac:dyDescent="0.2">
      <c r="B791" s="70">
        <v>37198</v>
      </c>
      <c r="C791" s="4">
        <v>3</v>
      </c>
      <c r="D791" s="11">
        <v>45700</v>
      </c>
      <c r="E791" s="12"/>
      <c r="F791" s="13">
        <v>0</v>
      </c>
      <c r="G791" s="53">
        <v>8</v>
      </c>
      <c r="H791" s="54">
        <v>11</v>
      </c>
      <c r="I791" s="11">
        <v>87</v>
      </c>
      <c r="J791" s="66">
        <v>0</v>
      </c>
      <c r="K791" s="7" t="s">
        <v>241</v>
      </c>
      <c r="L791" s="11" t="s">
        <v>13</v>
      </c>
      <c r="M791" s="27"/>
      <c r="N791" s="30"/>
      <c r="O791" s="10"/>
      <c r="R791" s="80"/>
      <c r="S791" s="80"/>
      <c r="T791" s="80"/>
      <c r="U791" s="80"/>
      <c r="V791" s="80"/>
      <c r="W791" s="80"/>
      <c r="X791" s="80"/>
      <c r="Y791" s="80"/>
    </row>
    <row r="792" spans="2:25" x14ac:dyDescent="0.2">
      <c r="B792" s="70">
        <v>37199</v>
      </c>
      <c r="C792" s="4">
        <v>4</v>
      </c>
      <c r="D792" s="11">
        <v>45700</v>
      </c>
      <c r="E792" s="12"/>
      <c r="F792" s="13">
        <v>0</v>
      </c>
      <c r="G792" s="53">
        <v>7</v>
      </c>
      <c r="H792" s="54">
        <v>11</v>
      </c>
      <c r="I792" s="11">
        <v>84</v>
      </c>
      <c r="J792" s="66">
        <v>0</v>
      </c>
      <c r="K792" s="7" t="s">
        <v>241</v>
      </c>
      <c r="L792" s="11" t="s">
        <v>13</v>
      </c>
      <c r="M792" s="27"/>
      <c r="N792" s="30"/>
      <c r="O792" s="10"/>
      <c r="R792" s="80" t="s">
        <v>152</v>
      </c>
      <c r="S792" s="80"/>
      <c r="T792" s="80"/>
      <c r="U792" s="80"/>
      <c r="V792" s="80"/>
      <c r="W792" s="80"/>
      <c r="X792" s="80"/>
      <c r="Y792" s="80"/>
    </row>
    <row r="793" spans="2:25" ht="12.75" customHeight="1" x14ac:dyDescent="0.2">
      <c r="B793" s="70">
        <v>37200</v>
      </c>
      <c r="C793" s="4">
        <v>5</v>
      </c>
      <c r="D793" s="11">
        <v>45700</v>
      </c>
      <c r="E793" s="12"/>
      <c r="F793" s="13">
        <v>0</v>
      </c>
      <c r="G793" s="53">
        <v>6</v>
      </c>
      <c r="H793" s="54">
        <v>11</v>
      </c>
      <c r="I793" s="11">
        <v>78</v>
      </c>
      <c r="J793" s="66">
        <v>0</v>
      </c>
      <c r="K793" s="7" t="s">
        <v>241</v>
      </c>
      <c r="L793" s="11" t="s">
        <v>15</v>
      </c>
      <c r="M793" s="27"/>
      <c r="N793" s="30"/>
      <c r="O793" s="10"/>
      <c r="R793" s="119" t="s">
        <v>290</v>
      </c>
      <c r="S793" s="119"/>
      <c r="T793" s="119"/>
      <c r="U793" s="119"/>
      <c r="V793" s="119"/>
      <c r="W793" s="119"/>
      <c r="X793" s="119"/>
      <c r="Y793" s="119"/>
    </row>
    <row r="794" spans="2:25" x14ac:dyDescent="0.2">
      <c r="B794" s="70">
        <v>37201</v>
      </c>
      <c r="C794" s="4">
        <v>6</v>
      </c>
      <c r="D794" s="11">
        <v>45700</v>
      </c>
      <c r="E794" s="12"/>
      <c r="F794" s="13">
        <v>0</v>
      </c>
      <c r="G794" s="53">
        <v>3</v>
      </c>
      <c r="H794" s="54">
        <v>8</v>
      </c>
      <c r="I794" s="11">
        <v>91</v>
      </c>
      <c r="J794" s="66">
        <v>2</v>
      </c>
      <c r="K794" s="7">
        <v>0</v>
      </c>
      <c r="L794" s="11" t="s">
        <v>13</v>
      </c>
      <c r="M794" s="27"/>
      <c r="N794" s="30"/>
      <c r="O794" s="10"/>
      <c r="R794" s="119"/>
      <c r="S794" s="119"/>
      <c r="T794" s="119"/>
      <c r="U794" s="119"/>
      <c r="V794" s="119"/>
      <c r="W794" s="119"/>
      <c r="X794" s="119"/>
      <c r="Y794" s="119"/>
    </row>
    <row r="795" spans="2:25" x14ac:dyDescent="0.2">
      <c r="B795" s="70">
        <v>37202</v>
      </c>
      <c r="C795" s="4">
        <v>7</v>
      </c>
      <c r="D795" s="11">
        <v>45700</v>
      </c>
      <c r="E795" s="12"/>
      <c r="F795" s="13">
        <v>0</v>
      </c>
      <c r="G795" s="53">
        <v>7</v>
      </c>
      <c r="H795" s="54">
        <v>9</v>
      </c>
      <c r="I795" s="11">
        <v>93</v>
      </c>
      <c r="J795" s="66">
        <v>10</v>
      </c>
      <c r="K795" s="7">
        <v>0</v>
      </c>
      <c r="L795" s="11" t="s">
        <v>13</v>
      </c>
      <c r="M795" s="27"/>
      <c r="N795" s="30"/>
      <c r="O795" s="10"/>
      <c r="R795" s="119"/>
      <c r="S795" s="119"/>
      <c r="T795" s="119"/>
      <c r="U795" s="119"/>
      <c r="V795" s="119"/>
      <c r="W795" s="119"/>
      <c r="X795" s="119"/>
      <c r="Y795" s="119"/>
    </row>
    <row r="796" spans="2:25" x14ac:dyDescent="0.2">
      <c r="B796" s="70">
        <v>37203</v>
      </c>
      <c r="C796" s="4">
        <v>8</v>
      </c>
      <c r="D796" s="11">
        <v>45700</v>
      </c>
      <c r="E796" s="12"/>
      <c r="F796" s="13">
        <v>0</v>
      </c>
      <c r="G796" s="53">
        <v>5</v>
      </c>
      <c r="H796" s="54">
        <v>9</v>
      </c>
      <c r="I796" s="11">
        <v>95</v>
      </c>
      <c r="J796" s="66">
        <v>6</v>
      </c>
      <c r="K796" s="7">
        <v>0</v>
      </c>
      <c r="L796" s="11" t="s">
        <v>13</v>
      </c>
      <c r="M796" s="27"/>
      <c r="N796" s="30"/>
      <c r="O796" s="16"/>
      <c r="R796" s="80"/>
      <c r="S796" s="80"/>
      <c r="T796" s="80"/>
      <c r="U796" s="80"/>
      <c r="V796" s="80"/>
      <c r="W796" s="80"/>
      <c r="X796" s="80"/>
      <c r="Y796" s="80"/>
    </row>
    <row r="797" spans="2:25" x14ac:dyDescent="0.2">
      <c r="B797" s="70">
        <v>37204</v>
      </c>
      <c r="C797" s="4">
        <v>9</v>
      </c>
      <c r="D797" s="11">
        <v>45600</v>
      </c>
      <c r="E797" s="12"/>
      <c r="F797" s="13">
        <v>-100</v>
      </c>
      <c r="G797" s="53">
        <v>-1</v>
      </c>
      <c r="H797" s="54">
        <v>3</v>
      </c>
      <c r="I797" s="11">
        <v>95</v>
      </c>
      <c r="J797" s="62">
        <v>6</v>
      </c>
      <c r="K797" s="7">
        <v>0</v>
      </c>
      <c r="L797" s="11" t="s">
        <v>15</v>
      </c>
      <c r="M797" s="27"/>
      <c r="N797" s="30"/>
      <c r="O797" s="16"/>
      <c r="R797" s="80" t="s">
        <v>154</v>
      </c>
      <c r="S797" s="80"/>
      <c r="T797" s="80"/>
      <c r="U797" s="80"/>
      <c r="V797" s="80"/>
      <c r="W797" s="80"/>
      <c r="X797" s="80"/>
      <c r="Y797" s="80"/>
    </row>
    <row r="798" spans="2:25" ht="13.5" thickBot="1" x14ac:dyDescent="0.25">
      <c r="B798" s="70">
        <v>37205</v>
      </c>
      <c r="C798" s="17">
        <v>10</v>
      </c>
      <c r="D798" s="18">
        <v>45600</v>
      </c>
      <c r="E798" s="19"/>
      <c r="F798" s="20">
        <v>0</v>
      </c>
      <c r="G798" s="55">
        <v>-5</v>
      </c>
      <c r="H798" s="56">
        <v>5</v>
      </c>
      <c r="I798" s="18">
        <v>85</v>
      </c>
      <c r="J798" s="67">
        <v>0</v>
      </c>
      <c r="K798" s="7">
        <v>0</v>
      </c>
      <c r="L798" s="11" t="s">
        <v>25</v>
      </c>
      <c r="M798" s="27"/>
      <c r="N798" s="30"/>
      <c r="O798" s="16"/>
      <c r="R798" s="119" t="s">
        <v>291</v>
      </c>
      <c r="S798" s="119"/>
      <c r="T798" s="119"/>
      <c r="U798" s="119"/>
      <c r="V798" s="119"/>
      <c r="W798" s="119"/>
      <c r="X798" s="119"/>
      <c r="Y798" s="119"/>
    </row>
    <row r="799" spans="2:25" ht="13.5" thickBot="1" x14ac:dyDescent="0.25">
      <c r="C799" s="21" t="s">
        <v>20</v>
      </c>
      <c r="D799" s="22"/>
      <c r="E799" s="23">
        <v>0</v>
      </c>
      <c r="F799" s="24">
        <v>-200</v>
      </c>
      <c r="G799" s="57"/>
      <c r="H799" s="58"/>
      <c r="I799" s="25"/>
      <c r="J799" s="64"/>
      <c r="K799" s="24"/>
      <c r="L799" s="22"/>
      <c r="M799" s="32"/>
      <c r="N799" s="33"/>
      <c r="O799" s="102"/>
      <c r="R799" s="119"/>
      <c r="S799" s="119"/>
      <c r="T799" s="119"/>
      <c r="U799" s="119"/>
      <c r="V799" s="119"/>
      <c r="W799" s="119"/>
      <c r="X799" s="119"/>
      <c r="Y799" s="119"/>
    </row>
    <row r="800" spans="2:25" x14ac:dyDescent="0.2">
      <c r="B800" s="70">
        <v>37206</v>
      </c>
      <c r="C800" s="26">
        <v>11</v>
      </c>
      <c r="D800" s="5">
        <v>45600</v>
      </c>
      <c r="E800" s="6"/>
      <c r="F800" s="7">
        <v>0</v>
      </c>
      <c r="G800" s="51">
        <v>-3</v>
      </c>
      <c r="H800" s="52">
        <v>2</v>
      </c>
      <c r="I800" s="5">
        <v>88</v>
      </c>
      <c r="J800" s="62">
        <v>0</v>
      </c>
      <c r="K800" s="7">
        <v>0</v>
      </c>
      <c r="L800" s="5" t="s">
        <v>13</v>
      </c>
      <c r="M800" s="35"/>
      <c r="N800" s="30"/>
      <c r="O800" s="10"/>
      <c r="R800" s="119"/>
      <c r="S800" s="119"/>
      <c r="T800" s="119"/>
      <c r="U800" s="119"/>
      <c r="V800" s="119"/>
      <c r="W800" s="119"/>
      <c r="X800" s="119"/>
      <c r="Y800" s="119"/>
    </row>
    <row r="801" spans="2:25" x14ac:dyDescent="0.2">
      <c r="B801" s="70">
        <v>37207</v>
      </c>
      <c r="C801" s="4">
        <v>12</v>
      </c>
      <c r="D801" s="11">
        <v>45600</v>
      </c>
      <c r="E801" s="12"/>
      <c r="F801" s="13">
        <v>0</v>
      </c>
      <c r="G801" s="51">
        <v>1</v>
      </c>
      <c r="H801" s="52">
        <v>8</v>
      </c>
      <c r="I801" s="11">
        <v>100</v>
      </c>
      <c r="J801" s="62">
        <v>0</v>
      </c>
      <c r="K801" s="7" t="s">
        <v>241</v>
      </c>
      <c r="L801" s="5" t="s">
        <v>13</v>
      </c>
      <c r="M801" s="27"/>
      <c r="N801" s="30"/>
      <c r="O801" s="10"/>
      <c r="R801" s="80"/>
      <c r="S801" s="80"/>
      <c r="T801" s="80"/>
      <c r="U801" s="80"/>
      <c r="V801" s="80"/>
      <c r="W801" s="80"/>
      <c r="X801" s="80"/>
      <c r="Y801" s="80"/>
    </row>
    <row r="802" spans="2:25" x14ac:dyDescent="0.2">
      <c r="B802" s="70">
        <v>37208</v>
      </c>
      <c r="C802" s="4">
        <v>13</v>
      </c>
      <c r="D802" s="11">
        <v>45500</v>
      </c>
      <c r="E802" s="12"/>
      <c r="F802" s="13">
        <v>-100</v>
      </c>
      <c r="G802" s="53">
        <v>0</v>
      </c>
      <c r="H802" s="54">
        <v>6</v>
      </c>
      <c r="I802" s="11">
        <v>87</v>
      </c>
      <c r="J802" s="62">
        <v>6</v>
      </c>
      <c r="K802" s="7">
        <v>0</v>
      </c>
      <c r="L802" s="5" t="s">
        <v>34</v>
      </c>
      <c r="M802" s="35"/>
      <c r="N802" s="30"/>
      <c r="O802" s="16"/>
      <c r="R802" s="80" t="s">
        <v>156</v>
      </c>
      <c r="S802" s="80"/>
      <c r="T802" s="80"/>
      <c r="U802" s="80"/>
      <c r="V802" s="80"/>
      <c r="W802" s="80"/>
      <c r="X802" s="80"/>
      <c r="Y802" s="80"/>
    </row>
    <row r="803" spans="2:25" ht="15" x14ac:dyDescent="0.25">
      <c r="B803" s="70">
        <v>37209</v>
      </c>
      <c r="C803" s="4">
        <v>14</v>
      </c>
      <c r="D803" s="11">
        <v>45500</v>
      </c>
      <c r="E803" s="12"/>
      <c r="F803" s="13">
        <v>0</v>
      </c>
      <c r="G803" s="103">
        <v>0</v>
      </c>
      <c r="H803" s="54">
        <v>6</v>
      </c>
      <c r="I803" s="11">
        <v>92</v>
      </c>
      <c r="J803" s="62">
        <v>0</v>
      </c>
      <c r="K803" s="7">
        <v>0</v>
      </c>
      <c r="L803" s="5" t="s">
        <v>15</v>
      </c>
      <c r="M803" s="35"/>
      <c r="N803" s="30"/>
      <c r="O803" s="16"/>
      <c r="R803" s="120" t="s">
        <v>215</v>
      </c>
      <c r="S803" s="120"/>
      <c r="T803" s="120"/>
      <c r="U803" s="120"/>
      <c r="V803" s="120"/>
      <c r="W803" s="120"/>
      <c r="X803" s="120"/>
      <c r="Y803" s="120"/>
    </row>
    <row r="804" spans="2:25" x14ac:dyDescent="0.2">
      <c r="B804" s="70">
        <v>37210</v>
      </c>
      <c r="C804" s="4">
        <v>15</v>
      </c>
      <c r="D804" s="11">
        <v>45500</v>
      </c>
      <c r="E804" s="12"/>
      <c r="F804" s="13">
        <v>0</v>
      </c>
      <c r="G804" s="53">
        <v>-4</v>
      </c>
      <c r="H804" s="54">
        <v>4</v>
      </c>
      <c r="I804" s="11">
        <v>89</v>
      </c>
      <c r="J804" s="62">
        <v>0</v>
      </c>
      <c r="K804" s="7">
        <v>0</v>
      </c>
      <c r="L804" s="5" t="s">
        <v>25</v>
      </c>
      <c r="M804" s="35"/>
      <c r="N804" s="30"/>
      <c r="O804" s="10"/>
      <c r="R804" s="120"/>
      <c r="S804" s="120"/>
      <c r="T804" s="120"/>
      <c r="U804" s="120"/>
      <c r="V804" s="120"/>
      <c r="W804" s="120"/>
      <c r="X804" s="120"/>
      <c r="Y804" s="120"/>
    </row>
    <row r="805" spans="2:25" x14ac:dyDescent="0.2">
      <c r="B805" s="70">
        <v>37211</v>
      </c>
      <c r="C805" s="4">
        <v>16</v>
      </c>
      <c r="D805" s="11">
        <v>45400</v>
      </c>
      <c r="E805" s="12"/>
      <c r="F805" s="13">
        <v>-100</v>
      </c>
      <c r="G805" s="53">
        <v>1</v>
      </c>
      <c r="H805" s="54">
        <v>9</v>
      </c>
      <c r="I805" s="11">
        <v>93</v>
      </c>
      <c r="J805" s="62">
        <v>0</v>
      </c>
      <c r="K805" s="7" t="s">
        <v>241</v>
      </c>
      <c r="L805" s="5" t="s">
        <v>13</v>
      </c>
      <c r="M805" s="27"/>
      <c r="N805" s="30"/>
      <c r="O805" s="16"/>
      <c r="R805" s="120"/>
      <c r="S805" s="120"/>
      <c r="T805" s="120"/>
      <c r="U805" s="120"/>
      <c r="V805" s="120"/>
      <c r="W805" s="120"/>
      <c r="X805" s="120"/>
      <c r="Y805" s="120"/>
    </row>
    <row r="806" spans="2:25" x14ac:dyDescent="0.2">
      <c r="B806" s="70">
        <v>37212</v>
      </c>
      <c r="C806" s="4">
        <v>17</v>
      </c>
      <c r="D806" s="11">
        <v>45400</v>
      </c>
      <c r="E806" s="12"/>
      <c r="F806" s="13">
        <v>0</v>
      </c>
      <c r="G806" s="53">
        <v>4</v>
      </c>
      <c r="H806" s="54">
        <v>7</v>
      </c>
      <c r="I806" s="11">
        <v>99</v>
      </c>
      <c r="J806" s="62">
        <v>1</v>
      </c>
      <c r="K806" s="7">
        <v>0</v>
      </c>
      <c r="L806" s="5" t="s">
        <v>13</v>
      </c>
      <c r="M806" s="35"/>
      <c r="N806" s="30"/>
      <c r="O806" s="10"/>
      <c r="R806" s="80"/>
      <c r="S806" s="80"/>
      <c r="T806" s="80"/>
      <c r="U806" s="80"/>
      <c r="V806" s="80"/>
      <c r="W806" s="80"/>
      <c r="X806" s="80"/>
      <c r="Y806" s="80"/>
    </row>
    <row r="807" spans="2:25" x14ac:dyDescent="0.2">
      <c r="B807" s="70">
        <v>37213</v>
      </c>
      <c r="C807" s="4">
        <v>18</v>
      </c>
      <c r="D807" s="11">
        <v>45400</v>
      </c>
      <c r="E807" s="12"/>
      <c r="F807" s="13">
        <v>0</v>
      </c>
      <c r="G807" s="53">
        <v>5</v>
      </c>
      <c r="H807" s="54">
        <v>9</v>
      </c>
      <c r="I807" s="11">
        <v>98</v>
      </c>
      <c r="J807" s="62">
        <v>0</v>
      </c>
      <c r="K807" s="7" t="s">
        <v>241</v>
      </c>
      <c r="L807" s="5" t="s">
        <v>13</v>
      </c>
      <c r="M807" s="27"/>
      <c r="N807" s="30"/>
      <c r="O807" s="10"/>
      <c r="R807" s="80" t="s">
        <v>155</v>
      </c>
      <c r="S807" s="80"/>
      <c r="T807" s="80"/>
      <c r="U807" s="80"/>
      <c r="V807" s="80"/>
      <c r="W807" s="80"/>
      <c r="X807" s="80"/>
      <c r="Y807" s="80"/>
    </row>
    <row r="808" spans="2:25" x14ac:dyDescent="0.2">
      <c r="B808" s="70">
        <v>37214</v>
      </c>
      <c r="C808" s="4">
        <v>19</v>
      </c>
      <c r="D808" s="11">
        <v>45400</v>
      </c>
      <c r="E808" s="12"/>
      <c r="F808" s="13">
        <v>0</v>
      </c>
      <c r="G808" s="53">
        <v>4</v>
      </c>
      <c r="H808" s="54">
        <v>7</v>
      </c>
      <c r="I808" s="11">
        <v>100</v>
      </c>
      <c r="J808" s="62">
        <v>0</v>
      </c>
      <c r="K808" s="7">
        <v>0</v>
      </c>
      <c r="L808" s="5" t="s">
        <v>13</v>
      </c>
      <c r="M808" s="35"/>
      <c r="N808" s="30"/>
      <c r="O808" s="10"/>
      <c r="R808" s="120"/>
      <c r="S808" s="120"/>
      <c r="T808" s="120"/>
      <c r="U808" s="120"/>
      <c r="V808" s="120"/>
      <c r="W808" s="120"/>
      <c r="X808" s="120"/>
      <c r="Y808" s="120"/>
    </row>
    <row r="809" spans="2:25" ht="13.5" thickBot="1" x14ac:dyDescent="0.25">
      <c r="B809" s="70">
        <v>37215</v>
      </c>
      <c r="C809" s="17">
        <v>20</v>
      </c>
      <c r="D809" s="11">
        <v>45400</v>
      </c>
      <c r="E809" s="19"/>
      <c r="F809" s="20">
        <v>0</v>
      </c>
      <c r="G809" s="53">
        <v>3</v>
      </c>
      <c r="H809" s="54">
        <v>8</v>
      </c>
      <c r="I809" s="18">
        <v>97</v>
      </c>
      <c r="J809" s="63">
        <v>1</v>
      </c>
      <c r="K809" s="7" t="s">
        <v>241</v>
      </c>
      <c r="L809" s="5" t="s">
        <v>13</v>
      </c>
      <c r="M809" s="27"/>
      <c r="N809" s="30"/>
      <c r="O809" s="16"/>
      <c r="R809" s="120"/>
      <c r="S809" s="120"/>
      <c r="T809" s="120"/>
      <c r="U809" s="120"/>
      <c r="V809" s="120"/>
      <c r="W809" s="120"/>
      <c r="X809" s="120"/>
      <c r="Y809" s="120"/>
    </row>
    <row r="810" spans="2:25" ht="13.5" thickBot="1" x14ac:dyDescent="0.25">
      <c r="C810" s="21" t="s">
        <v>23</v>
      </c>
      <c r="D810" s="22"/>
      <c r="E810" s="23">
        <v>0</v>
      </c>
      <c r="F810" s="24">
        <v>-200</v>
      </c>
      <c r="G810" s="57"/>
      <c r="H810" s="58"/>
      <c r="I810" s="25"/>
      <c r="J810" s="64"/>
      <c r="K810" s="24"/>
      <c r="L810" s="22"/>
      <c r="M810" s="32"/>
      <c r="N810" s="33"/>
      <c r="O810" s="102"/>
      <c r="R810" s="120"/>
      <c r="S810" s="120"/>
      <c r="T810" s="120"/>
      <c r="U810" s="120"/>
      <c r="V810" s="120"/>
      <c r="W810" s="120"/>
      <c r="X810" s="120"/>
      <c r="Y810" s="120"/>
    </row>
    <row r="811" spans="2:25" x14ac:dyDescent="0.2">
      <c r="B811" s="70">
        <v>37216</v>
      </c>
      <c r="C811" s="26">
        <v>21</v>
      </c>
      <c r="D811" s="5">
        <v>45400</v>
      </c>
      <c r="E811" s="6"/>
      <c r="F811" s="7">
        <v>0</v>
      </c>
      <c r="G811" s="51">
        <v>6</v>
      </c>
      <c r="H811" s="52">
        <v>10</v>
      </c>
      <c r="I811" s="5">
        <v>88</v>
      </c>
      <c r="J811" s="61">
        <v>0</v>
      </c>
      <c r="K811" s="7">
        <v>1</v>
      </c>
      <c r="L811" s="5" t="s">
        <v>25</v>
      </c>
      <c r="M811" s="35"/>
      <c r="N811" s="30"/>
      <c r="O811" s="10"/>
      <c r="R811" s="80"/>
      <c r="S811" s="80"/>
      <c r="T811" s="80"/>
      <c r="U811" s="80"/>
      <c r="V811" s="80"/>
      <c r="W811" s="80"/>
      <c r="X811" s="80"/>
      <c r="Y811" s="80"/>
    </row>
    <row r="812" spans="2:25" x14ac:dyDescent="0.2">
      <c r="B812" s="70">
        <v>37217</v>
      </c>
      <c r="C812" s="4">
        <v>22</v>
      </c>
      <c r="D812" s="11">
        <v>45300</v>
      </c>
      <c r="E812" s="12"/>
      <c r="F812" s="13">
        <v>-100</v>
      </c>
      <c r="G812" s="53">
        <v>6</v>
      </c>
      <c r="H812" s="54">
        <v>7</v>
      </c>
      <c r="I812" s="11">
        <v>96</v>
      </c>
      <c r="J812" s="62">
        <v>7</v>
      </c>
      <c r="K812" s="13">
        <v>0</v>
      </c>
      <c r="L812" s="5" t="s">
        <v>15</v>
      </c>
      <c r="M812" s="35" t="s">
        <v>52</v>
      </c>
      <c r="N812" s="30" t="s">
        <v>91</v>
      </c>
      <c r="O812" s="10"/>
      <c r="R812" s="80" t="s">
        <v>157</v>
      </c>
      <c r="S812" s="80"/>
      <c r="T812" s="80"/>
      <c r="U812" s="80"/>
      <c r="V812" s="80"/>
      <c r="W812" s="80"/>
      <c r="X812" s="80"/>
      <c r="Y812" s="80"/>
    </row>
    <row r="813" spans="2:25" x14ac:dyDescent="0.2">
      <c r="B813" s="70">
        <v>37218</v>
      </c>
      <c r="C813" s="4">
        <v>23</v>
      </c>
      <c r="D813" s="11">
        <v>45300</v>
      </c>
      <c r="E813" s="12"/>
      <c r="F813" s="13">
        <v>0</v>
      </c>
      <c r="G813" s="53">
        <v>0</v>
      </c>
      <c r="H813" s="54">
        <v>4</v>
      </c>
      <c r="I813" s="11">
        <v>94</v>
      </c>
      <c r="J813" s="62">
        <v>6</v>
      </c>
      <c r="K813" s="7">
        <v>0</v>
      </c>
      <c r="L813" s="5" t="s">
        <v>15</v>
      </c>
      <c r="M813" s="35"/>
      <c r="N813" s="30"/>
      <c r="O813" s="16"/>
      <c r="R813" s="120"/>
      <c r="S813" s="120"/>
      <c r="T813" s="120"/>
      <c r="U813" s="120"/>
      <c r="V813" s="120"/>
      <c r="W813" s="120"/>
      <c r="X813" s="120"/>
      <c r="Y813" s="120"/>
    </row>
    <row r="814" spans="2:25" x14ac:dyDescent="0.2">
      <c r="B814" s="70">
        <v>37219</v>
      </c>
      <c r="C814" s="4">
        <v>24</v>
      </c>
      <c r="D814" s="11">
        <v>45300</v>
      </c>
      <c r="E814" s="12"/>
      <c r="F814" s="13">
        <v>0</v>
      </c>
      <c r="G814" s="53">
        <v>4</v>
      </c>
      <c r="H814" s="54">
        <v>5</v>
      </c>
      <c r="I814" s="11">
        <v>93</v>
      </c>
      <c r="J814" s="62">
        <v>0</v>
      </c>
      <c r="K814" s="13">
        <v>0</v>
      </c>
      <c r="L814" s="5" t="s">
        <v>25</v>
      </c>
      <c r="M814" s="35"/>
      <c r="N814" s="30"/>
      <c r="O814" s="10"/>
      <c r="R814" s="120"/>
      <c r="S814" s="120"/>
      <c r="T814" s="120"/>
      <c r="U814" s="120"/>
      <c r="V814" s="120"/>
      <c r="W814" s="120"/>
      <c r="X814" s="120"/>
      <c r="Y814" s="120"/>
    </row>
    <row r="815" spans="2:25" x14ac:dyDescent="0.2">
      <c r="B815" s="70">
        <v>37220</v>
      </c>
      <c r="C815" s="4">
        <v>25</v>
      </c>
      <c r="D815" s="11">
        <v>45300</v>
      </c>
      <c r="E815" s="12"/>
      <c r="F815" s="13">
        <v>0</v>
      </c>
      <c r="G815" s="53">
        <v>4</v>
      </c>
      <c r="H815" s="54">
        <v>7</v>
      </c>
      <c r="I815" s="11">
        <v>94</v>
      </c>
      <c r="J815" s="62">
        <v>0</v>
      </c>
      <c r="K815" s="13" t="s">
        <v>241</v>
      </c>
      <c r="L815" s="5" t="s">
        <v>13</v>
      </c>
      <c r="M815" s="27"/>
      <c r="N815" s="30"/>
      <c r="O815" s="16"/>
      <c r="R815" s="120"/>
      <c r="S815" s="120"/>
      <c r="T815" s="120"/>
      <c r="U815" s="120"/>
      <c r="V815" s="120"/>
      <c r="W815" s="120"/>
      <c r="X815" s="120"/>
      <c r="Y815" s="120"/>
    </row>
    <row r="816" spans="2:25" x14ac:dyDescent="0.2">
      <c r="B816" s="70">
        <v>37221</v>
      </c>
      <c r="C816" s="4">
        <v>26</v>
      </c>
      <c r="D816" s="11">
        <v>45300</v>
      </c>
      <c r="E816" s="12"/>
      <c r="F816" s="13">
        <v>0</v>
      </c>
      <c r="G816" s="53">
        <v>3</v>
      </c>
      <c r="H816" s="54">
        <v>8</v>
      </c>
      <c r="I816" s="11">
        <v>96</v>
      </c>
      <c r="J816" s="62">
        <v>6</v>
      </c>
      <c r="K816" s="13">
        <v>0</v>
      </c>
      <c r="L816" s="11" t="s">
        <v>13</v>
      </c>
      <c r="M816" s="35"/>
      <c r="N816" s="30"/>
      <c r="O816" s="10"/>
    </row>
    <row r="817" spans="2:15" x14ac:dyDescent="0.2">
      <c r="B817" s="70">
        <v>37222</v>
      </c>
      <c r="C817" s="4">
        <v>27</v>
      </c>
      <c r="D817" s="11">
        <v>45300</v>
      </c>
      <c r="E817" s="12"/>
      <c r="F817" s="13">
        <v>0</v>
      </c>
      <c r="G817" s="53">
        <v>3</v>
      </c>
      <c r="H817" s="54">
        <v>6</v>
      </c>
      <c r="I817" s="11">
        <v>99</v>
      </c>
      <c r="J817" s="62">
        <v>0</v>
      </c>
      <c r="K817" s="13">
        <v>0</v>
      </c>
      <c r="L817" s="11" t="s">
        <v>13</v>
      </c>
      <c r="M817" s="35"/>
      <c r="N817" s="30"/>
      <c r="O817" s="16"/>
    </row>
    <row r="818" spans="2:15" x14ac:dyDescent="0.2">
      <c r="B818" s="70">
        <v>37223</v>
      </c>
      <c r="C818" s="4">
        <v>28</v>
      </c>
      <c r="D818" s="11">
        <v>45300</v>
      </c>
      <c r="E818" s="12"/>
      <c r="F818" s="13">
        <v>0</v>
      </c>
      <c r="G818" s="53">
        <v>2</v>
      </c>
      <c r="H818" s="54">
        <v>7</v>
      </c>
      <c r="I818" s="11">
        <v>97</v>
      </c>
      <c r="J818" s="62">
        <v>3</v>
      </c>
      <c r="K818" s="7" t="s">
        <v>241</v>
      </c>
      <c r="L818" s="11" t="s">
        <v>25</v>
      </c>
      <c r="M818" s="27"/>
      <c r="N818" s="30"/>
      <c r="O818" s="10"/>
    </row>
    <row r="819" spans="2:15" x14ac:dyDescent="0.2">
      <c r="B819" s="70">
        <v>37224</v>
      </c>
      <c r="C819" s="4">
        <v>29</v>
      </c>
      <c r="D819" s="11">
        <v>45200</v>
      </c>
      <c r="E819" s="12"/>
      <c r="F819" s="13">
        <v>-100</v>
      </c>
      <c r="G819" s="53">
        <v>3</v>
      </c>
      <c r="H819" s="54">
        <v>6</v>
      </c>
      <c r="I819" s="11">
        <v>98</v>
      </c>
      <c r="J819" s="62">
        <v>7</v>
      </c>
      <c r="K819" s="7">
        <v>0</v>
      </c>
      <c r="L819" s="11" t="s">
        <v>25</v>
      </c>
      <c r="M819" s="35"/>
      <c r="N819" s="30"/>
      <c r="O819" s="16"/>
    </row>
    <row r="820" spans="2:15" x14ac:dyDescent="0.2">
      <c r="B820" s="70">
        <v>37225</v>
      </c>
      <c r="C820" s="4">
        <v>30</v>
      </c>
      <c r="D820" s="11">
        <v>45200</v>
      </c>
      <c r="E820" s="12"/>
      <c r="F820" s="13">
        <v>0</v>
      </c>
      <c r="G820" s="53">
        <v>5</v>
      </c>
      <c r="H820" s="54">
        <v>7</v>
      </c>
      <c r="I820" s="11">
        <v>98</v>
      </c>
      <c r="J820" s="62">
        <v>6</v>
      </c>
      <c r="K820" s="7" t="s">
        <v>241</v>
      </c>
      <c r="L820" s="11" t="s">
        <v>45</v>
      </c>
      <c r="M820" s="27"/>
      <c r="N820" s="30"/>
      <c r="O820" s="16"/>
    </row>
    <row r="821" spans="2:15" ht="13.5" thickBot="1" x14ac:dyDescent="0.25">
      <c r="C821" s="17"/>
      <c r="D821" s="11"/>
      <c r="E821" s="12"/>
      <c r="F821" s="13"/>
      <c r="G821" s="53"/>
      <c r="H821" s="54"/>
      <c r="I821" s="11"/>
      <c r="J821" s="62"/>
      <c r="K821" s="13"/>
      <c r="L821" s="11"/>
      <c r="M821" s="35"/>
      <c r="N821" s="30"/>
      <c r="O821" s="16"/>
    </row>
    <row r="822" spans="2:15" ht="13.5" thickBot="1" x14ac:dyDescent="0.25">
      <c r="C822" s="21" t="s">
        <v>27</v>
      </c>
      <c r="D822" s="22"/>
      <c r="E822" s="23">
        <v>0</v>
      </c>
      <c r="F822" s="24">
        <v>-200</v>
      </c>
      <c r="G822" s="57"/>
      <c r="H822" s="58"/>
      <c r="I822" s="25"/>
      <c r="J822" s="64"/>
      <c r="K822" s="24"/>
      <c r="L822" s="22"/>
      <c r="M822" s="36"/>
      <c r="N822" s="37"/>
      <c r="O822" s="38"/>
    </row>
    <row r="823" spans="2:15" ht="12.75" customHeight="1" x14ac:dyDescent="0.2">
      <c r="C823" s="164" t="s">
        <v>28</v>
      </c>
      <c r="D823" s="165"/>
      <c r="E823" s="168">
        <v>0</v>
      </c>
      <c r="F823" s="141">
        <v>-600</v>
      </c>
      <c r="G823" s="129">
        <f>SUM(G789:G821)</f>
        <v>90</v>
      </c>
      <c r="H823" s="125">
        <f>SUM(H789:H821)</f>
        <v>222</v>
      </c>
      <c r="I823" s="125">
        <f>SUM(I789:I821)</f>
        <v>2781</v>
      </c>
      <c r="J823" s="125">
        <f>SUM(J789:J821)</f>
        <v>74</v>
      </c>
      <c r="K823" s="141">
        <f>COUNTIF(K789:K821,"&gt;0")</f>
        <v>1</v>
      </c>
      <c r="L823" s="39"/>
      <c r="M823" s="40"/>
      <c r="N823" s="40"/>
      <c r="O823" s="41"/>
    </row>
    <row r="824" spans="2:15" ht="13.5" thickBot="1" x14ac:dyDescent="0.25">
      <c r="C824" s="166"/>
      <c r="D824" s="167"/>
      <c r="E824" s="169"/>
      <c r="F824" s="142"/>
      <c r="G824" s="130"/>
      <c r="H824" s="126"/>
      <c r="I824" s="126"/>
      <c r="J824" s="126"/>
      <c r="K824" s="142"/>
      <c r="L824" s="42"/>
      <c r="M824" s="43"/>
      <c r="N824" s="43"/>
      <c r="O824" s="44"/>
    </row>
    <row r="825" spans="2:15" ht="12.75" customHeight="1" x14ac:dyDescent="0.2">
      <c r="C825" s="143" t="s">
        <v>54</v>
      </c>
      <c r="D825" s="144"/>
      <c r="E825" s="206">
        <v>-0.6</v>
      </c>
      <c r="F825" s="116" t="s">
        <v>55</v>
      </c>
      <c r="G825" s="152" t="s">
        <v>171</v>
      </c>
      <c r="H825" s="153" t="s">
        <v>172</v>
      </c>
      <c r="I825" s="154" t="s">
        <v>56</v>
      </c>
      <c r="J825" s="156" t="s">
        <v>57</v>
      </c>
      <c r="K825" s="158" t="s">
        <v>29</v>
      </c>
      <c r="L825" s="158"/>
      <c r="M825" s="158"/>
      <c r="N825" s="158"/>
      <c r="O825" s="159"/>
    </row>
    <row r="826" spans="2:15" x14ac:dyDescent="0.2">
      <c r="C826" s="145"/>
      <c r="D826" s="146"/>
      <c r="E826" s="207"/>
      <c r="F826" s="117"/>
      <c r="G826" s="121"/>
      <c r="H826" s="137"/>
      <c r="I826" s="155"/>
      <c r="J826" s="157"/>
      <c r="K826" s="160"/>
      <c r="L826" s="160"/>
      <c r="M826" s="160"/>
      <c r="N826" s="160"/>
      <c r="O826" s="161"/>
    </row>
    <row r="827" spans="2:15" x14ac:dyDescent="0.2">
      <c r="C827" s="145"/>
      <c r="D827" s="146"/>
      <c r="E827" s="207"/>
      <c r="F827" s="117"/>
      <c r="G827" s="194">
        <f>G823/30</f>
        <v>3</v>
      </c>
      <c r="H827" s="121">
        <f>H823/30</f>
        <v>7.4</v>
      </c>
      <c r="I827" s="121">
        <f>I823/30</f>
        <v>92.7</v>
      </c>
      <c r="J827" s="219">
        <f>COUNTIF(J789:J821,"&gt;0")</f>
        <v>15</v>
      </c>
      <c r="K827" s="160"/>
      <c r="L827" s="160"/>
      <c r="M827" s="160"/>
      <c r="N827" s="160"/>
      <c r="O827" s="161"/>
    </row>
    <row r="828" spans="2:15" ht="13.5" thickBot="1" x14ac:dyDescent="0.25">
      <c r="C828" s="147"/>
      <c r="D828" s="148"/>
      <c r="E828" s="208"/>
      <c r="F828" s="118"/>
      <c r="G828" s="195"/>
      <c r="H828" s="122"/>
      <c r="I828" s="122"/>
      <c r="J828" s="220"/>
      <c r="K828" s="162"/>
      <c r="L828" s="162"/>
      <c r="M828" s="162"/>
      <c r="N828" s="162"/>
      <c r="O828" s="163"/>
    </row>
    <row r="831" spans="2:15" x14ac:dyDescent="0.2">
      <c r="C831" s="69" t="s">
        <v>159</v>
      </c>
      <c r="D831" s="69" t="s">
        <v>218</v>
      </c>
      <c r="H831" s="59"/>
    </row>
    <row r="832" spans="2:15" ht="13.5" thickBot="1" x14ac:dyDescent="0.25">
      <c r="D832" s="72"/>
    </row>
    <row r="833" spans="2:25" ht="12.75" customHeight="1" x14ac:dyDescent="0.2">
      <c r="C833" s="170" t="s">
        <v>0</v>
      </c>
      <c r="D833" s="172" t="s">
        <v>1</v>
      </c>
      <c r="E833" s="173"/>
      <c r="F833" s="174"/>
      <c r="G833" s="175" t="s">
        <v>2</v>
      </c>
      <c r="H833" s="176"/>
      <c r="I833" s="177" t="s">
        <v>3</v>
      </c>
      <c r="J833" s="179" t="s">
        <v>4</v>
      </c>
      <c r="K833" s="131" t="s">
        <v>5</v>
      </c>
      <c r="L833" s="133" t="s">
        <v>6</v>
      </c>
      <c r="M833" s="135" t="s">
        <v>7</v>
      </c>
      <c r="N833" s="135"/>
      <c r="O833" s="131"/>
      <c r="R833" s="80" t="s">
        <v>150</v>
      </c>
      <c r="S833" s="80"/>
      <c r="T833" s="80"/>
      <c r="U833" s="80"/>
      <c r="V833" s="80"/>
      <c r="W833" s="80"/>
      <c r="X833" s="80"/>
      <c r="Y833" s="80"/>
    </row>
    <row r="834" spans="2:25" ht="13.5" customHeight="1" thickBot="1" x14ac:dyDescent="0.25">
      <c r="C834" s="171"/>
      <c r="D834" s="1" t="s">
        <v>8</v>
      </c>
      <c r="E834" s="2" t="s">
        <v>9</v>
      </c>
      <c r="F834" s="3" t="s">
        <v>10</v>
      </c>
      <c r="G834" s="49" t="s">
        <v>11</v>
      </c>
      <c r="H834" s="50" t="s">
        <v>12</v>
      </c>
      <c r="I834" s="178"/>
      <c r="J834" s="180"/>
      <c r="K834" s="132"/>
      <c r="L834" s="134"/>
      <c r="M834" s="136"/>
      <c r="N834" s="136"/>
      <c r="O834" s="132"/>
      <c r="R834" s="119" t="s">
        <v>292</v>
      </c>
      <c r="S834" s="119"/>
      <c r="T834" s="119"/>
      <c r="U834" s="119"/>
      <c r="V834" s="119"/>
      <c r="W834" s="119"/>
      <c r="X834" s="119"/>
      <c r="Y834" s="119"/>
    </row>
    <row r="835" spans="2:25" x14ac:dyDescent="0.2">
      <c r="B835" s="70">
        <v>37196</v>
      </c>
      <c r="C835" s="4">
        <v>1</v>
      </c>
      <c r="D835" s="5"/>
      <c r="E835" s="6"/>
      <c r="F835" s="7"/>
      <c r="G835" s="51">
        <v>7</v>
      </c>
      <c r="H835" s="52">
        <v>11</v>
      </c>
      <c r="I835" s="5">
        <v>70</v>
      </c>
      <c r="J835" s="65">
        <v>7</v>
      </c>
      <c r="K835" s="7">
        <v>0</v>
      </c>
      <c r="L835" s="5" t="s">
        <v>13</v>
      </c>
      <c r="M835" s="27" t="s">
        <v>128</v>
      </c>
      <c r="N835" s="28"/>
      <c r="O835" s="29"/>
      <c r="R835" s="119"/>
      <c r="S835" s="119"/>
      <c r="T835" s="119"/>
      <c r="U835" s="119"/>
      <c r="V835" s="119"/>
      <c r="W835" s="119"/>
      <c r="X835" s="119"/>
      <c r="Y835" s="119"/>
    </row>
    <row r="836" spans="2:25" x14ac:dyDescent="0.2">
      <c r="B836" s="70">
        <v>37197</v>
      </c>
      <c r="C836" s="4">
        <v>2</v>
      </c>
      <c r="D836" s="11"/>
      <c r="E836" s="12"/>
      <c r="F836" s="13"/>
      <c r="G836" s="53">
        <v>6</v>
      </c>
      <c r="H836" s="54">
        <v>12</v>
      </c>
      <c r="I836" s="11">
        <v>65</v>
      </c>
      <c r="J836" s="66">
        <v>0</v>
      </c>
      <c r="K836" s="7">
        <v>0</v>
      </c>
      <c r="L836" s="11" t="s">
        <v>13</v>
      </c>
      <c r="M836" s="27" t="s">
        <v>128</v>
      </c>
      <c r="N836" s="30"/>
      <c r="O836" s="31"/>
      <c r="R836" s="119"/>
      <c r="S836" s="119"/>
      <c r="T836" s="119"/>
      <c r="U836" s="119"/>
      <c r="V836" s="119"/>
      <c r="W836" s="119"/>
      <c r="X836" s="119"/>
      <c r="Y836" s="119"/>
    </row>
    <row r="837" spans="2:25" x14ac:dyDescent="0.2">
      <c r="B837" s="70">
        <v>37198</v>
      </c>
      <c r="C837" s="4">
        <v>3</v>
      </c>
      <c r="D837" s="11"/>
      <c r="E837" s="12"/>
      <c r="F837" s="13"/>
      <c r="G837" s="53">
        <v>9</v>
      </c>
      <c r="H837" s="54">
        <v>12</v>
      </c>
      <c r="I837" s="11">
        <v>65</v>
      </c>
      <c r="J837" s="66">
        <v>0</v>
      </c>
      <c r="K837" s="7">
        <v>0</v>
      </c>
      <c r="L837" s="11" t="s">
        <v>13</v>
      </c>
      <c r="M837" s="27" t="s">
        <v>127</v>
      </c>
      <c r="N837" s="30"/>
      <c r="O837" s="31"/>
      <c r="R837" s="80"/>
      <c r="S837" s="80"/>
      <c r="T837" s="80"/>
      <c r="U837" s="80"/>
      <c r="V837" s="80"/>
      <c r="W837" s="80"/>
      <c r="X837" s="80"/>
      <c r="Y837" s="80"/>
    </row>
    <row r="838" spans="2:25" x14ac:dyDescent="0.2">
      <c r="B838" s="70">
        <v>37199</v>
      </c>
      <c r="C838" s="4">
        <v>4</v>
      </c>
      <c r="D838" s="11"/>
      <c r="E838" s="12"/>
      <c r="F838" s="13"/>
      <c r="G838" s="53">
        <v>8</v>
      </c>
      <c r="H838" s="54">
        <v>11</v>
      </c>
      <c r="I838" s="11">
        <v>70</v>
      </c>
      <c r="J838" s="66">
        <v>0</v>
      </c>
      <c r="K838" s="7">
        <v>0</v>
      </c>
      <c r="L838" s="11" t="s">
        <v>15</v>
      </c>
      <c r="M838" s="27" t="s">
        <v>127</v>
      </c>
      <c r="N838" s="30"/>
      <c r="O838" s="31"/>
      <c r="R838" s="80" t="s">
        <v>152</v>
      </c>
      <c r="S838" s="80"/>
      <c r="T838" s="80"/>
      <c r="U838" s="80"/>
      <c r="V838" s="80"/>
      <c r="W838" s="80"/>
      <c r="X838" s="80"/>
      <c r="Y838" s="80"/>
    </row>
    <row r="839" spans="2:25" x14ac:dyDescent="0.2">
      <c r="B839" s="70">
        <v>37200</v>
      </c>
      <c r="C839" s="4">
        <v>5</v>
      </c>
      <c r="D839" s="11"/>
      <c r="E839" s="12"/>
      <c r="F839" s="13"/>
      <c r="G839" s="53">
        <v>7</v>
      </c>
      <c r="H839" s="54">
        <v>10</v>
      </c>
      <c r="I839" s="11">
        <v>60</v>
      </c>
      <c r="J839" s="66">
        <v>0</v>
      </c>
      <c r="K839" s="7">
        <v>0</v>
      </c>
      <c r="L839" s="11" t="s">
        <v>15</v>
      </c>
      <c r="M839" s="27" t="s">
        <v>128</v>
      </c>
      <c r="N839" s="30"/>
      <c r="O839" s="31"/>
      <c r="R839" s="119"/>
      <c r="S839" s="119"/>
      <c r="T839" s="119"/>
      <c r="U839" s="119"/>
      <c r="V839" s="119"/>
      <c r="W839" s="119"/>
      <c r="X839" s="119"/>
      <c r="Y839" s="119"/>
    </row>
    <row r="840" spans="2:25" x14ac:dyDescent="0.2">
      <c r="B840" s="70">
        <v>37201</v>
      </c>
      <c r="C840" s="4">
        <v>6</v>
      </c>
      <c r="D840" s="11"/>
      <c r="E840" s="12"/>
      <c r="F840" s="13"/>
      <c r="G840" s="53">
        <v>7</v>
      </c>
      <c r="H840" s="54">
        <v>10</v>
      </c>
      <c r="I840" s="11">
        <v>60</v>
      </c>
      <c r="J840" s="66">
        <v>2</v>
      </c>
      <c r="K840" s="7">
        <v>0</v>
      </c>
      <c r="L840" s="11" t="s">
        <v>13</v>
      </c>
      <c r="M840" s="27" t="s">
        <v>127</v>
      </c>
      <c r="N840" s="30"/>
      <c r="O840" s="31"/>
      <c r="R840" s="119"/>
      <c r="S840" s="119"/>
      <c r="T840" s="119"/>
      <c r="U840" s="119"/>
      <c r="V840" s="119"/>
      <c r="W840" s="119"/>
      <c r="X840" s="119"/>
      <c r="Y840" s="119"/>
    </row>
    <row r="841" spans="2:25" x14ac:dyDescent="0.2">
      <c r="B841" s="70">
        <v>37202</v>
      </c>
      <c r="C841" s="4">
        <v>7</v>
      </c>
      <c r="D841" s="11"/>
      <c r="E841" s="12"/>
      <c r="F841" s="13"/>
      <c r="G841" s="53">
        <v>5</v>
      </c>
      <c r="H841" s="54">
        <v>8</v>
      </c>
      <c r="I841" s="11">
        <v>75</v>
      </c>
      <c r="J841" s="66">
        <v>5</v>
      </c>
      <c r="K841" s="7">
        <v>0</v>
      </c>
      <c r="L841" s="11" t="s">
        <v>15</v>
      </c>
      <c r="M841" s="27" t="s">
        <v>128</v>
      </c>
      <c r="N841" s="30"/>
      <c r="O841" s="31"/>
      <c r="R841" s="119"/>
      <c r="S841" s="119"/>
      <c r="T841" s="119"/>
      <c r="U841" s="119"/>
      <c r="V841" s="119"/>
      <c r="W841" s="119"/>
      <c r="X841" s="119"/>
      <c r="Y841" s="119"/>
    </row>
    <row r="842" spans="2:25" x14ac:dyDescent="0.2">
      <c r="B842" s="70">
        <v>37203</v>
      </c>
      <c r="C842" s="4">
        <v>8</v>
      </c>
      <c r="D842" s="11"/>
      <c r="E842" s="12"/>
      <c r="F842" s="13"/>
      <c r="G842" s="53">
        <v>4</v>
      </c>
      <c r="H842" s="54">
        <v>7</v>
      </c>
      <c r="I842" s="11">
        <v>85</v>
      </c>
      <c r="J842" s="66">
        <v>8</v>
      </c>
      <c r="K842" s="7">
        <v>0</v>
      </c>
      <c r="L842" s="115" t="s">
        <v>15</v>
      </c>
      <c r="M842" s="27" t="s">
        <v>127</v>
      </c>
      <c r="N842" s="30"/>
      <c r="O842" s="31"/>
      <c r="R842" s="80"/>
      <c r="S842" s="80"/>
      <c r="T842" s="80"/>
      <c r="U842" s="80"/>
      <c r="V842" s="80"/>
      <c r="W842" s="80"/>
      <c r="X842" s="80"/>
      <c r="Y842" s="80"/>
    </row>
    <row r="843" spans="2:25" x14ac:dyDescent="0.2">
      <c r="B843" s="70">
        <v>37204</v>
      </c>
      <c r="C843" s="4">
        <v>9</v>
      </c>
      <c r="D843" s="11"/>
      <c r="E843" s="12"/>
      <c r="F843" s="13"/>
      <c r="G843" s="53">
        <v>0</v>
      </c>
      <c r="H843" s="54">
        <v>4</v>
      </c>
      <c r="I843" s="11">
        <v>65</v>
      </c>
      <c r="J843" s="62">
        <v>4</v>
      </c>
      <c r="K843" s="7">
        <v>0</v>
      </c>
      <c r="L843" s="11" t="s">
        <v>15</v>
      </c>
      <c r="M843" s="27" t="s">
        <v>128</v>
      </c>
      <c r="N843" s="30"/>
      <c r="O843" s="31"/>
      <c r="R843" s="80" t="s">
        <v>154</v>
      </c>
      <c r="S843" s="80"/>
      <c r="T843" s="80"/>
      <c r="U843" s="80"/>
      <c r="V843" s="80"/>
      <c r="W843" s="80"/>
      <c r="X843" s="80"/>
      <c r="Y843" s="80"/>
    </row>
    <row r="844" spans="2:25" ht="13.5" thickBot="1" x14ac:dyDescent="0.25">
      <c r="B844" s="70">
        <v>37205</v>
      </c>
      <c r="C844" s="17">
        <v>10</v>
      </c>
      <c r="D844" s="18"/>
      <c r="E844" s="19"/>
      <c r="F844" s="20"/>
      <c r="G844" s="55">
        <v>-3</v>
      </c>
      <c r="H844" s="56">
        <v>2</v>
      </c>
      <c r="I844" s="18">
        <v>50</v>
      </c>
      <c r="J844" s="67">
        <v>0</v>
      </c>
      <c r="K844" s="7">
        <v>0</v>
      </c>
      <c r="L844" s="11" t="s">
        <v>15</v>
      </c>
      <c r="M844" s="27" t="s">
        <v>294</v>
      </c>
      <c r="N844" s="30"/>
      <c r="O844" s="31"/>
      <c r="R844" s="119"/>
      <c r="S844" s="119"/>
      <c r="T844" s="119"/>
      <c r="U844" s="119"/>
      <c r="V844" s="119"/>
      <c r="W844" s="119"/>
      <c r="X844" s="119"/>
      <c r="Y844" s="119"/>
    </row>
    <row r="845" spans="2:25" ht="13.5" thickBot="1" x14ac:dyDescent="0.25">
      <c r="C845" s="21" t="s">
        <v>20</v>
      </c>
      <c r="D845" s="22"/>
      <c r="E845" s="23"/>
      <c r="F845" s="24"/>
      <c r="G845" s="57"/>
      <c r="H845" s="58"/>
      <c r="I845" s="25"/>
      <c r="J845" s="64"/>
      <c r="K845" s="24"/>
      <c r="L845" s="22"/>
      <c r="M845" s="32"/>
      <c r="N845" s="33"/>
      <c r="O845" s="34"/>
      <c r="R845" s="119"/>
      <c r="S845" s="119"/>
      <c r="T845" s="119"/>
      <c r="U845" s="119"/>
      <c r="V845" s="119"/>
      <c r="W845" s="119"/>
      <c r="X845" s="119"/>
      <c r="Y845" s="119"/>
    </row>
    <row r="846" spans="2:25" x14ac:dyDescent="0.2">
      <c r="B846" s="70">
        <v>37206</v>
      </c>
      <c r="C846" s="26">
        <v>11</v>
      </c>
      <c r="D846" s="5"/>
      <c r="E846" s="6"/>
      <c r="F846" s="7"/>
      <c r="G846" s="51">
        <v>0</v>
      </c>
      <c r="H846" s="52">
        <v>4</v>
      </c>
      <c r="I846" s="5">
        <v>65</v>
      </c>
      <c r="J846" s="62">
        <v>0</v>
      </c>
      <c r="K846" s="7">
        <v>0</v>
      </c>
      <c r="L846" s="5" t="s">
        <v>15</v>
      </c>
      <c r="M846" s="35" t="s">
        <v>127</v>
      </c>
      <c r="N846" s="30"/>
      <c r="O846" s="31"/>
      <c r="R846" s="119"/>
      <c r="S846" s="119"/>
      <c r="T846" s="119"/>
      <c r="U846" s="119"/>
      <c r="V846" s="119"/>
      <c r="W846" s="119"/>
      <c r="X846" s="119"/>
      <c r="Y846" s="119"/>
    </row>
    <row r="847" spans="2:25" x14ac:dyDescent="0.2">
      <c r="B847" s="70">
        <v>37207</v>
      </c>
      <c r="C847" s="4">
        <v>12</v>
      </c>
      <c r="D847" s="11"/>
      <c r="E847" s="12"/>
      <c r="F847" s="13">
        <v>-700</v>
      </c>
      <c r="G847" s="51">
        <v>3</v>
      </c>
      <c r="H847" s="52">
        <v>7</v>
      </c>
      <c r="I847" s="11">
        <v>75</v>
      </c>
      <c r="J847" s="62">
        <v>3</v>
      </c>
      <c r="K847" s="7">
        <v>0</v>
      </c>
      <c r="L847" s="5" t="s">
        <v>13</v>
      </c>
      <c r="M847" s="35" t="s">
        <v>127</v>
      </c>
      <c r="N847" s="30"/>
      <c r="O847" s="31"/>
      <c r="R847" s="80"/>
      <c r="S847" s="80"/>
      <c r="T847" s="80"/>
      <c r="U847" s="80"/>
      <c r="V847" s="80"/>
      <c r="W847" s="80"/>
      <c r="X847" s="80"/>
      <c r="Y847" s="80"/>
    </row>
    <row r="848" spans="2:25" x14ac:dyDescent="0.2">
      <c r="B848" s="70">
        <v>37208</v>
      </c>
      <c r="C848" s="4">
        <v>13</v>
      </c>
      <c r="D848" s="11"/>
      <c r="E848" s="12"/>
      <c r="F848" s="13"/>
      <c r="G848" s="53">
        <v>0</v>
      </c>
      <c r="H848" s="54">
        <v>5</v>
      </c>
      <c r="I848" s="11">
        <v>60</v>
      </c>
      <c r="J848" s="62">
        <v>0</v>
      </c>
      <c r="K848" s="7">
        <v>0</v>
      </c>
      <c r="L848" s="5" t="s">
        <v>15</v>
      </c>
      <c r="M848" s="35" t="s">
        <v>129</v>
      </c>
      <c r="N848" s="30"/>
      <c r="O848" s="31"/>
      <c r="R848" s="80" t="s">
        <v>156</v>
      </c>
      <c r="S848" s="80"/>
      <c r="T848" s="80"/>
      <c r="U848" s="80"/>
      <c r="V848" s="80"/>
      <c r="W848" s="80"/>
      <c r="X848" s="80"/>
      <c r="Y848" s="80"/>
    </row>
    <row r="849" spans="2:25" ht="15" x14ac:dyDescent="0.25">
      <c r="B849" s="70">
        <v>37209</v>
      </c>
      <c r="C849" s="4">
        <v>14</v>
      </c>
      <c r="D849" s="11"/>
      <c r="E849" s="12"/>
      <c r="F849" s="13"/>
      <c r="G849" s="103">
        <v>-2</v>
      </c>
      <c r="H849" s="54">
        <v>3</v>
      </c>
      <c r="I849" s="11">
        <v>65</v>
      </c>
      <c r="J849" s="62">
        <v>0</v>
      </c>
      <c r="K849" s="7">
        <v>0</v>
      </c>
      <c r="L849" s="5" t="s">
        <v>13</v>
      </c>
      <c r="M849" s="35" t="s">
        <v>127</v>
      </c>
      <c r="N849" s="30"/>
      <c r="O849" s="31"/>
      <c r="R849" s="120"/>
      <c r="S849" s="120"/>
      <c r="T849" s="120"/>
      <c r="U849" s="120"/>
      <c r="V849" s="120"/>
      <c r="W849" s="120"/>
      <c r="X849" s="120"/>
      <c r="Y849" s="120"/>
    </row>
    <row r="850" spans="2:25" x14ac:dyDescent="0.2">
      <c r="B850" s="70">
        <v>37210</v>
      </c>
      <c r="C850" s="4">
        <v>15</v>
      </c>
      <c r="D850" s="11"/>
      <c r="E850" s="12"/>
      <c r="F850" s="13"/>
      <c r="G850" s="53">
        <v>-3</v>
      </c>
      <c r="H850" s="54">
        <v>4</v>
      </c>
      <c r="I850" s="11">
        <v>60</v>
      </c>
      <c r="J850" s="62">
        <v>0</v>
      </c>
      <c r="K850" s="7">
        <v>0</v>
      </c>
      <c r="L850" s="5" t="s">
        <v>13</v>
      </c>
      <c r="M850" s="35" t="s">
        <v>129</v>
      </c>
      <c r="N850" s="30"/>
      <c r="O850" s="31"/>
      <c r="R850" s="120"/>
      <c r="S850" s="120"/>
      <c r="T850" s="120"/>
      <c r="U850" s="120"/>
      <c r="V850" s="120"/>
      <c r="W850" s="120"/>
      <c r="X850" s="120"/>
      <c r="Y850" s="120"/>
    </row>
    <row r="851" spans="2:25" x14ac:dyDescent="0.2">
      <c r="B851" s="70">
        <v>37211</v>
      </c>
      <c r="C851" s="4">
        <v>16</v>
      </c>
      <c r="D851" s="11"/>
      <c r="E851" s="12"/>
      <c r="F851" s="13"/>
      <c r="G851" s="53">
        <v>1</v>
      </c>
      <c r="H851" s="54">
        <v>10</v>
      </c>
      <c r="I851" s="11">
        <v>60</v>
      </c>
      <c r="J851" s="62">
        <v>0</v>
      </c>
      <c r="K851" s="7">
        <v>0</v>
      </c>
      <c r="L851" s="5" t="s">
        <v>13</v>
      </c>
      <c r="M851" s="35" t="s">
        <v>128</v>
      </c>
      <c r="N851" s="30"/>
      <c r="O851" s="31"/>
      <c r="R851" s="120"/>
      <c r="S851" s="120"/>
      <c r="T851" s="120"/>
      <c r="U851" s="120"/>
      <c r="V851" s="120"/>
      <c r="W851" s="120"/>
      <c r="X851" s="120"/>
      <c r="Y851" s="120"/>
    </row>
    <row r="852" spans="2:25" x14ac:dyDescent="0.2">
      <c r="B852" s="70">
        <v>37212</v>
      </c>
      <c r="C852" s="4">
        <v>17</v>
      </c>
      <c r="D852" s="11"/>
      <c r="E852" s="12"/>
      <c r="F852" s="13"/>
      <c r="G852" s="53">
        <v>2</v>
      </c>
      <c r="H852" s="54">
        <v>7</v>
      </c>
      <c r="I852" s="11">
        <v>65</v>
      </c>
      <c r="J852" s="62">
        <v>2</v>
      </c>
      <c r="K852" s="7">
        <v>0</v>
      </c>
      <c r="L852" s="5" t="s">
        <v>13</v>
      </c>
      <c r="M852" s="35" t="s">
        <v>127</v>
      </c>
      <c r="N852" s="30"/>
      <c r="O852" s="31"/>
      <c r="R852" s="80"/>
      <c r="S852" s="80"/>
      <c r="T852" s="80"/>
      <c r="U852" s="80"/>
      <c r="V852" s="80"/>
      <c r="W852" s="80"/>
      <c r="X852" s="80"/>
      <c r="Y852" s="80"/>
    </row>
    <row r="853" spans="2:25" x14ac:dyDescent="0.2">
      <c r="B853" s="70">
        <v>37213</v>
      </c>
      <c r="C853" s="4">
        <v>18</v>
      </c>
      <c r="D853" s="11"/>
      <c r="E853" s="12"/>
      <c r="F853" s="13"/>
      <c r="G853" s="53">
        <v>2</v>
      </c>
      <c r="H853" s="54">
        <v>6</v>
      </c>
      <c r="I853" s="11">
        <v>70</v>
      </c>
      <c r="J853" s="62">
        <v>0</v>
      </c>
      <c r="K853" s="7">
        <v>0</v>
      </c>
      <c r="L853" s="5" t="s">
        <v>15</v>
      </c>
      <c r="M853" s="35" t="s">
        <v>127</v>
      </c>
      <c r="N853" s="30"/>
      <c r="O853" s="31"/>
      <c r="R853" s="80" t="s">
        <v>155</v>
      </c>
      <c r="S853" s="80"/>
      <c r="T853" s="80"/>
      <c r="U853" s="80"/>
      <c r="V853" s="80"/>
      <c r="W853" s="80"/>
      <c r="X853" s="80"/>
      <c r="Y853" s="80"/>
    </row>
    <row r="854" spans="2:25" x14ac:dyDescent="0.2">
      <c r="B854" s="70">
        <v>37214</v>
      </c>
      <c r="C854" s="4">
        <v>19</v>
      </c>
      <c r="D854" s="11"/>
      <c r="E854" s="12"/>
      <c r="F854" s="13"/>
      <c r="G854" s="53">
        <v>3</v>
      </c>
      <c r="H854" s="54">
        <v>8</v>
      </c>
      <c r="I854" s="11">
        <v>75</v>
      </c>
      <c r="J854" s="62">
        <v>1</v>
      </c>
      <c r="K854" s="7">
        <v>0</v>
      </c>
      <c r="L854" s="5" t="s">
        <v>15</v>
      </c>
      <c r="M854" s="35" t="s">
        <v>127</v>
      </c>
      <c r="N854" s="30"/>
      <c r="O854" s="31"/>
      <c r="R854" s="120"/>
      <c r="S854" s="120"/>
      <c r="T854" s="120"/>
      <c r="U854" s="120"/>
      <c r="V854" s="120"/>
      <c r="W854" s="120"/>
      <c r="X854" s="120"/>
      <c r="Y854" s="120"/>
    </row>
    <row r="855" spans="2:25" ht="13.5" thickBot="1" x14ac:dyDescent="0.25">
      <c r="B855" s="70">
        <v>37215</v>
      </c>
      <c r="C855" s="17">
        <v>20</v>
      </c>
      <c r="D855" s="18"/>
      <c r="E855" s="19"/>
      <c r="F855" s="20"/>
      <c r="G855" s="53">
        <v>2</v>
      </c>
      <c r="H855" s="54">
        <v>6</v>
      </c>
      <c r="I855" s="18">
        <v>70</v>
      </c>
      <c r="J855" s="63">
        <v>0</v>
      </c>
      <c r="K855" s="7">
        <v>0</v>
      </c>
      <c r="L855" s="5" t="s">
        <v>15</v>
      </c>
      <c r="M855" s="35" t="s">
        <v>127</v>
      </c>
      <c r="N855" s="30"/>
      <c r="O855" s="31"/>
      <c r="R855" s="120"/>
      <c r="S855" s="120"/>
      <c r="T855" s="120"/>
      <c r="U855" s="120"/>
      <c r="V855" s="120"/>
      <c r="W855" s="120"/>
      <c r="X855" s="120"/>
      <c r="Y855" s="120"/>
    </row>
    <row r="856" spans="2:25" ht="13.5" thickBot="1" x14ac:dyDescent="0.25">
      <c r="C856" s="21" t="s">
        <v>23</v>
      </c>
      <c r="D856" s="22"/>
      <c r="E856" s="23">
        <v>0</v>
      </c>
      <c r="F856" s="24">
        <v>-700</v>
      </c>
      <c r="G856" s="57"/>
      <c r="H856" s="58"/>
      <c r="I856" s="25"/>
      <c r="J856" s="64"/>
      <c r="K856" s="24"/>
      <c r="L856" s="22"/>
      <c r="M856" s="32"/>
      <c r="N856" s="33"/>
      <c r="O856" s="34"/>
      <c r="R856" s="120"/>
      <c r="S856" s="120"/>
      <c r="T856" s="120"/>
      <c r="U856" s="120"/>
      <c r="V856" s="120"/>
      <c r="W856" s="120"/>
      <c r="X856" s="120"/>
      <c r="Y856" s="120"/>
    </row>
    <row r="857" spans="2:25" x14ac:dyDescent="0.2">
      <c r="B857" s="70">
        <v>37216</v>
      </c>
      <c r="C857" s="26">
        <v>21</v>
      </c>
      <c r="D857" s="5"/>
      <c r="E857" s="6"/>
      <c r="F857" s="7"/>
      <c r="G857" s="51">
        <v>3</v>
      </c>
      <c r="H857" s="52">
        <v>9</v>
      </c>
      <c r="I857" s="5">
        <v>70</v>
      </c>
      <c r="J857" s="61">
        <v>0</v>
      </c>
      <c r="K857" s="7">
        <v>0</v>
      </c>
      <c r="L857" s="5" t="s">
        <v>13</v>
      </c>
      <c r="M857" s="35" t="s">
        <v>128</v>
      </c>
      <c r="N857" s="30"/>
      <c r="O857" s="31"/>
      <c r="R857" s="80"/>
      <c r="S857" s="80"/>
      <c r="T857" s="80"/>
      <c r="U857" s="80"/>
      <c r="V857" s="80"/>
      <c r="W857" s="80"/>
      <c r="X857" s="80"/>
      <c r="Y857" s="80"/>
    </row>
    <row r="858" spans="2:25" x14ac:dyDescent="0.2">
      <c r="B858" s="70">
        <v>37217</v>
      </c>
      <c r="C858" s="4">
        <v>22</v>
      </c>
      <c r="D858" s="11"/>
      <c r="E858" s="12"/>
      <c r="F858" s="13"/>
      <c r="G858" s="53">
        <v>2</v>
      </c>
      <c r="H858" s="54">
        <v>5</v>
      </c>
      <c r="I858" s="11">
        <v>75</v>
      </c>
      <c r="J858" s="62">
        <v>8</v>
      </c>
      <c r="K858" s="7">
        <v>0</v>
      </c>
      <c r="L858" s="5" t="s">
        <v>15</v>
      </c>
      <c r="M858" s="35" t="s">
        <v>128</v>
      </c>
      <c r="N858" s="30"/>
      <c r="O858" s="31"/>
      <c r="R858" s="80" t="s">
        <v>157</v>
      </c>
      <c r="S858" s="80"/>
      <c r="T858" s="80"/>
      <c r="U858" s="80"/>
      <c r="V858" s="80"/>
      <c r="W858" s="80"/>
      <c r="X858" s="80"/>
      <c r="Y858" s="80"/>
    </row>
    <row r="859" spans="2:25" x14ac:dyDescent="0.2">
      <c r="B859" s="70">
        <v>37218</v>
      </c>
      <c r="C859" s="4">
        <v>23</v>
      </c>
      <c r="D859" s="11"/>
      <c r="E859" s="12"/>
      <c r="F859" s="13"/>
      <c r="G859" s="53">
        <v>-1</v>
      </c>
      <c r="H859" s="54">
        <v>4</v>
      </c>
      <c r="I859" s="11">
        <v>60</v>
      </c>
      <c r="J859" s="62">
        <v>0</v>
      </c>
      <c r="K859" s="7">
        <v>0</v>
      </c>
      <c r="L859" s="5" t="s">
        <v>15</v>
      </c>
      <c r="M859" s="35" t="s">
        <v>129</v>
      </c>
      <c r="N859" s="30"/>
      <c r="O859" s="31"/>
      <c r="R859" s="120" t="s">
        <v>293</v>
      </c>
      <c r="S859" s="120"/>
      <c r="T859" s="120"/>
      <c r="U859" s="120"/>
      <c r="V859" s="120"/>
      <c r="W859" s="120"/>
      <c r="X859" s="120"/>
      <c r="Y859" s="120"/>
    </row>
    <row r="860" spans="2:25" x14ac:dyDescent="0.2">
      <c r="B860" s="70">
        <v>37219</v>
      </c>
      <c r="C860" s="4">
        <v>24</v>
      </c>
      <c r="D860" s="11"/>
      <c r="E860" s="12"/>
      <c r="F860" s="13"/>
      <c r="G860" s="53">
        <v>2</v>
      </c>
      <c r="H860" s="54">
        <v>4</v>
      </c>
      <c r="I860" s="11">
        <v>80</v>
      </c>
      <c r="J860" s="62">
        <v>2</v>
      </c>
      <c r="K860" s="7">
        <v>0</v>
      </c>
      <c r="L860" s="5" t="s">
        <v>15</v>
      </c>
      <c r="M860" s="35" t="s">
        <v>127</v>
      </c>
      <c r="N860" s="30" t="s">
        <v>30</v>
      </c>
      <c r="O860" s="31"/>
      <c r="R860" s="120"/>
      <c r="S860" s="120"/>
      <c r="T860" s="120"/>
      <c r="U860" s="120"/>
      <c r="V860" s="120"/>
      <c r="W860" s="120"/>
      <c r="X860" s="120"/>
      <c r="Y860" s="120"/>
    </row>
    <row r="861" spans="2:25" x14ac:dyDescent="0.2">
      <c r="B861" s="70">
        <v>37220</v>
      </c>
      <c r="C861" s="4">
        <v>25</v>
      </c>
      <c r="D861" s="11"/>
      <c r="E861" s="12"/>
      <c r="F861" s="13"/>
      <c r="G861" s="53">
        <v>3</v>
      </c>
      <c r="H861" s="54">
        <v>6</v>
      </c>
      <c r="I861" s="11">
        <v>85</v>
      </c>
      <c r="J861" s="62">
        <v>1</v>
      </c>
      <c r="K861" s="7">
        <v>0</v>
      </c>
      <c r="L861" s="5" t="s">
        <v>13</v>
      </c>
      <c r="M861" s="35" t="s">
        <v>127</v>
      </c>
      <c r="N861" s="30" t="s">
        <v>30</v>
      </c>
      <c r="O861" s="31"/>
      <c r="R861" s="120"/>
      <c r="S861" s="120"/>
      <c r="T861" s="120"/>
      <c r="U861" s="120"/>
      <c r="V861" s="120"/>
      <c r="W861" s="120"/>
      <c r="X861" s="120"/>
      <c r="Y861" s="120"/>
    </row>
    <row r="862" spans="2:25" x14ac:dyDescent="0.2">
      <c r="B862" s="70">
        <v>37221</v>
      </c>
      <c r="C862" s="4">
        <v>26</v>
      </c>
      <c r="D862" s="11"/>
      <c r="E862" s="12"/>
      <c r="F862" s="13"/>
      <c r="G862" s="53">
        <v>3</v>
      </c>
      <c r="H862" s="54">
        <v>7</v>
      </c>
      <c r="I862" s="11">
        <v>80</v>
      </c>
      <c r="J862" s="62">
        <v>6</v>
      </c>
      <c r="K862" s="7">
        <v>0</v>
      </c>
      <c r="L862" s="11" t="s">
        <v>13</v>
      </c>
      <c r="M862" s="35" t="s">
        <v>127</v>
      </c>
      <c r="N862" s="30"/>
      <c r="O862" s="31"/>
    </row>
    <row r="863" spans="2:25" x14ac:dyDescent="0.2">
      <c r="B863" s="70">
        <v>37222</v>
      </c>
      <c r="C863" s="4">
        <v>27</v>
      </c>
      <c r="D863" s="11"/>
      <c r="E863" s="12"/>
      <c r="F863" s="13"/>
      <c r="G863" s="53">
        <v>1</v>
      </c>
      <c r="H863" s="54">
        <v>5</v>
      </c>
      <c r="I863" s="11">
        <v>85</v>
      </c>
      <c r="J863" s="62">
        <v>0</v>
      </c>
      <c r="K863" s="7">
        <v>0</v>
      </c>
      <c r="L863" s="11" t="s">
        <v>15</v>
      </c>
      <c r="M863" s="35" t="s">
        <v>127</v>
      </c>
      <c r="N863" s="30" t="s">
        <v>30</v>
      </c>
      <c r="O863" s="31"/>
    </row>
    <row r="864" spans="2:25" x14ac:dyDescent="0.2">
      <c r="B864" s="70">
        <v>37223</v>
      </c>
      <c r="C864" s="4">
        <v>28</v>
      </c>
      <c r="D864" s="11"/>
      <c r="E864" s="12"/>
      <c r="F864" s="13"/>
      <c r="G864" s="53">
        <v>2</v>
      </c>
      <c r="H864" s="54">
        <v>7</v>
      </c>
      <c r="I864" s="11">
        <v>70</v>
      </c>
      <c r="J864" s="62">
        <v>3</v>
      </c>
      <c r="K864" s="7">
        <v>0</v>
      </c>
      <c r="L864" s="11" t="s">
        <v>13</v>
      </c>
      <c r="M864" s="35" t="s">
        <v>128</v>
      </c>
      <c r="N864" s="30"/>
      <c r="O864" s="31"/>
    </row>
    <row r="865" spans="2:25" x14ac:dyDescent="0.2">
      <c r="B865" s="70">
        <v>37224</v>
      </c>
      <c r="C865" s="4">
        <v>29</v>
      </c>
      <c r="D865" s="11"/>
      <c r="E865" s="12"/>
      <c r="F865" s="13"/>
      <c r="G865" s="53">
        <v>3</v>
      </c>
      <c r="H865" s="54">
        <v>8</v>
      </c>
      <c r="I865" s="11">
        <v>75</v>
      </c>
      <c r="J865" s="62">
        <v>3</v>
      </c>
      <c r="K865" s="7">
        <v>0</v>
      </c>
      <c r="L865" s="11" t="s">
        <v>13</v>
      </c>
      <c r="M865" s="35" t="s">
        <v>127</v>
      </c>
      <c r="N865" s="30"/>
      <c r="O865" s="31"/>
    </row>
    <row r="866" spans="2:25" x14ac:dyDescent="0.2">
      <c r="B866" s="70">
        <v>37225</v>
      </c>
      <c r="C866" s="4">
        <v>30</v>
      </c>
      <c r="D866" s="11"/>
      <c r="E866" s="12"/>
      <c r="F866" s="13">
        <v>-300</v>
      </c>
      <c r="G866" s="53">
        <v>3</v>
      </c>
      <c r="H866" s="54">
        <v>7</v>
      </c>
      <c r="I866" s="11">
        <v>65</v>
      </c>
      <c r="J866" s="62">
        <v>1</v>
      </c>
      <c r="K866" s="7">
        <v>0</v>
      </c>
      <c r="L866" s="11" t="s">
        <v>13</v>
      </c>
      <c r="M866" s="35" t="s">
        <v>128</v>
      </c>
      <c r="N866" s="30"/>
      <c r="O866" s="31"/>
    </row>
    <row r="867" spans="2:25" ht="13.5" thickBot="1" x14ac:dyDescent="0.25">
      <c r="C867" s="17"/>
      <c r="D867" s="18"/>
      <c r="E867" s="19"/>
      <c r="F867" s="13"/>
      <c r="G867" s="53"/>
      <c r="H867" s="54"/>
      <c r="I867" s="11"/>
      <c r="J867" s="62"/>
      <c r="K867" s="13"/>
      <c r="L867" s="11"/>
      <c r="M867" s="35"/>
      <c r="N867" s="30"/>
      <c r="O867" s="31"/>
    </row>
    <row r="868" spans="2:25" ht="13.5" thickBot="1" x14ac:dyDescent="0.25">
      <c r="C868" s="21" t="s">
        <v>27</v>
      </c>
      <c r="D868" s="22"/>
      <c r="E868" s="23">
        <v>0</v>
      </c>
      <c r="F868" s="24">
        <v>-300</v>
      </c>
      <c r="G868" s="57"/>
      <c r="H868" s="58"/>
      <c r="I868" s="25"/>
      <c r="J868" s="64"/>
      <c r="K868" s="24"/>
      <c r="L868" s="22"/>
      <c r="M868" s="36"/>
      <c r="N868" s="37"/>
      <c r="O868" s="38"/>
    </row>
    <row r="869" spans="2:25" ht="12.75" customHeight="1" x14ac:dyDescent="0.2">
      <c r="C869" s="164" t="s">
        <v>28</v>
      </c>
      <c r="D869" s="165"/>
      <c r="E869" s="168">
        <v>0</v>
      </c>
      <c r="F869" s="141">
        <v>-1000</v>
      </c>
      <c r="G869" s="129">
        <f>SUM(G835:G867)</f>
        <v>79</v>
      </c>
      <c r="H869" s="129">
        <f>SUM(H835:H867)</f>
        <v>209</v>
      </c>
      <c r="I869" s="129">
        <f>SUM(I835:I867)</f>
        <v>2075</v>
      </c>
      <c r="J869" s="129">
        <f>SUM(J835:J867)</f>
        <v>56</v>
      </c>
      <c r="K869" s="141">
        <f>COUNTIF(K835:K867,"&gt;0")</f>
        <v>0</v>
      </c>
      <c r="L869" s="39"/>
      <c r="M869" s="40"/>
      <c r="N869" s="40"/>
      <c r="O869" s="41"/>
    </row>
    <row r="870" spans="2:25" ht="13.5" thickBot="1" x14ac:dyDescent="0.25">
      <c r="C870" s="166"/>
      <c r="D870" s="167"/>
      <c r="E870" s="169"/>
      <c r="F870" s="142"/>
      <c r="G870" s="130"/>
      <c r="H870" s="130"/>
      <c r="I870" s="130"/>
      <c r="J870" s="130"/>
      <c r="K870" s="142"/>
      <c r="L870" s="42"/>
      <c r="M870" s="43"/>
      <c r="N870" s="43"/>
      <c r="O870" s="44"/>
    </row>
    <row r="871" spans="2:25" ht="12.75" customHeight="1" x14ac:dyDescent="0.2">
      <c r="C871" s="143" t="s">
        <v>54</v>
      </c>
      <c r="D871" s="144"/>
      <c r="E871" s="206">
        <v>-1</v>
      </c>
      <c r="F871" s="116" t="s">
        <v>55</v>
      </c>
      <c r="G871" s="152" t="s">
        <v>171</v>
      </c>
      <c r="H871" s="153" t="s">
        <v>172</v>
      </c>
      <c r="I871" s="154" t="s">
        <v>56</v>
      </c>
      <c r="J871" s="156" t="s">
        <v>57</v>
      </c>
      <c r="K871" s="158" t="s">
        <v>29</v>
      </c>
      <c r="L871" s="158"/>
      <c r="M871" s="158"/>
      <c r="N871" s="158"/>
      <c r="O871" s="159"/>
    </row>
    <row r="872" spans="2:25" x14ac:dyDescent="0.2">
      <c r="C872" s="145"/>
      <c r="D872" s="146"/>
      <c r="E872" s="207"/>
      <c r="F872" s="117"/>
      <c r="G872" s="121"/>
      <c r="H872" s="137"/>
      <c r="I872" s="155"/>
      <c r="J872" s="157"/>
      <c r="K872" s="160"/>
      <c r="L872" s="160"/>
      <c r="M872" s="160"/>
      <c r="N872" s="160"/>
      <c r="O872" s="161"/>
    </row>
    <row r="873" spans="2:25" x14ac:dyDescent="0.2">
      <c r="C873" s="145"/>
      <c r="D873" s="146"/>
      <c r="E873" s="207"/>
      <c r="F873" s="117"/>
      <c r="G873" s="194">
        <f>G869/30</f>
        <v>2.6333333333333333</v>
      </c>
      <c r="H873" s="194">
        <f>H869/30</f>
        <v>6.9666666666666668</v>
      </c>
      <c r="I873" s="194">
        <f>I869/30</f>
        <v>69.166666666666671</v>
      </c>
      <c r="J873" s="219">
        <f>COUNTIF(J835:J867,"&gt;0")</f>
        <v>15</v>
      </c>
      <c r="K873" s="160"/>
      <c r="L873" s="160"/>
      <c r="M873" s="160"/>
      <c r="N873" s="160"/>
      <c r="O873" s="161"/>
    </row>
    <row r="874" spans="2:25" ht="13.5" thickBot="1" x14ac:dyDescent="0.25">
      <c r="C874" s="147"/>
      <c r="D874" s="148"/>
      <c r="E874" s="208"/>
      <c r="F874" s="118"/>
      <c r="G874" s="195"/>
      <c r="H874" s="195"/>
      <c r="I874" s="195"/>
      <c r="J874" s="220"/>
      <c r="K874" s="162"/>
      <c r="L874" s="162"/>
      <c r="M874" s="162"/>
      <c r="N874" s="162"/>
      <c r="O874" s="163"/>
    </row>
    <row r="877" spans="2:25" x14ac:dyDescent="0.2">
      <c r="C877" s="69" t="s">
        <v>159</v>
      </c>
      <c r="D877" s="69" t="s">
        <v>221</v>
      </c>
      <c r="H877" s="59"/>
    </row>
    <row r="878" spans="2:25" ht="13.5" thickBot="1" x14ac:dyDescent="0.25">
      <c r="D878" s="72"/>
    </row>
    <row r="879" spans="2:25" ht="12.75" customHeight="1" x14ac:dyDescent="0.2">
      <c r="C879" s="170" t="s">
        <v>0</v>
      </c>
      <c r="D879" s="172" t="s">
        <v>1</v>
      </c>
      <c r="E879" s="173"/>
      <c r="F879" s="174"/>
      <c r="G879" s="175" t="s">
        <v>2</v>
      </c>
      <c r="H879" s="176"/>
      <c r="I879" s="177" t="s">
        <v>3</v>
      </c>
      <c r="J879" s="179" t="s">
        <v>4</v>
      </c>
      <c r="K879" s="131" t="s">
        <v>5</v>
      </c>
      <c r="L879" s="133" t="s">
        <v>6</v>
      </c>
      <c r="M879" s="135" t="s">
        <v>7</v>
      </c>
      <c r="N879" s="135"/>
      <c r="O879" s="131"/>
      <c r="R879" s="80" t="s">
        <v>150</v>
      </c>
      <c r="S879" s="80"/>
      <c r="T879" s="80"/>
      <c r="U879" s="80"/>
      <c r="V879" s="80"/>
      <c r="W879" s="80"/>
      <c r="X879" s="80"/>
      <c r="Y879" s="80"/>
    </row>
    <row r="880" spans="2:25" ht="13.5" thickBot="1" x14ac:dyDescent="0.25">
      <c r="C880" s="171"/>
      <c r="D880" s="1" t="s">
        <v>8</v>
      </c>
      <c r="E880" s="2" t="s">
        <v>9</v>
      </c>
      <c r="F880" s="3" t="s">
        <v>10</v>
      </c>
      <c r="G880" s="49" t="s">
        <v>11</v>
      </c>
      <c r="H880" s="50" t="s">
        <v>12</v>
      </c>
      <c r="I880" s="178"/>
      <c r="J880" s="180"/>
      <c r="K880" s="132"/>
      <c r="L880" s="134"/>
      <c r="M880" s="136"/>
      <c r="N880" s="136"/>
      <c r="O880" s="132"/>
      <c r="R880" s="119" t="s">
        <v>295</v>
      </c>
      <c r="S880" s="119"/>
      <c r="T880" s="119"/>
      <c r="U880" s="119"/>
      <c r="V880" s="119"/>
      <c r="W880" s="119"/>
      <c r="X880" s="119"/>
      <c r="Y880" s="119"/>
    </row>
    <row r="881" spans="2:25" x14ac:dyDescent="0.2">
      <c r="B881" s="70">
        <v>37196</v>
      </c>
      <c r="C881" s="4">
        <v>1</v>
      </c>
      <c r="D881" s="5"/>
      <c r="E881" s="6"/>
      <c r="F881" s="7"/>
      <c r="G881" s="51">
        <v>8</v>
      </c>
      <c r="H881" s="52">
        <v>13</v>
      </c>
      <c r="I881" s="5">
        <v>74</v>
      </c>
      <c r="J881" s="65">
        <v>0</v>
      </c>
      <c r="K881" s="7">
        <v>0</v>
      </c>
      <c r="L881" s="5"/>
      <c r="M881" s="27" t="s">
        <v>52</v>
      </c>
      <c r="N881" s="9"/>
      <c r="O881" s="10"/>
      <c r="R881" s="119"/>
      <c r="S881" s="119"/>
      <c r="T881" s="119"/>
      <c r="U881" s="119"/>
      <c r="V881" s="119"/>
      <c r="W881" s="119"/>
      <c r="X881" s="119"/>
      <c r="Y881" s="119"/>
    </row>
    <row r="882" spans="2:25" x14ac:dyDescent="0.2">
      <c r="B882" s="70">
        <v>37197</v>
      </c>
      <c r="C882" s="4">
        <v>2</v>
      </c>
      <c r="D882" s="11"/>
      <c r="E882" s="12"/>
      <c r="F882" s="13"/>
      <c r="G882" s="53">
        <v>9</v>
      </c>
      <c r="H882" s="54">
        <v>14</v>
      </c>
      <c r="I882" s="11">
        <v>79</v>
      </c>
      <c r="J882" s="66">
        <v>0</v>
      </c>
      <c r="K882" s="7">
        <v>0</v>
      </c>
      <c r="L882" s="11"/>
      <c r="M882" s="27"/>
      <c r="N882" s="9"/>
      <c r="O882" s="10"/>
      <c r="R882" s="119"/>
      <c r="S882" s="119"/>
      <c r="T882" s="119"/>
      <c r="U882" s="119"/>
      <c r="V882" s="119"/>
      <c r="W882" s="119"/>
      <c r="X882" s="119"/>
      <c r="Y882" s="119"/>
    </row>
    <row r="883" spans="2:25" x14ac:dyDescent="0.2">
      <c r="B883" s="70">
        <v>37198</v>
      </c>
      <c r="C883" s="4">
        <v>3</v>
      </c>
      <c r="D883" s="11"/>
      <c r="E883" s="12"/>
      <c r="F883" s="13"/>
      <c r="G883" s="53">
        <v>8</v>
      </c>
      <c r="H883" s="54">
        <v>15</v>
      </c>
      <c r="I883" s="11">
        <v>76</v>
      </c>
      <c r="J883" s="66">
        <v>0</v>
      </c>
      <c r="K883" s="7">
        <v>0</v>
      </c>
      <c r="L883" s="11"/>
      <c r="M883" s="27"/>
      <c r="N883" s="9"/>
      <c r="O883" s="10"/>
      <c r="R883" s="80"/>
      <c r="S883" s="80"/>
      <c r="T883" s="80"/>
      <c r="U883" s="80"/>
      <c r="V883" s="80"/>
      <c r="W883" s="80"/>
      <c r="X883" s="80"/>
      <c r="Y883" s="80"/>
    </row>
    <row r="884" spans="2:25" x14ac:dyDescent="0.2">
      <c r="B884" s="70">
        <v>37199</v>
      </c>
      <c r="C884" s="4">
        <v>4</v>
      </c>
      <c r="D884" s="11"/>
      <c r="E884" s="12"/>
      <c r="F884" s="13"/>
      <c r="G884" s="53">
        <v>6</v>
      </c>
      <c r="H884" s="54">
        <v>10</v>
      </c>
      <c r="I884" s="11">
        <v>80</v>
      </c>
      <c r="J884" s="66">
        <v>0</v>
      </c>
      <c r="K884" s="7">
        <v>0</v>
      </c>
      <c r="L884" s="11"/>
      <c r="M884" s="27"/>
      <c r="N884" s="9"/>
      <c r="O884" s="10"/>
      <c r="R884" s="80" t="s">
        <v>152</v>
      </c>
      <c r="S884" s="80"/>
      <c r="T884" s="80"/>
      <c r="U884" s="80"/>
      <c r="V884" s="80"/>
      <c r="W884" s="80"/>
      <c r="X884" s="80"/>
      <c r="Y884" s="80"/>
    </row>
    <row r="885" spans="2:25" x14ac:dyDescent="0.2">
      <c r="B885" s="70">
        <v>37200</v>
      </c>
      <c r="C885" s="4">
        <v>5</v>
      </c>
      <c r="D885" s="11"/>
      <c r="E885" s="12"/>
      <c r="F885" s="13"/>
      <c r="G885" s="53">
        <v>4</v>
      </c>
      <c r="H885" s="54">
        <v>9</v>
      </c>
      <c r="I885" s="11">
        <v>90</v>
      </c>
      <c r="J885" s="66">
        <v>0</v>
      </c>
      <c r="K885" s="7">
        <v>0</v>
      </c>
      <c r="L885" s="11"/>
      <c r="M885" s="27"/>
      <c r="N885" s="9"/>
      <c r="O885" s="10"/>
      <c r="R885" s="119"/>
      <c r="S885" s="119"/>
      <c r="T885" s="119"/>
      <c r="U885" s="119"/>
      <c r="V885" s="119"/>
      <c r="W885" s="119"/>
      <c r="X885" s="119"/>
      <c r="Y885" s="119"/>
    </row>
    <row r="886" spans="2:25" x14ac:dyDescent="0.2">
      <c r="B886" s="70">
        <v>37201</v>
      </c>
      <c r="C886" s="4">
        <v>6</v>
      </c>
      <c r="D886" s="11"/>
      <c r="E886" s="12"/>
      <c r="F886" s="13"/>
      <c r="G886" s="53">
        <v>5</v>
      </c>
      <c r="H886" s="54">
        <v>8</v>
      </c>
      <c r="I886" s="11">
        <v>91</v>
      </c>
      <c r="J886" s="66">
        <v>4</v>
      </c>
      <c r="K886" s="7">
        <v>0</v>
      </c>
      <c r="L886" s="11"/>
      <c r="M886" s="27"/>
      <c r="N886" s="9"/>
      <c r="O886" s="10"/>
      <c r="R886" s="119"/>
      <c r="S886" s="119"/>
      <c r="T886" s="119"/>
      <c r="U886" s="119"/>
      <c r="V886" s="119"/>
      <c r="W886" s="119"/>
      <c r="X886" s="119"/>
      <c r="Y886" s="119"/>
    </row>
    <row r="887" spans="2:25" x14ac:dyDescent="0.2">
      <c r="B887" s="70">
        <v>37202</v>
      </c>
      <c r="C887" s="4">
        <v>7</v>
      </c>
      <c r="D887" s="11"/>
      <c r="E887" s="12"/>
      <c r="F887" s="13"/>
      <c r="G887" s="53">
        <v>6</v>
      </c>
      <c r="H887" s="54">
        <v>9</v>
      </c>
      <c r="I887" s="11">
        <v>93</v>
      </c>
      <c r="J887" s="66">
        <v>12</v>
      </c>
      <c r="K887" s="7">
        <v>0</v>
      </c>
      <c r="L887" s="11"/>
      <c r="M887" s="27"/>
      <c r="N887" s="9"/>
      <c r="O887" s="10"/>
      <c r="R887" s="119"/>
      <c r="S887" s="119"/>
      <c r="T887" s="119"/>
      <c r="U887" s="119"/>
      <c r="V887" s="119"/>
      <c r="W887" s="119"/>
      <c r="X887" s="119"/>
      <c r="Y887" s="119"/>
    </row>
    <row r="888" spans="2:25" x14ac:dyDescent="0.2">
      <c r="B888" s="70">
        <v>37203</v>
      </c>
      <c r="C888" s="4">
        <v>8</v>
      </c>
      <c r="D888" s="11"/>
      <c r="E888" s="12"/>
      <c r="F888" s="13"/>
      <c r="G888" s="53">
        <v>4</v>
      </c>
      <c r="H888" s="54">
        <v>10</v>
      </c>
      <c r="I888" s="11">
        <v>90</v>
      </c>
      <c r="J888" s="66">
        <v>27</v>
      </c>
      <c r="K888" s="7">
        <v>0</v>
      </c>
      <c r="L888" s="11"/>
      <c r="M888" s="27" t="s">
        <v>297</v>
      </c>
      <c r="N888" s="15"/>
      <c r="O888" s="16"/>
      <c r="R888" s="80"/>
      <c r="S888" s="80"/>
      <c r="T888" s="80"/>
      <c r="U888" s="80"/>
      <c r="V888" s="80"/>
      <c r="W888" s="80"/>
      <c r="X888" s="80"/>
      <c r="Y888" s="80"/>
    </row>
    <row r="889" spans="2:25" x14ac:dyDescent="0.2">
      <c r="B889" s="70">
        <v>37204</v>
      </c>
      <c r="C889" s="4">
        <v>9</v>
      </c>
      <c r="D889" s="11"/>
      <c r="E889" s="12"/>
      <c r="F889" s="13"/>
      <c r="G889" s="55">
        <v>4</v>
      </c>
      <c r="H889" s="54">
        <v>4</v>
      </c>
      <c r="I889" s="11">
        <v>68</v>
      </c>
      <c r="J889" s="62">
        <v>0</v>
      </c>
      <c r="K889" s="7">
        <v>0</v>
      </c>
      <c r="L889" s="11"/>
      <c r="M889" s="27" t="s">
        <v>297</v>
      </c>
      <c r="N889" s="15"/>
      <c r="O889" s="16"/>
      <c r="R889" s="80" t="s">
        <v>154</v>
      </c>
      <c r="S889" s="80"/>
      <c r="T889" s="80"/>
      <c r="U889" s="80"/>
      <c r="V889" s="80"/>
      <c r="W889" s="80"/>
      <c r="X889" s="80"/>
      <c r="Y889" s="80"/>
    </row>
    <row r="890" spans="2:25" ht="13.5" thickBot="1" x14ac:dyDescent="0.25">
      <c r="B890" s="70">
        <v>37205</v>
      </c>
      <c r="C890" s="17">
        <v>10</v>
      </c>
      <c r="D890" s="18"/>
      <c r="E890" s="19"/>
      <c r="F890" s="20"/>
      <c r="G890" s="55">
        <v>-3</v>
      </c>
      <c r="H890" s="56">
        <v>5</v>
      </c>
      <c r="I890" s="18">
        <v>78</v>
      </c>
      <c r="J890" s="67">
        <v>0</v>
      </c>
      <c r="K890" s="7">
        <v>0</v>
      </c>
      <c r="L890" s="11"/>
      <c r="M890" s="27" t="s">
        <v>298</v>
      </c>
      <c r="N890" s="15"/>
      <c r="O890" s="16"/>
      <c r="R890" s="119"/>
      <c r="S890" s="119"/>
      <c r="T890" s="119"/>
      <c r="U890" s="119"/>
      <c r="V890" s="119"/>
      <c r="W890" s="119"/>
      <c r="X890" s="119"/>
      <c r="Y890" s="119"/>
    </row>
    <row r="891" spans="2:25" ht="13.5" thickBot="1" x14ac:dyDescent="0.25">
      <c r="C891" s="21" t="s">
        <v>20</v>
      </c>
      <c r="D891" s="22"/>
      <c r="E891" s="23"/>
      <c r="F891" s="24"/>
      <c r="G891" s="57"/>
      <c r="H891" s="58"/>
      <c r="I891" s="25"/>
      <c r="J891" s="64"/>
      <c r="K891" s="24"/>
      <c r="L891" s="22"/>
      <c r="M891" s="32"/>
      <c r="N891" s="101"/>
      <c r="O891" s="102"/>
      <c r="R891" s="119"/>
      <c r="S891" s="119"/>
      <c r="T891" s="119"/>
      <c r="U891" s="119"/>
      <c r="V891" s="119"/>
      <c r="W891" s="119"/>
      <c r="X891" s="119"/>
      <c r="Y891" s="119"/>
    </row>
    <row r="892" spans="2:25" x14ac:dyDescent="0.2">
      <c r="B892" s="70">
        <v>37206</v>
      </c>
      <c r="C892" s="26">
        <v>11</v>
      </c>
      <c r="D892" s="5"/>
      <c r="E892" s="6"/>
      <c r="F892" s="7"/>
      <c r="G892" s="51">
        <v>-2</v>
      </c>
      <c r="H892" s="52">
        <v>8</v>
      </c>
      <c r="I892" s="5">
        <v>84</v>
      </c>
      <c r="J892" s="62">
        <v>0</v>
      </c>
      <c r="K892" s="7">
        <v>0</v>
      </c>
      <c r="L892" s="5"/>
      <c r="M892" s="35"/>
      <c r="N892" s="9"/>
      <c r="O892" s="10"/>
      <c r="R892" s="119"/>
      <c r="S892" s="119"/>
      <c r="T892" s="119"/>
      <c r="U892" s="119"/>
      <c r="V892" s="119"/>
      <c r="W892" s="119"/>
      <c r="X892" s="119"/>
      <c r="Y892" s="119"/>
    </row>
    <row r="893" spans="2:25" x14ac:dyDescent="0.2">
      <c r="B893" s="70">
        <v>37207</v>
      </c>
      <c r="C893" s="4">
        <v>12</v>
      </c>
      <c r="D893" s="11"/>
      <c r="E893" s="12"/>
      <c r="F893" s="13"/>
      <c r="G893" s="51">
        <v>2</v>
      </c>
      <c r="H893" s="52">
        <v>8</v>
      </c>
      <c r="I893" s="11">
        <v>90</v>
      </c>
      <c r="J893" s="62">
        <v>4</v>
      </c>
      <c r="K893" s="7">
        <v>0</v>
      </c>
      <c r="L893" s="5"/>
      <c r="M893" s="35"/>
      <c r="N893" s="9"/>
      <c r="O893" s="10"/>
      <c r="R893" s="80"/>
      <c r="S893" s="80"/>
      <c r="T893" s="80"/>
      <c r="U893" s="80"/>
      <c r="V893" s="80"/>
      <c r="W893" s="80"/>
      <c r="X893" s="80"/>
      <c r="Y893" s="80"/>
    </row>
    <row r="894" spans="2:25" x14ac:dyDescent="0.2">
      <c r="B894" s="70">
        <v>37208</v>
      </c>
      <c r="C894" s="4">
        <v>13</v>
      </c>
      <c r="D894" s="11"/>
      <c r="E894" s="12"/>
      <c r="F894" s="13"/>
      <c r="G894" s="53">
        <v>4</v>
      </c>
      <c r="H894" s="54">
        <v>8</v>
      </c>
      <c r="I894" s="11">
        <v>71</v>
      </c>
      <c r="J894" s="62">
        <v>0</v>
      </c>
      <c r="K894" s="7">
        <v>0</v>
      </c>
      <c r="L894" s="5"/>
      <c r="M894" s="35"/>
      <c r="N894" s="15"/>
      <c r="O894" s="16"/>
      <c r="R894" s="80" t="s">
        <v>156</v>
      </c>
      <c r="S894" s="80"/>
      <c r="T894" s="80"/>
      <c r="U894" s="80"/>
      <c r="V894" s="80"/>
      <c r="W894" s="80"/>
      <c r="X894" s="80"/>
      <c r="Y894" s="80"/>
    </row>
    <row r="895" spans="2:25" ht="15" x14ac:dyDescent="0.25">
      <c r="B895" s="70">
        <v>37209</v>
      </c>
      <c r="C895" s="4">
        <v>14</v>
      </c>
      <c r="D895" s="11"/>
      <c r="E895" s="12"/>
      <c r="F895" s="13"/>
      <c r="G895" s="103">
        <v>-2</v>
      </c>
      <c r="H895" s="54">
        <v>6</v>
      </c>
      <c r="I895" s="11">
        <v>77</v>
      </c>
      <c r="J895" s="62">
        <v>0</v>
      </c>
      <c r="K895" s="7">
        <v>0</v>
      </c>
      <c r="L895" s="5"/>
      <c r="M895" s="35" t="s">
        <v>21</v>
      </c>
      <c r="N895" s="15"/>
      <c r="O895" s="16"/>
      <c r="R895" s="120" t="s">
        <v>296</v>
      </c>
      <c r="S895" s="120"/>
      <c r="T895" s="120"/>
      <c r="U895" s="120"/>
      <c r="V895" s="120"/>
      <c r="W895" s="120"/>
      <c r="X895" s="120"/>
      <c r="Y895" s="120"/>
    </row>
    <row r="896" spans="2:25" x14ac:dyDescent="0.2">
      <c r="B896" s="70">
        <v>37210</v>
      </c>
      <c r="C896" s="4">
        <v>15</v>
      </c>
      <c r="D896" s="11"/>
      <c r="E896" s="12"/>
      <c r="F896" s="13"/>
      <c r="G896" s="53">
        <v>0</v>
      </c>
      <c r="H896" s="54">
        <v>6</v>
      </c>
      <c r="I896" s="11">
        <v>83</v>
      </c>
      <c r="J896" s="62">
        <v>0</v>
      </c>
      <c r="K896" s="7">
        <v>0</v>
      </c>
      <c r="L896" s="5"/>
      <c r="M896" s="35"/>
      <c r="N896" s="9"/>
      <c r="O896" s="10"/>
      <c r="R896" s="120"/>
      <c r="S896" s="120"/>
      <c r="T896" s="120"/>
      <c r="U896" s="120"/>
      <c r="V896" s="120"/>
      <c r="W896" s="120"/>
      <c r="X896" s="120"/>
      <c r="Y896" s="120"/>
    </row>
    <row r="897" spans="2:25" x14ac:dyDescent="0.2">
      <c r="B897" s="70">
        <v>37211</v>
      </c>
      <c r="C897" s="4">
        <v>16</v>
      </c>
      <c r="D897" s="11"/>
      <c r="E897" s="12"/>
      <c r="F897" s="13"/>
      <c r="G897" s="53">
        <v>5</v>
      </c>
      <c r="H897" s="54">
        <v>0</v>
      </c>
      <c r="I897" s="11">
        <v>91</v>
      </c>
      <c r="J897" s="62">
        <v>1</v>
      </c>
      <c r="K897" s="7">
        <v>0</v>
      </c>
      <c r="L897" s="5"/>
      <c r="M897" s="35" t="s">
        <v>21</v>
      </c>
      <c r="N897" s="15"/>
      <c r="O897" s="16"/>
      <c r="R897" s="120"/>
      <c r="S897" s="120"/>
      <c r="T897" s="120"/>
      <c r="U897" s="120"/>
      <c r="V897" s="120"/>
      <c r="W897" s="120"/>
      <c r="X897" s="120"/>
      <c r="Y897" s="120"/>
    </row>
    <row r="898" spans="2:25" x14ac:dyDescent="0.2">
      <c r="B898" s="70">
        <v>37212</v>
      </c>
      <c r="C898" s="4">
        <v>17</v>
      </c>
      <c r="D898" s="11"/>
      <c r="E898" s="12"/>
      <c r="F898" s="13"/>
      <c r="G898" s="53">
        <v>5</v>
      </c>
      <c r="H898" s="54">
        <v>9</v>
      </c>
      <c r="I898" s="11">
        <v>91</v>
      </c>
      <c r="J898" s="62">
        <v>1</v>
      </c>
      <c r="K898" s="7">
        <v>0</v>
      </c>
      <c r="L898" s="5"/>
      <c r="M898" s="35"/>
      <c r="N898" s="9"/>
      <c r="O898" s="10"/>
      <c r="R898" s="80"/>
      <c r="S898" s="80"/>
      <c r="T898" s="80"/>
      <c r="U898" s="80"/>
      <c r="V898" s="80"/>
      <c r="W898" s="80"/>
      <c r="X898" s="80"/>
      <c r="Y898" s="80"/>
    </row>
    <row r="899" spans="2:25" x14ac:dyDescent="0.2">
      <c r="B899" s="70">
        <v>37213</v>
      </c>
      <c r="C899" s="4">
        <v>18</v>
      </c>
      <c r="D899" s="11"/>
      <c r="E899" s="12"/>
      <c r="F899" s="13"/>
      <c r="G899" s="53">
        <v>6</v>
      </c>
      <c r="H899" s="54">
        <v>9</v>
      </c>
      <c r="I899" s="11">
        <v>90</v>
      </c>
      <c r="J899" s="62">
        <v>0</v>
      </c>
      <c r="K899" s="7">
        <v>0</v>
      </c>
      <c r="L899" s="5"/>
      <c r="M899" s="35"/>
      <c r="N899" s="9"/>
      <c r="O899" s="10"/>
      <c r="R899" s="80" t="s">
        <v>155</v>
      </c>
      <c r="S899" s="80"/>
      <c r="T899" s="80"/>
      <c r="U899" s="80"/>
      <c r="V899" s="80"/>
      <c r="W899" s="80"/>
      <c r="X899" s="80"/>
      <c r="Y899" s="80"/>
    </row>
    <row r="900" spans="2:25" x14ac:dyDescent="0.2">
      <c r="B900" s="70">
        <v>37214</v>
      </c>
      <c r="C900" s="4">
        <v>19</v>
      </c>
      <c r="D900" s="11"/>
      <c r="E900" s="12"/>
      <c r="F900" s="13"/>
      <c r="G900" s="53">
        <v>7</v>
      </c>
      <c r="H900" s="54">
        <v>10</v>
      </c>
      <c r="I900" s="11">
        <v>87</v>
      </c>
      <c r="J900" s="62">
        <v>0</v>
      </c>
      <c r="K900" s="7">
        <v>0</v>
      </c>
      <c r="L900" s="5"/>
      <c r="M900" s="35"/>
      <c r="N900" s="9"/>
      <c r="O900" s="10"/>
      <c r="R900" s="120"/>
      <c r="S900" s="120"/>
      <c r="T900" s="120"/>
      <c r="U900" s="120"/>
      <c r="V900" s="120"/>
      <c r="W900" s="120"/>
      <c r="X900" s="120"/>
      <c r="Y900" s="120"/>
    </row>
    <row r="901" spans="2:25" ht="13.5" thickBot="1" x14ac:dyDescent="0.25">
      <c r="B901" s="70">
        <v>37215</v>
      </c>
      <c r="C901" s="17">
        <v>20</v>
      </c>
      <c r="D901" s="18"/>
      <c r="E901" s="19"/>
      <c r="F901" s="20"/>
      <c r="G901" s="53">
        <v>6</v>
      </c>
      <c r="H901" s="54">
        <v>11</v>
      </c>
      <c r="I901" s="18">
        <v>82</v>
      </c>
      <c r="J901" s="63">
        <v>0</v>
      </c>
      <c r="K901" s="7">
        <v>0</v>
      </c>
      <c r="L901" s="5"/>
      <c r="M901" s="35"/>
      <c r="N901" s="15"/>
      <c r="O901" s="16"/>
      <c r="R901" s="120"/>
      <c r="S901" s="120"/>
      <c r="T901" s="120"/>
      <c r="U901" s="120"/>
      <c r="V901" s="120"/>
      <c r="W901" s="120"/>
      <c r="X901" s="120"/>
      <c r="Y901" s="120"/>
    </row>
    <row r="902" spans="2:25" ht="13.5" thickBot="1" x14ac:dyDescent="0.25">
      <c r="C902" s="21" t="s">
        <v>23</v>
      </c>
      <c r="D902" s="22"/>
      <c r="E902" s="23"/>
      <c r="F902" s="24"/>
      <c r="G902" s="57"/>
      <c r="H902" s="58"/>
      <c r="I902" s="25"/>
      <c r="J902" s="64"/>
      <c r="K902" s="24"/>
      <c r="L902" s="22"/>
      <c r="M902" s="32"/>
      <c r="N902" s="101"/>
      <c r="O902" s="102"/>
      <c r="R902" s="120"/>
      <c r="S902" s="120"/>
      <c r="T902" s="120"/>
      <c r="U902" s="120"/>
      <c r="V902" s="120"/>
      <c r="W902" s="120"/>
      <c r="X902" s="120"/>
      <c r="Y902" s="120"/>
    </row>
    <row r="903" spans="2:25" x14ac:dyDescent="0.2">
      <c r="B903" s="70">
        <v>37216</v>
      </c>
      <c r="C903" s="26">
        <v>21</v>
      </c>
      <c r="D903" s="5"/>
      <c r="E903" s="6"/>
      <c r="F903" s="7"/>
      <c r="G903" s="51">
        <v>7</v>
      </c>
      <c r="H903" s="52">
        <v>10</v>
      </c>
      <c r="I903" s="5">
        <v>80</v>
      </c>
      <c r="J903" s="61">
        <v>0</v>
      </c>
      <c r="K903" s="7">
        <v>0</v>
      </c>
      <c r="L903" s="5"/>
      <c r="M903" s="35"/>
      <c r="N903" s="48"/>
      <c r="O903" s="10"/>
      <c r="R903" s="80"/>
      <c r="S903" s="80"/>
      <c r="T903" s="80"/>
      <c r="U903" s="80"/>
      <c r="V903" s="80"/>
      <c r="W903" s="80"/>
      <c r="X903" s="80"/>
      <c r="Y903" s="80"/>
    </row>
    <row r="904" spans="2:25" x14ac:dyDescent="0.2">
      <c r="B904" s="70">
        <v>37217</v>
      </c>
      <c r="C904" s="4">
        <v>22</v>
      </c>
      <c r="D904" s="11"/>
      <c r="E904" s="12"/>
      <c r="F904" s="13"/>
      <c r="G904" s="53">
        <v>5</v>
      </c>
      <c r="H904" s="54">
        <v>9</v>
      </c>
      <c r="I904" s="11">
        <v>83</v>
      </c>
      <c r="J904" s="62">
        <v>31</v>
      </c>
      <c r="K904" s="7">
        <v>0</v>
      </c>
      <c r="L904" s="5"/>
      <c r="M904" s="35"/>
      <c r="N904" s="9"/>
      <c r="O904" s="10"/>
      <c r="R904" s="80" t="s">
        <v>157</v>
      </c>
      <c r="S904" s="80"/>
      <c r="T904" s="80"/>
      <c r="U904" s="80"/>
      <c r="V904" s="80"/>
      <c r="W904" s="80"/>
      <c r="X904" s="80"/>
      <c r="Y904" s="80"/>
    </row>
    <row r="905" spans="2:25" x14ac:dyDescent="0.2">
      <c r="B905" s="70">
        <v>37218</v>
      </c>
      <c r="C905" s="4">
        <v>23</v>
      </c>
      <c r="D905" s="11"/>
      <c r="E905" s="12"/>
      <c r="F905" s="13"/>
      <c r="G905" s="53">
        <v>2</v>
      </c>
      <c r="H905" s="54">
        <v>8</v>
      </c>
      <c r="I905" s="11">
        <v>86</v>
      </c>
      <c r="J905" s="62">
        <v>0</v>
      </c>
      <c r="K905" s="7">
        <v>0</v>
      </c>
      <c r="L905" s="5"/>
      <c r="M905" s="35" t="s">
        <v>26</v>
      </c>
      <c r="N905" s="15"/>
      <c r="O905" s="16"/>
      <c r="R905" s="120"/>
      <c r="S905" s="120"/>
      <c r="T905" s="120"/>
      <c r="U905" s="120"/>
      <c r="V905" s="120"/>
      <c r="W905" s="120"/>
      <c r="X905" s="120"/>
      <c r="Y905" s="120"/>
    </row>
    <row r="906" spans="2:25" x14ac:dyDescent="0.2">
      <c r="B906" s="70">
        <v>37219</v>
      </c>
      <c r="C906" s="4">
        <v>24</v>
      </c>
      <c r="D906" s="11"/>
      <c r="E906" s="12"/>
      <c r="F906" s="13"/>
      <c r="G906" s="53">
        <v>4</v>
      </c>
      <c r="H906" s="54">
        <v>10</v>
      </c>
      <c r="I906" s="11">
        <v>89</v>
      </c>
      <c r="J906" s="62">
        <v>16</v>
      </c>
      <c r="K906" s="7">
        <v>0</v>
      </c>
      <c r="L906" s="5"/>
      <c r="M906" s="35"/>
      <c r="N906" s="9"/>
      <c r="O906" s="10"/>
      <c r="R906" s="120"/>
      <c r="S906" s="120"/>
      <c r="T906" s="120"/>
      <c r="U906" s="120"/>
      <c r="V906" s="120"/>
      <c r="W906" s="120"/>
      <c r="X906" s="120"/>
      <c r="Y906" s="120"/>
    </row>
    <row r="907" spans="2:25" x14ac:dyDescent="0.2">
      <c r="B907" s="70">
        <v>37220</v>
      </c>
      <c r="C907" s="4">
        <v>25</v>
      </c>
      <c r="D907" s="11"/>
      <c r="E907" s="12"/>
      <c r="F907" s="13"/>
      <c r="G907" s="53">
        <v>4</v>
      </c>
      <c r="H907" s="54">
        <v>9</v>
      </c>
      <c r="I907" s="11">
        <v>96</v>
      </c>
      <c r="J907" s="62">
        <v>0</v>
      </c>
      <c r="K907" s="7">
        <v>0</v>
      </c>
      <c r="L907" s="5"/>
      <c r="M907" s="35"/>
      <c r="N907" s="15"/>
      <c r="O907" s="16"/>
      <c r="R907" s="120"/>
      <c r="S907" s="120"/>
      <c r="T907" s="120"/>
      <c r="U907" s="120"/>
      <c r="V907" s="120"/>
      <c r="W907" s="120"/>
      <c r="X907" s="120"/>
      <c r="Y907" s="120"/>
    </row>
    <row r="908" spans="2:25" x14ac:dyDescent="0.2">
      <c r="B908" s="70">
        <v>37221</v>
      </c>
      <c r="C908" s="4">
        <v>26</v>
      </c>
      <c r="D908" s="11"/>
      <c r="E908" s="12"/>
      <c r="F908" s="13"/>
      <c r="G908" s="53">
        <v>2</v>
      </c>
      <c r="H908" s="54">
        <v>8</v>
      </c>
      <c r="I908" s="11">
        <v>93</v>
      </c>
      <c r="J908" s="62">
        <v>11</v>
      </c>
      <c r="K908" s="7">
        <v>0</v>
      </c>
      <c r="L908" s="11"/>
      <c r="M908" s="35"/>
      <c r="N908" s="9"/>
      <c r="O908" s="10"/>
    </row>
    <row r="909" spans="2:25" x14ac:dyDescent="0.2">
      <c r="B909" s="70">
        <v>37222</v>
      </c>
      <c r="C909" s="4">
        <v>27</v>
      </c>
      <c r="D909" s="11"/>
      <c r="E909" s="12"/>
      <c r="F909" s="13"/>
      <c r="G909" s="53">
        <v>4</v>
      </c>
      <c r="H909" s="54">
        <v>9</v>
      </c>
      <c r="I909" s="11">
        <v>92</v>
      </c>
      <c r="J909" s="62">
        <v>2</v>
      </c>
      <c r="K909" s="7">
        <v>0</v>
      </c>
      <c r="L909" s="11"/>
      <c r="M909" s="35"/>
      <c r="N909" s="15"/>
      <c r="O909" s="16"/>
    </row>
    <row r="910" spans="2:25" x14ac:dyDescent="0.2">
      <c r="B910" s="70">
        <v>37223</v>
      </c>
      <c r="C910" s="4">
        <v>28</v>
      </c>
      <c r="D910" s="11"/>
      <c r="E910" s="12"/>
      <c r="F910" s="13"/>
      <c r="G910" s="53">
        <v>5</v>
      </c>
      <c r="H910" s="54">
        <v>8</v>
      </c>
      <c r="I910" s="11">
        <v>93</v>
      </c>
      <c r="J910" s="62">
        <v>6</v>
      </c>
      <c r="K910" s="7">
        <v>0</v>
      </c>
      <c r="L910" s="11"/>
      <c r="M910" s="35"/>
      <c r="N910" s="9"/>
      <c r="O910" s="10"/>
    </row>
    <row r="911" spans="2:25" x14ac:dyDescent="0.2">
      <c r="B911" s="70">
        <v>37224</v>
      </c>
      <c r="C911" s="4">
        <v>29</v>
      </c>
      <c r="D911" s="11"/>
      <c r="E911" s="12"/>
      <c r="F911" s="13"/>
      <c r="G911" s="53">
        <v>4</v>
      </c>
      <c r="H911" s="54">
        <v>8</v>
      </c>
      <c r="I911" s="11">
        <v>87</v>
      </c>
      <c r="J911" s="62">
        <v>2</v>
      </c>
      <c r="K911" s="7">
        <v>0</v>
      </c>
      <c r="L911" s="11"/>
      <c r="M911" s="35"/>
      <c r="N911" s="15"/>
      <c r="O911" s="16"/>
    </row>
    <row r="912" spans="2:25" x14ac:dyDescent="0.2">
      <c r="B912" s="70">
        <v>37225</v>
      </c>
      <c r="C912" s="4">
        <v>30</v>
      </c>
      <c r="D912" s="11"/>
      <c r="E912" s="12"/>
      <c r="F912" s="13"/>
      <c r="G912" s="53">
        <v>5</v>
      </c>
      <c r="H912" s="54">
        <v>9</v>
      </c>
      <c r="I912" s="11">
        <v>89</v>
      </c>
      <c r="J912" s="62">
        <v>4</v>
      </c>
      <c r="K912" s="7">
        <v>0</v>
      </c>
      <c r="L912" s="11"/>
      <c r="M912" s="35"/>
      <c r="N912" s="15"/>
      <c r="O912" s="16"/>
    </row>
    <row r="913" spans="2:25" ht="13.5" thickBot="1" x14ac:dyDescent="0.25">
      <c r="C913" s="17"/>
      <c r="D913" s="18"/>
      <c r="E913" s="19"/>
      <c r="F913" s="20"/>
      <c r="G913" s="55"/>
      <c r="H913" s="56"/>
      <c r="I913" s="18"/>
      <c r="J913" s="63"/>
      <c r="K913" s="7"/>
      <c r="L913" s="18"/>
      <c r="M913" s="14"/>
      <c r="N913" s="15"/>
      <c r="O913" s="16"/>
    </row>
    <row r="914" spans="2:25" ht="13.5" thickBot="1" x14ac:dyDescent="0.25">
      <c r="C914" s="21" t="s">
        <v>27</v>
      </c>
      <c r="D914" s="22"/>
      <c r="E914" s="23"/>
      <c r="F914" s="24"/>
      <c r="G914" s="57"/>
      <c r="H914" s="58"/>
      <c r="I914" s="25"/>
      <c r="J914" s="64"/>
      <c r="K914" s="24"/>
      <c r="L914" s="22"/>
      <c r="M914" s="36"/>
      <c r="N914" s="37"/>
      <c r="O914" s="38"/>
    </row>
    <row r="915" spans="2:25" ht="12.75" customHeight="1" x14ac:dyDescent="0.2">
      <c r="C915" s="164" t="s">
        <v>28</v>
      </c>
      <c r="D915" s="165"/>
      <c r="E915" s="168"/>
      <c r="F915" s="141"/>
      <c r="G915" s="129">
        <f>SUM(G881:G913)</f>
        <v>124</v>
      </c>
      <c r="H915" s="129">
        <f>SUM(H881:H913)</f>
        <v>260</v>
      </c>
      <c r="I915" s="129">
        <f>SUM(I881:I913)</f>
        <v>2553</v>
      </c>
      <c r="J915" s="129">
        <f>SUM(J881:J913)</f>
        <v>121</v>
      </c>
      <c r="K915" s="141">
        <f>COUNTIF(K881:K913,"&gt;0")</f>
        <v>0</v>
      </c>
      <c r="L915" s="39"/>
      <c r="M915" s="40"/>
      <c r="N915" s="40"/>
      <c r="O915" s="41"/>
    </row>
    <row r="916" spans="2:25" ht="13.5" thickBot="1" x14ac:dyDescent="0.25">
      <c r="C916" s="166"/>
      <c r="D916" s="167"/>
      <c r="E916" s="169"/>
      <c r="F916" s="142"/>
      <c r="G916" s="130"/>
      <c r="H916" s="130"/>
      <c r="I916" s="130"/>
      <c r="J916" s="130"/>
      <c r="K916" s="142"/>
      <c r="L916" s="42"/>
      <c r="M916" s="43"/>
      <c r="N916" s="43"/>
      <c r="O916" s="44"/>
    </row>
    <row r="917" spans="2:25" ht="12.75" customHeight="1" x14ac:dyDescent="0.2">
      <c r="C917" s="143" t="s">
        <v>54</v>
      </c>
      <c r="D917" s="144"/>
      <c r="E917" s="206"/>
      <c r="F917" s="116" t="s">
        <v>55</v>
      </c>
      <c r="G917" s="152" t="s">
        <v>171</v>
      </c>
      <c r="H917" s="153" t="s">
        <v>172</v>
      </c>
      <c r="I917" s="154" t="s">
        <v>56</v>
      </c>
      <c r="J917" s="156" t="s">
        <v>57</v>
      </c>
      <c r="K917" s="158" t="s">
        <v>29</v>
      </c>
      <c r="L917" s="158"/>
      <c r="M917" s="158"/>
      <c r="N917" s="158"/>
      <c r="O917" s="159"/>
    </row>
    <row r="918" spans="2:25" x14ac:dyDescent="0.2">
      <c r="C918" s="145"/>
      <c r="D918" s="146"/>
      <c r="E918" s="207"/>
      <c r="F918" s="117"/>
      <c r="G918" s="121"/>
      <c r="H918" s="137"/>
      <c r="I918" s="155"/>
      <c r="J918" s="157"/>
      <c r="K918" s="160"/>
      <c r="L918" s="160"/>
      <c r="M918" s="160"/>
      <c r="N918" s="160"/>
      <c r="O918" s="161"/>
    </row>
    <row r="919" spans="2:25" x14ac:dyDescent="0.2">
      <c r="C919" s="145"/>
      <c r="D919" s="146"/>
      <c r="E919" s="207"/>
      <c r="F919" s="117"/>
      <c r="G919" s="194">
        <f>G915/30</f>
        <v>4.1333333333333337</v>
      </c>
      <c r="H919" s="194">
        <f>H915/30</f>
        <v>8.6666666666666661</v>
      </c>
      <c r="I919" s="194">
        <f>I915/30</f>
        <v>85.1</v>
      </c>
      <c r="J919" s="219">
        <f>COUNTIF(J881:J913,"&gt;0")</f>
        <v>13</v>
      </c>
      <c r="K919" s="160"/>
      <c r="L919" s="160"/>
      <c r="M919" s="160"/>
      <c r="N919" s="160"/>
      <c r="O919" s="161"/>
    </row>
    <row r="920" spans="2:25" ht="13.5" thickBot="1" x14ac:dyDescent="0.25">
      <c r="C920" s="147"/>
      <c r="D920" s="148"/>
      <c r="E920" s="208"/>
      <c r="F920" s="118"/>
      <c r="G920" s="195"/>
      <c r="H920" s="195"/>
      <c r="I920" s="195"/>
      <c r="J920" s="220"/>
      <c r="K920" s="162"/>
      <c r="L920" s="162"/>
      <c r="M920" s="162"/>
      <c r="N920" s="162"/>
      <c r="O920" s="163"/>
    </row>
    <row r="923" spans="2:25" x14ac:dyDescent="0.2">
      <c r="C923" s="69" t="s">
        <v>159</v>
      </c>
      <c r="D923" s="69" t="s">
        <v>223</v>
      </c>
      <c r="H923" s="59"/>
    </row>
    <row r="924" spans="2:25" ht="13.5" thickBot="1" x14ac:dyDescent="0.25">
      <c r="D924" s="72"/>
    </row>
    <row r="925" spans="2:25" ht="12.75" customHeight="1" x14ac:dyDescent="0.2">
      <c r="C925" s="170" t="s">
        <v>0</v>
      </c>
      <c r="D925" s="172" t="s">
        <v>1</v>
      </c>
      <c r="E925" s="173"/>
      <c r="F925" s="174"/>
      <c r="G925" s="175" t="s">
        <v>2</v>
      </c>
      <c r="H925" s="176"/>
      <c r="I925" s="177" t="s">
        <v>3</v>
      </c>
      <c r="J925" s="179" t="s">
        <v>4</v>
      </c>
      <c r="K925" s="131" t="s">
        <v>5</v>
      </c>
      <c r="L925" s="133" t="s">
        <v>6</v>
      </c>
      <c r="M925" s="135" t="s">
        <v>7</v>
      </c>
      <c r="N925" s="135"/>
      <c r="O925" s="131"/>
      <c r="R925" s="80" t="s">
        <v>150</v>
      </c>
      <c r="S925" s="80"/>
      <c r="T925" s="80"/>
      <c r="U925" s="80"/>
      <c r="V925" s="80"/>
      <c r="W925" s="80"/>
      <c r="X925" s="80"/>
      <c r="Y925" s="80"/>
    </row>
    <row r="926" spans="2:25" ht="13.5" thickBot="1" x14ac:dyDescent="0.25">
      <c r="C926" s="171"/>
      <c r="D926" s="1" t="s">
        <v>8</v>
      </c>
      <c r="E926" s="2" t="s">
        <v>9</v>
      </c>
      <c r="F926" s="3" t="s">
        <v>10</v>
      </c>
      <c r="G926" s="49" t="s">
        <v>11</v>
      </c>
      <c r="H926" s="50" t="s">
        <v>12</v>
      </c>
      <c r="I926" s="178"/>
      <c r="J926" s="180"/>
      <c r="K926" s="132"/>
      <c r="L926" s="134"/>
      <c r="M926" s="136"/>
      <c r="N926" s="136"/>
      <c r="O926" s="132"/>
      <c r="R926" s="119"/>
      <c r="S926" s="119"/>
      <c r="T926" s="119"/>
      <c r="U926" s="119"/>
      <c r="V926" s="119"/>
      <c r="W926" s="119"/>
      <c r="X926" s="119"/>
      <c r="Y926" s="119"/>
    </row>
    <row r="927" spans="2:25" x14ac:dyDescent="0.2">
      <c r="B927" s="70">
        <v>37196</v>
      </c>
      <c r="C927" s="4">
        <v>1</v>
      </c>
      <c r="D927" s="5">
        <v>47800</v>
      </c>
      <c r="E927" s="6"/>
      <c r="F927" s="7"/>
      <c r="G927" s="51">
        <v>6</v>
      </c>
      <c r="H927" s="52">
        <v>8</v>
      </c>
      <c r="I927" s="5">
        <v>89</v>
      </c>
      <c r="J927" s="65">
        <v>4</v>
      </c>
      <c r="K927" s="7"/>
      <c r="L927" s="5" t="s">
        <v>13</v>
      </c>
      <c r="M927" s="27" t="s">
        <v>31</v>
      </c>
      <c r="N927" s="28">
        <v>0.75</v>
      </c>
      <c r="O927" s="29"/>
      <c r="R927" s="119"/>
      <c r="S927" s="119"/>
      <c r="T927" s="119"/>
      <c r="U927" s="119"/>
      <c r="V927" s="119"/>
      <c r="W927" s="119"/>
      <c r="X927" s="119"/>
      <c r="Y927" s="119"/>
    </row>
    <row r="928" spans="2:25" x14ac:dyDescent="0.2">
      <c r="B928" s="70">
        <v>37197</v>
      </c>
      <c r="C928" s="4">
        <v>2</v>
      </c>
      <c r="D928" s="11"/>
      <c r="E928" s="12"/>
      <c r="F928" s="13"/>
      <c r="G928" s="53">
        <v>7</v>
      </c>
      <c r="H928" s="54">
        <v>11</v>
      </c>
      <c r="I928" s="11">
        <v>92</v>
      </c>
      <c r="J928" s="66">
        <v>0</v>
      </c>
      <c r="K928" s="7"/>
      <c r="L928" s="11" t="s">
        <v>25</v>
      </c>
      <c r="M928" s="27">
        <v>1</v>
      </c>
      <c r="N928" s="30">
        <v>0.75</v>
      </c>
      <c r="O928" s="31"/>
      <c r="R928" s="119"/>
      <c r="S928" s="119"/>
      <c r="T928" s="119"/>
      <c r="U928" s="119"/>
      <c r="V928" s="119"/>
      <c r="W928" s="119"/>
      <c r="X928" s="119"/>
      <c r="Y928" s="119"/>
    </row>
    <row r="929" spans="2:25" x14ac:dyDescent="0.2">
      <c r="B929" s="70">
        <v>37198</v>
      </c>
      <c r="C929" s="4">
        <v>3</v>
      </c>
      <c r="D929" s="11"/>
      <c r="E929" s="12"/>
      <c r="F929" s="13"/>
      <c r="G929" s="53">
        <v>10</v>
      </c>
      <c r="H929" s="54">
        <v>11</v>
      </c>
      <c r="I929" s="11">
        <v>82</v>
      </c>
      <c r="J929" s="66">
        <v>0</v>
      </c>
      <c r="K929" s="7"/>
      <c r="L929" s="11" t="s">
        <v>25</v>
      </c>
      <c r="M929" s="27">
        <v>1</v>
      </c>
      <c r="N929" s="30">
        <v>0.75</v>
      </c>
      <c r="O929" s="31"/>
      <c r="R929" s="80"/>
      <c r="S929" s="80"/>
      <c r="T929" s="80"/>
      <c r="U929" s="80"/>
      <c r="V929" s="80"/>
      <c r="W929" s="80"/>
      <c r="X929" s="80"/>
      <c r="Y929" s="80"/>
    </row>
    <row r="930" spans="2:25" x14ac:dyDescent="0.2">
      <c r="B930" s="70">
        <v>37199</v>
      </c>
      <c r="C930" s="4">
        <v>4</v>
      </c>
      <c r="D930" s="11"/>
      <c r="E930" s="12"/>
      <c r="F930" s="13"/>
      <c r="G930" s="53">
        <v>9</v>
      </c>
      <c r="H930" s="54">
        <v>10</v>
      </c>
      <c r="I930" s="11">
        <v>83</v>
      </c>
      <c r="J930" s="66">
        <v>0</v>
      </c>
      <c r="K930" s="7"/>
      <c r="L930" s="11" t="s">
        <v>25</v>
      </c>
      <c r="M930" s="27">
        <v>0.75</v>
      </c>
      <c r="N930" s="30">
        <v>1</v>
      </c>
      <c r="O930" s="31"/>
      <c r="R930" s="80" t="s">
        <v>152</v>
      </c>
      <c r="S930" s="80"/>
      <c r="T930" s="80"/>
      <c r="U930" s="80"/>
      <c r="V930" s="80"/>
      <c r="W930" s="80"/>
      <c r="X930" s="80"/>
      <c r="Y930" s="80"/>
    </row>
    <row r="931" spans="2:25" x14ac:dyDescent="0.2">
      <c r="B931" s="70">
        <v>37200</v>
      </c>
      <c r="C931" s="4">
        <v>5</v>
      </c>
      <c r="D931" s="11"/>
      <c r="E931" s="12"/>
      <c r="F931" s="13"/>
      <c r="G931" s="53">
        <v>5</v>
      </c>
      <c r="H931" s="54">
        <v>9</v>
      </c>
      <c r="I931" s="11">
        <v>70</v>
      </c>
      <c r="J931" s="66">
        <v>1</v>
      </c>
      <c r="K931" s="7"/>
      <c r="L931" s="11" t="s">
        <v>25</v>
      </c>
      <c r="M931" s="27" t="s">
        <v>31</v>
      </c>
      <c r="N931" s="30">
        <v>0.75</v>
      </c>
      <c r="O931" s="31"/>
      <c r="R931" s="119"/>
      <c r="S931" s="119"/>
      <c r="T931" s="119"/>
      <c r="U931" s="119"/>
      <c r="V931" s="119"/>
      <c r="W931" s="119"/>
      <c r="X931" s="119"/>
      <c r="Y931" s="119"/>
    </row>
    <row r="932" spans="2:25" x14ac:dyDescent="0.2">
      <c r="B932" s="70">
        <v>37201</v>
      </c>
      <c r="C932" s="4">
        <v>6</v>
      </c>
      <c r="D932" s="11"/>
      <c r="E932" s="12"/>
      <c r="F932" s="13"/>
      <c r="G932" s="53">
        <v>4</v>
      </c>
      <c r="H932" s="54">
        <v>8</v>
      </c>
      <c r="I932" s="11">
        <v>89</v>
      </c>
      <c r="J932" s="66">
        <v>3</v>
      </c>
      <c r="K932" s="7"/>
      <c r="L932" s="11" t="s">
        <v>25</v>
      </c>
      <c r="M932" s="27" t="s">
        <v>31</v>
      </c>
      <c r="N932" s="30">
        <v>1</v>
      </c>
      <c r="O932" s="31"/>
      <c r="R932" s="119"/>
      <c r="S932" s="119"/>
      <c r="T932" s="119"/>
      <c r="U932" s="119"/>
      <c r="V932" s="119"/>
      <c r="W932" s="119"/>
      <c r="X932" s="119"/>
      <c r="Y932" s="119"/>
    </row>
    <row r="933" spans="2:25" x14ac:dyDescent="0.2">
      <c r="B933" s="70">
        <v>37202</v>
      </c>
      <c r="C933" s="4">
        <v>7</v>
      </c>
      <c r="D933" s="11"/>
      <c r="E933" s="12"/>
      <c r="F933" s="13"/>
      <c r="G933" s="53">
        <v>7</v>
      </c>
      <c r="H933" s="54">
        <v>9</v>
      </c>
      <c r="I933" s="11">
        <v>94</v>
      </c>
      <c r="J933" s="66">
        <v>9</v>
      </c>
      <c r="K933" s="7"/>
      <c r="L933" s="11" t="s">
        <v>25</v>
      </c>
      <c r="M933" s="27" t="s">
        <v>31</v>
      </c>
      <c r="N933" s="30">
        <v>1</v>
      </c>
      <c r="O933" s="31"/>
      <c r="R933" s="119"/>
      <c r="S933" s="119"/>
      <c r="T933" s="119"/>
      <c r="U933" s="119"/>
      <c r="V933" s="119"/>
      <c r="W933" s="119"/>
      <c r="X933" s="119"/>
      <c r="Y933" s="119"/>
    </row>
    <row r="934" spans="2:25" x14ac:dyDescent="0.2">
      <c r="B934" s="70">
        <v>37203</v>
      </c>
      <c r="C934" s="4">
        <v>8</v>
      </c>
      <c r="D934" s="11"/>
      <c r="E934" s="12"/>
      <c r="F934" s="13"/>
      <c r="G934" s="53">
        <v>5</v>
      </c>
      <c r="H934" s="54">
        <v>7</v>
      </c>
      <c r="I934" s="11">
        <v>94</v>
      </c>
      <c r="J934" s="66">
        <v>4</v>
      </c>
      <c r="K934" s="7"/>
      <c r="L934" s="11" t="s">
        <v>13</v>
      </c>
      <c r="M934" s="27" t="s">
        <v>31</v>
      </c>
      <c r="N934" s="30">
        <v>1</v>
      </c>
      <c r="O934" s="31"/>
      <c r="R934" s="80"/>
      <c r="S934" s="80"/>
      <c r="T934" s="80"/>
      <c r="U934" s="80"/>
      <c r="V934" s="80"/>
      <c r="W934" s="80"/>
      <c r="X934" s="80"/>
      <c r="Y934" s="80"/>
    </row>
    <row r="935" spans="2:25" x14ac:dyDescent="0.2">
      <c r="B935" s="70">
        <v>37204</v>
      </c>
      <c r="C935" s="4">
        <v>9</v>
      </c>
      <c r="D935" s="11"/>
      <c r="E935" s="12"/>
      <c r="F935" s="13"/>
      <c r="G935" s="53">
        <v>-1</v>
      </c>
      <c r="H935" s="54">
        <v>3</v>
      </c>
      <c r="I935" s="11">
        <v>74</v>
      </c>
      <c r="J935" s="62">
        <v>4</v>
      </c>
      <c r="K935" s="7"/>
      <c r="L935" s="11" t="s">
        <v>13</v>
      </c>
      <c r="M935" s="27" t="s">
        <v>299</v>
      </c>
      <c r="N935" s="30" t="s">
        <v>91</v>
      </c>
      <c r="O935" s="31">
        <v>0.75</v>
      </c>
      <c r="R935" s="80" t="s">
        <v>154</v>
      </c>
      <c r="S935" s="80"/>
      <c r="T935" s="80"/>
      <c r="U935" s="80"/>
      <c r="V935" s="80"/>
      <c r="W935" s="80"/>
      <c r="X935" s="80"/>
      <c r="Y935" s="80"/>
    </row>
    <row r="936" spans="2:25" ht="13.5" thickBot="1" x14ac:dyDescent="0.25">
      <c r="B936" s="70">
        <v>37205</v>
      </c>
      <c r="C936" s="17">
        <v>10</v>
      </c>
      <c r="D936" s="18"/>
      <c r="E936" s="19"/>
      <c r="F936" s="20"/>
      <c r="G936" s="55">
        <v>-3</v>
      </c>
      <c r="H936" s="56">
        <v>3</v>
      </c>
      <c r="I936" s="18">
        <v>71</v>
      </c>
      <c r="J936" s="67">
        <v>0</v>
      </c>
      <c r="K936" s="7"/>
      <c r="L936" s="11" t="s">
        <v>25</v>
      </c>
      <c r="M936" s="27" t="s">
        <v>299</v>
      </c>
      <c r="N936" s="30">
        <v>0</v>
      </c>
      <c r="O936" s="31"/>
      <c r="R936" s="119"/>
      <c r="S936" s="119"/>
      <c r="T936" s="119"/>
      <c r="U936" s="119"/>
      <c r="V936" s="119"/>
      <c r="W936" s="119"/>
      <c r="X936" s="119"/>
      <c r="Y936" s="119"/>
    </row>
    <row r="937" spans="2:25" ht="13.5" thickBot="1" x14ac:dyDescent="0.25">
      <c r="C937" s="21" t="s">
        <v>20</v>
      </c>
      <c r="D937" s="22"/>
      <c r="E937" s="23"/>
      <c r="F937" s="24"/>
      <c r="G937" s="57"/>
      <c r="H937" s="58"/>
      <c r="I937" s="25"/>
      <c r="J937" s="64"/>
      <c r="K937" s="24"/>
      <c r="L937" s="22"/>
      <c r="M937" s="32"/>
      <c r="N937" s="33"/>
      <c r="O937" s="34"/>
      <c r="R937" s="119"/>
      <c r="S937" s="119"/>
      <c r="T937" s="119"/>
      <c r="U937" s="119"/>
      <c r="V937" s="119"/>
      <c r="W937" s="119"/>
      <c r="X937" s="119"/>
      <c r="Y937" s="119"/>
    </row>
    <row r="938" spans="2:25" x14ac:dyDescent="0.2">
      <c r="B938" s="70">
        <v>37206</v>
      </c>
      <c r="C938" s="26">
        <v>11</v>
      </c>
      <c r="D938" s="5"/>
      <c r="E938" s="6"/>
      <c r="F938" s="7"/>
      <c r="G938" s="51">
        <v>-1</v>
      </c>
      <c r="H938" s="52">
        <v>5</v>
      </c>
      <c r="I938" s="5">
        <v>77</v>
      </c>
      <c r="J938" s="62">
        <v>0</v>
      </c>
      <c r="K938" s="7"/>
      <c r="L938" s="5" t="s">
        <v>25</v>
      </c>
      <c r="M938" s="35">
        <v>0.75</v>
      </c>
      <c r="N938" s="30"/>
      <c r="O938" s="31"/>
      <c r="R938" s="119"/>
      <c r="S938" s="119"/>
      <c r="T938" s="119"/>
      <c r="U938" s="119"/>
      <c r="V938" s="119"/>
      <c r="W938" s="119"/>
      <c r="X938" s="119"/>
      <c r="Y938" s="119"/>
    </row>
    <row r="939" spans="2:25" x14ac:dyDescent="0.2">
      <c r="B939" s="70">
        <v>37207</v>
      </c>
      <c r="C939" s="4">
        <v>12</v>
      </c>
      <c r="D939" s="11"/>
      <c r="E939" s="12"/>
      <c r="F939" s="13"/>
      <c r="G939" s="51">
        <v>4</v>
      </c>
      <c r="H939" s="52">
        <v>8</v>
      </c>
      <c r="I939" s="11">
        <v>95</v>
      </c>
      <c r="J939" s="62">
        <v>1</v>
      </c>
      <c r="K939" s="7"/>
      <c r="L939" s="5" t="s">
        <v>25</v>
      </c>
      <c r="M939" s="35" t="s">
        <v>21</v>
      </c>
      <c r="N939" s="30">
        <v>1</v>
      </c>
      <c r="O939" s="31" t="s">
        <v>31</v>
      </c>
      <c r="R939" s="80"/>
      <c r="S939" s="80"/>
      <c r="T939" s="80"/>
      <c r="U939" s="80"/>
      <c r="V939" s="80"/>
      <c r="W939" s="80"/>
      <c r="X939" s="80"/>
      <c r="Y939" s="80"/>
    </row>
    <row r="940" spans="2:25" x14ac:dyDescent="0.2">
      <c r="B940" s="70">
        <v>37208</v>
      </c>
      <c r="C940" s="4">
        <v>13</v>
      </c>
      <c r="D940" s="11"/>
      <c r="E940" s="12"/>
      <c r="F940" s="13"/>
      <c r="G940" s="53">
        <v>-1</v>
      </c>
      <c r="H940" s="54">
        <v>3</v>
      </c>
      <c r="I940" s="11">
        <v>79</v>
      </c>
      <c r="J940" s="62">
        <v>3</v>
      </c>
      <c r="K940" s="7"/>
      <c r="L940" s="5" t="s">
        <v>13</v>
      </c>
      <c r="M940" s="27" t="s">
        <v>31</v>
      </c>
      <c r="N940" s="30">
        <v>0.25</v>
      </c>
      <c r="O940" s="31">
        <v>0</v>
      </c>
      <c r="R940" s="80" t="s">
        <v>156</v>
      </c>
      <c r="S940" s="80"/>
      <c r="T940" s="80"/>
      <c r="U940" s="80"/>
      <c r="V940" s="80"/>
      <c r="W940" s="80"/>
      <c r="X940" s="80"/>
      <c r="Y940" s="80"/>
    </row>
    <row r="941" spans="2:25" ht="15" x14ac:dyDescent="0.25">
      <c r="B941" s="70">
        <v>37209</v>
      </c>
      <c r="C941" s="4">
        <v>14</v>
      </c>
      <c r="D941" s="11"/>
      <c r="E941" s="12"/>
      <c r="F941" s="13"/>
      <c r="G941" s="103">
        <v>0</v>
      </c>
      <c r="H941" s="54">
        <v>2</v>
      </c>
      <c r="I941" s="11">
        <v>97</v>
      </c>
      <c r="J941" s="62">
        <v>2</v>
      </c>
      <c r="K941" s="7"/>
      <c r="L941" s="5" t="s">
        <v>13</v>
      </c>
      <c r="M941" s="27" t="s">
        <v>31</v>
      </c>
      <c r="N941" s="30">
        <v>1</v>
      </c>
      <c r="O941" s="31"/>
      <c r="R941" s="120"/>
      <c r="S941" s="120"/>
      <c r="T941" s="120"/>
      <c r="U941" s="120"/>
      <c r="V941" s="120"/>
      <c r="W941" s="120"/>
      <c r="X941" s="120"/>
      <c r="Y941" s="120"/>
    </row>
    <row r="942" spans="2:25" x14ac:dyDescent="0.2">
      <c r="B942" s="70">
        <v>37210</v>
      </c>
      <c r="C942" s="4">
        <v>15</v>
      </c>
      <c r="D942" s="11"/>
      <c r="E942" s="12"/>
      <c r="F942" s="13"/>
      <c r="G942" s="53">
        <v>-5</v>
      </c>
      <c r="H942" s="54">
        <v>3</v>
      </c>
      <c r="I942" s="11">
        <v>77</v>
      </c>
      <c r="J942" s="62">
        <v>0</v>
      </c>
      <c r="K942" s="7"/>
      <c r="L942" s="5" t="s">
        <v>25</v>
      </c>
      <c r="M942" s="35" t="s">
        <v>21</v>
      </c>
      <c r="N942" s="30">
        <v>0.75</v>
      </c>
      <c r="O942" s="31"/>
      <c r="R942" s="120"/>
      <c r="S942" s="120"/>
      <c r="T942" s="120"/>
      <c r="U942" s="120"/>
      <c r="V942" s="120"/>
      <c r="W942" s="120"/>
      <c r="X942" s="120"/>
      <c r="Y942" s="120"/>
    </row>
    <row r="943" spans="2:25" x14ac:dyDescent="0.2">
      <c r="B943" s="70">
        <v>37211</v>
      </c>
      <c r="C943" s="4">
        <v>16</v>
      </c>
      <c r="D943" s="11"/>
      <c r="E943" s="12"/>
      <c r="F943" s="13"/>
      <c r="G943" s="53">
        <v>3</v>
      </c>
      <c r="H943" s="54">
        <v>8</v>
      </c>
      <c r="I943" s="11">
        <v>85</v>
      </c>
      <c r="J943" s="62">
        <v>0</v>
      </c>
      <c r="K943" s="7"/>
      <c r="L943" s="5" t="s">
        <v>13</v>
      </c>
      <c r="M943" s="35">
        <v>1</v>
      </c>
      <c r="N943" s="30">
        <v>0.75</v>
      </c>
      <c r="O943" s="31"/>
      <c r="R943" s="120"/>
      <c r="S943" s="120"/>
      <c r="T943" s="120"/>
      <c r="U943" s="120"/>
      <c r="V943" s="120"/>
      <c r="W943" s="120"/>
      <c r="X943" s="120"/>
      <c r="Y943" s="120"/>
    </row>
    <row r="944" spans="2:25" x14ac:dyDescent="0.2">
      <c r="B944" s="70">
        <v>37212</v>
      </c>
      <c r="C944" s="4">
        <v>17</v>
      </c>
      <c r="D944" s="11"/>
      <c r="E944" s="12"/>
      <c r="F944" s="13"/>
      <c r="G944" s="53">
        <v>5</v>
      </c>
      <c r="H944" s="54">
        <v>7</v>
      </c>
      <c r="I944" s="11">
        <v>96</v>
      </c>
      <c r="J944" s="62">
        <v>5</v>
      </c>
      <c r="K944" s="7"/>
      <c r="L944" s="5" t="s">
        <v>25</v>
      </c>
      <c r="M944" s="27" t="s">
        <v>31</v>
      </c>
      <c r="N944" s="30">
        <v>1</v>
      </c>
      <c r="O944" s="31"/>
      <c r="R944" s="80"/>
      <c r="S944" s="80"/>
      <c r="T944" s="80"/>
      <c r="U944" s="80"/>
      <c r="V944" s="80"/>
      <c r="W944" s="80"/>
      <c r="X944" s="80"/>
      <c r="Y944" s="80"/>
    </row>
    <row r="945" spans="2:25" x14ac:dyDescent="0.2">
      <c r="B945" s="70">
        <v>37213</v>
      </c>
      <c r="C945" s="4">
        <v>18</v>
      </c>
      <c r="D945" s="11"/>
      <c r="E945" s="12"/>
      <c r="F945" s="13"/>
      <c r="G945" s="53">
        <v>6</v>
      </c>
      <c r="H945" s="54">
        <v>8</v>
      </c>
      <c r="I945" s="11">
        <v>88</v>
      </c>
      <c r="J945" s="62">
        <v>0</v>
      </c>
      <c r="K945" s="7"/>
      <c r="L945" s="5" t="s">
        <v>25</v>
      </c>
      <c r="M945" s="35" t="s">
        <v>59</v>
      </c>
      <c r="N945" s="30">
        <v>1</v>
      </c>
      <c r="O945" s="31"/>
      <c r="R945" s="80" t="s">
        <v>155</v>
      </c>
      <c r="S945" s="80"/>
      <c r="T945" s="80"/>
      <c r="U945" s="80"/>
      <c r="V945" s="80"/>
      <c r="W945" s="80"/>
      <c r="X945" s="80"/>
      <c r="Y945" s="80"/>
    </row>
    <row r="946" spans="2:25" x14ac:dyDescent="0.2">
      <c r="B946" s="70">
        <v>37214</v>
      </c>
      <c r="C946" s="4">
        <v>19</v>
      </c>
      <c r="D946" s="11"/>
      <c r="E946" s="12"/>
      <c r="F946" s="13"/>
      <c r="G946" s="53">
        <v>5</v>
      </c>
      <c r="H946" s="54">
        <v>8</v>
      </c>
      <c r="I946" s="11">
        <v>95</v>
      </c>
      <c r="J946" s="62">
        <v>1</v>
      </c>
      <c r="K946" s="7"/>
      <c r="L946" s="5" t="s">
        <v>25</v>
      </c>
      <c r="M946" s="27" t="s">
        <v>31</v>
      </c>
      <c r="N946" s="30">
        <v>1</v>
      </c>
      <c r="O946" s="31"/>
      <c r="R946" s="120"/>
      <c r="S946" s="120"/>
      <c r="T946" s="120"/>
      <c r="U946" s="120"/>
      <c r="V946" s="120"/>
      <c r="W946" s="120"/>
      <c r="X946" s="120"/>
      <c r="Y946" s="120"/>
    </row>
    <row r="947" spans="2:25" ht="13.5" thickBot="1" x14ac:dyDescent="0.25">
      <c r="B947" s="70">
        <v>37215</v>
      </c>
      <c r="C947" s="17">
        <v>20</v>
      </c>
      <c r="D947" s="18"/>
      <c r="E947" s="19"/>
      <c r="F947" s="20"/>
      <c r="G947" s="53">
        <v>3</v>
      </c>
      <c r="H947" s="54">
        <v>5</v>
      </c>
      <c r="I947" s="18">
        <v>92</v>
      </c>
      <c r="J947" s="63">
        <v>0</v>
      </c>
      <c r="K947" s="7"/>
      <c r="L947" s="5" t="s">
        <v>25</v>
      </c>
      <c r="M947" s="35">
        <v>1</v>
      </c>
      <c r="N947" s="30"/>
      <c r="O947" s="31"/>
      <c r="R947" s="120"/>
      <c r="S947" s="120"/>
      <c r="T947" s="120"/>
      <c r="U947" s="120"/>
      <c r="V947" s="120"/>
      <c r="W947" s="120"/>
      <c r="X947" s="120"/>
      <c r="Y947" s="120"/>
    </row>
    <row r="948" spans="2:25" ht="13.5" thickBot="1" x14ac:dyDescent="0.25">
      <c r="C948" s="21" t="s">
        <v>23</v>
      </c>
      <c r="D948" s="22"/>
      <c r="E948" s="23"/>
      <c r="F948" s="24"/>
      <c r="G948" s="57"/>
      <c r="H948" s="58"/>
      <c r="I948" s="25"/>
      <c r="J948" s="64"/>
      <c r="K948" s="24"/>
      <c r="L948" s="22"/>
      <c r="M948" s="32"/>
      <c r="N948" s="33"/>
      <c r="O948" s="34"/>
      <c r="R948" s="120"/>
      <c r="S948" s="120"/>
      <c r="T948" s="120"/>
      <c r="U948" s="120"/>
      <c r="V948" s="120"/>
      <c r="W948" s="120"/>
      <c r="X948" s="120"/>
      <c r="Y948" s="120"/>
    </row>
    <row r="949" spans="2:25" x14ac:dyDescent="0.2">
      <c r="B949" s="70">
        <v>37216</v>
      </c>
      <c r="C949" s="26">
        <v>21</v>
      </c>
      <c r="D949" s="5"/>
      <c r="E949" s="6"/>
      <c r="F949" s="7"/>
      <c r="G949" s="51">
        <v>3</v>
      </c>
      <c r="H949" s="52">
        <v>9</v>
      </c>
      <c r="I949" s="5">
        <v>78</v>
      </c>
      <c r="J949" s="61">
        <v>0</v>
      </c>
      <c r="K949" s="7"/>
      <c r="L949" s="5" t="s">
        <v>25</v>
      </c>
      <c r="M949" s="35">
        <v>1</v>
      </c>
      <c r="N949" s="30">
        <v>0.75</v>
      </c>
      <c r="O949" s="31"/>
      <c r="R949" s="80"/>
      <c r="S949" s="80"/>
      <c r="T949" s="80"/>
      <c r="U949" s="80"/>
      <c r="V949" s="80"/>
      <c r="W949" s="80"/>
      <c r="X949" s="80"/>
      <c r="Y949" s="80"/>
    </row>
    <row r="950" spans="2:25" x14ac:dyDescent="0.2">
      <c r="B950" s="70">
        <v>37217</v>
      </c>
      <c r="C950" s="4">
        <v>22</v>
      </c>
      <c r="D950" s="11"/>
      <c r="E950" s="12"/>
      <c r="F950" s="13"/>
      <c r="G950" s="53">
        <v>6</v>
      </c>
      <c r="H950" s="54">
        <v>8</v>
      </c>
      <c r="I950" s="11">
        <v>93</v>
      </c>
      <c r="J950" s="62">
        <v>10</v>
      </c>
      <c r="K950" s="13"/>
      <c r="L950" s="5" t="s">
        <v>25</v>
      </c>
      <c r="M950" s="27" t="s">
        <v>31</v>
      </c>
      <c r="N950" s="30">
        <v>1</v>
      </c>
      <c r="O950" s="31"/>
      <c r="R950" s="80" t="s">
        <v>157</v>
      </c>
      <c r="S950" s="80"/>
      <c r="T950" s="80"/>
      <c r="U950" s="80"/>
      <c r="V950" s="80"/>
      <c r="W950" s="80"/>
      <c r="X950" s="80"/>
      <c r="Y950" s="80"/>
    </row>
    <row r="951" spans="2:25" x14ac:dyDescent="0.2">
      <c r="B951" s="70">
        <v>37218</v>
      </c>
      <c r="C951" s="4">
        <v>23</v>
      </c>
      <c r="D951" s="11"/>
      <c r="E951" s="12"/>
      <c r="F951" s="13"/>
      <c r="G951" s="53">
        <v>-1</v>
      </c>
      <c r="H951" s="54">
        <v>3</v>
      </c>
      <c r="I951" s="11">
        <v>74</v>
      </c>
      <c r="J951" s="62">
        <v>2</v>
      </c>
      <c r="K951" s="7"/>
      <c r="L951" s="5" t="s">
        <v>13</v>
      </c>
      <c r="M951" s="35" t="s">
        <v>299</v>
      </c>
      <c r="N951" s="30" t="s">
        <v>31</v>
      </c>
      <c r="O951" s="31">
        <v>0.25</v>
      </c>
      <c r="R951" s="120"/>
      <c r="S951" s="120"/>
      <c r="T951" s="120"/>
      <c r="U951" s="120"/>
      <c r="V951" s="120"/>
      <c r="W951" s="120"/>
      <c r="X951" s="120"/>
      <c r="Y951" s="120"/>
    </row>
    <row r="952" spans="2:25" x14ac:dyDescent="0.2">
      <c r="B952" s="70">
        <v>37219</v>
      </c>
      <c r="C952" s="4">
        <v>24</v>
      </c>
      <c r="D952" s="11"/>
      <c r="E952" s="12"/>
      <c r="F952" s="13"/>
      <c r="G952" s="53">
        <v>0</v>
      </c>
      <c r="H952" s="54">
        <v>5</v>
      </c>
      <c r="I952" s="11">
        <v>97</v>
      </c>
      <c r="J952" s="62">
        <v>1</v>
      </c>
      <c r="K952" s="13"/>
      <c r="L952" s="5" t="s">
        <v>25</v>
      </c>
      <c r="M952" s="35">
        <v>1</v>
      </c>
      <c r="N952" s="30" t="s">
        <v>31</v>
      </c>
      <c r="O952" s="31"/>
      <c r="R952" s="120"/>
      <c r="S952" s="120"/>
      <c r="T952" s="120"/>
      <c r="U952" s="120"/>
      <c r="V952" s="120"/>
      <c r="W952" s="120"/>
      <c r="X952" s="120"/>
      <c r="Y952" s="120"/>
    </row>
    <row r="953" spans="2:25" x14ac:dyDescent="0.2">
      <c r="B953" s="70">
        <v>37220</v>
      </c>
      <c r="C953" s="4">
        <v>25</v>
      </c>
      <c r="D953" s="11"/>
      <c r="E953" s="12"/>
      <c r="F953" s="13"/>
      <c r="G953" s="53">
        <v>4</v>
      </c>
      <c r="H953" s="54">
        <v>6</v>
      </c>
      <c r="I953" s="11">
        <v>95</v>
      </c>
      <c r="J953" s="62">
        <v>1</v>
      </c>
      <c r="K953" s="13"/>
      <c r="L953" s="5" t="s">
        <v>25</v>
      </c>
      <c r="M953" s="27" t="s">
        <v>31</v>
      </c>
      <c r="N953" s="30">
        <v>1</v>
      </c>
      <c r="O953" s="31"/>
      <c r="R953" s="120"/>
      <c r="S953" s="120"/>
      <c r="T953" s="120"/>
      <c r="U953" s="120"/>
      <c r="V953" s="120"/>
      <c r="W953" s="120"/>
      <c r="X953" s="120"/>
      <c r="Y953" s="120"/>
    </row>
    <row r="954" spans="2:25" x14ac:dyDescent="0.2">
      <c r="B954" s="70">
        <v>37221</v>
      </c>
      <c r="C954" s="4">
        <v>26</v>
      </c>
      <c r="D954" s="11"/>
      <c r="E954" s="12"/>
      <c r="F954" s="13"/>
      <c r="G954" s="53">
        <v>5</v>
      </c>
      <c r="H954" s="54">
        <v>7</v>
      </c>
      <c r="I954" s="11">
        <v>93</v>
      </c>
      <c r="J954" s="62">
        <v>4</v>
      </c>
      <c r="K954" s="13"/>
      <c r="L954" s="11" t="s">
        <v>13</v>
      </c>
      <c r="M954" s="27" t="s">
        <v>31</v>
      </c>
      <c r="N954" s="30">
        <v>1</v>
      </c>
      <c r="O954" s="31"/>
    </row>
    <row r="955" spans="2:25" x14ac:dyDescent="0.2">
      <c r="B955" s="70">
        <v>37222</v>
      </c>
      <c r="C955" s="4">
        <v>27</v>
      </c>
      <c r="D955" s="11"/>
      <c r="E955" s="12"/>
      <c r="F955" s="13"/>
      <c r="G955" s="53">
        <v>-1</v>
      </c>
      <c r="H955" s="54">
        <v>6</v>
      </c>
      <c r="I955" s="11">
        <v>97</v>
      </c>
      <c r="J955" s="62">
        <v>0</v>
      </c>
      <c r="K955" s="13"/>
      <c r="L955" s="11" t="s">
        <v>25</v>
      </c>
      <c r="M955" s="35" t="s">
        <v>299</v>
      </c>
      <c r="N955" s="30">
        <v>0.75</v>
      </c>
      <c r="O955" s="31" t="s">
        <v>21</v>
      </c>
    </row>
    <row r="956" spans="2:25" x14ac:dyDescent="0.2">
      <c r="B956" s="70">
        <v>37223</v>
      </c>
      <c r="C956" s="4">
        <v>28</v>
      </c>
      <c r="D956" s="11"/>
      <c r="E956" s="12"/>
      <c r="F956" s="13"/>
      <c r="G956" s="53">
        <v>3</v>
      </c>
      <c r="H956" s="54">
        <v>5</v>
      </c>
      <c r="I956" s="11">
        <v>93</v>
      </c>
      <c r="J956" s="62">
        <v>5</v>
      </c>
      <c r="K956" s="7"/>
      <c r="L956" s="11" t="s">
        <v>25</v>
      </c>
      <c r="M956" s="27" t="s">
        <v>31</v>
      </c>
      <c r="N956" s="30">
        <v>0.75</v>
      </c>
      <c r="O956" s="31"/>
    </row>
    <row r="957" spans="2:25" x14ac:dyDescent="0.2">
      <c r="B957" s="70">
        <v>37224</v>
      </c>
      <c r="C957" s="4">
        <v>29</v>
      </c>
      <c r="D957" s="11"/>
      <c r="E957" s="12"/>
      <c r="F957" s="13"/>
      <c r="G957" s="53">
        <v>3</v>
      </c>
      <c r="H957" s="54">
        <v>6</v>
      </c>
      <c r="I957" s="11">
        <v>94</v>
      </c>
      <c r="J957" s="62">
        <v>4</v>
      </c>
      <c r="K957" s="7"/>
      <c r="L957" s="11" t="s">
        <v>25</v>
      </c>
      <c r="M957" s="27" t="s">
        <v>31</v>
      </c>
      <c r="N957" s="30">
        <v>0.75</v>
      </c>
      <c r="O957" s="31"/>
    </row>
    <row r="958" spans="2:25" x14ac:dyDescent="0.2">
      <c r="B958" s="70">
        <v>37225</v>
      </c>
      <c r="C958" s="4">
        <v>30</v>
      </c>
      <c r="D958" s="11">
        <v>47500</v>
      </c>
      <c r="E958" s="12"/>
      <c r="F958" s="13">
        <v>-300</v>
      </c>
      <c r="G958" s="53"/>
      <c r="H958" s="54"/>
      <c r="I958" s="11"/>
      <c r="J958" s="62"/>
      <c r="K958" s="7"/>
      <c r="L958" s="11"/>
      <c r="M958" s="35"/>
      <c r="N958" s="30"/>
      <c r="O958" s="31"/>
    </row>
    <row r="959" spans="2:25" ht="13.5" thickBot="1" x14ac:dyDescent="0.25">
      <c r="C959" s="17"/>
      <c r="D959" s="18"/>
      <c r="E959" s="19"/>
      <c r="F959" s="20"/>
      <c r="G959" s="55"/>
      <c r="H959" s="56"/>
      <c r="I959" s="18"/>
      <c r="J959" s="63"/>
      <c r="K959" s="7"/>
      <c r="L959" s="18"/>
      <c r="M959" s="14"/>
      <c r="N959" s="15"/>
      <c r="O959" s="16"/>
    </row>
    <row r="960" spans="2:25" ht="13.5" thickBot="1" x14ac:dyDescent="0.25">
      <c r="C960" s="21" t="s">
        <v>27</v>
      </c>
      <c r="D960" s="22"/>
      <c r="E960" s="23">
        <v>0</v>
      </c>
      <c r="F960" s="24">
        <v>-300</v>
      </c>
      <c r="G960" s="57"/>
      <c r="H960" s="58"/>
      <c r="I960" s="25"/>
      <c r="J960" s="64"/>
      <c r="K960" s="24"/>
      <c r="L960" s="22"/>
      <c r="M960" s="36"/>
      <c r="N960" s="37"/>
      <c r="O960" s="38"/>
    </row>
    <row r="961" spans="2:25" ht="12.75" customHeight="1" x14ac:dyDescent="0.2">
      <c r="C961" s="164" t="s">
        <v>28</v>
      </c>
      <c r="D961" s="165"/>
      <c r="E961" s="168">
        <v>0</v>
      </c>
      <c r="F961" s="141">
        <v>-300</v>
      </c>
      <c r="G961" s="129">
        <f>SUM(G927:G959)</f>
        <v>90</v>
      </c>
      <c r="H961" s="129">
        <f>SUM(H927:H959)</f>
        <v>191</v>
      </c>
      <c r="I961" s="129">
        <f>SUM(I927:I959)</f>
        <v>2533</v>
      </c>
      <c r="J961" s="129">
        <f>SUM(J927:J959)</f>
        <v>64</v>
      </c>
      <c r="K961" s="141"/>
      <c r="L961" s="39"/>
      <c r="M961" s="40"/>
      <c r="N961" s="40"/>
      <c r="O961" s="41"/>
    </row>
    <row r="962" spans="2:25" ht="13.5" thickBot="1" x14ac:dyDescent="0.25">
      <c r="C962" s="166"/>
      <c r="D962" s="167"/>
      <c r="E962" s="169"/>
      <c r="F962" s="142"/>
      <c r="G962" s="130"/>
      <c r="H962" s="130"/>
      <c r="I962" s="130"/>
      <c r="J962" s="130"/>
      <c r="K962" s="142"/>
      <c r="L962" s="42"/>
      <c r="M962" s="43"/>
      <c r="N962" s="43"/>
      <c r="O962" s="44"/>
    </row>
    <row r="963" spans="2:25" ht="12.75" customHeight="1" x14ac:dyDescent="0.2">
      <c r="C963" s="143" t="s">
        <v>54</v>
      </c>
      <c r="D963" s="144"/>
      <c r="E963" s="206">
        <v>-0.3</v>
      </c>
      <c r="F963" s="116" t="s">
        <v>55</v>
      </c>
      <c r="G963" s="152" t="s">
        <v>171</v>
      </c>
      <c r="H963" s="153" t="s">
        <v>172</v>
      </c>
      <c r="I963" s="154" t="s">
        <v>56</v>
      </c>
      <c r="J963" s="156" t="s">
        <v>57</v>
      </c>
      <c r="K963" s="158" t="s">
        <v>29</v>
      </c>
      <c r="L963" s="158"/>
      <c r="M963" s="158"/>
      <c r="N963" s="158"/>
      <c r="O963" s="159"/>
    </row>
    <row r="964" spans="2:25" x14ac:dyDescent="0.2">
      <c r="C964" s="145"/>
      <c r="D964" s="146"/>
      <c r="E964" s="207"/>
      <c r="F964" s="117"/>
      <c r="G964" s="121"/>
      <c r="H964" s="137"/>
      <c r="I964" s="155"/>
      <c r="J964" s="157"/>
      <c r="K964" s="160"/>
      <c r="L964" s="160"/>
      <c r="M964" s="160"/>
      <c r="N964" s="160"/>
      <c r="O964" s="161"/>
    </row>
    <row r="965" spans="2:25" x14ac:dyDescent="0.2">
      <c r="C965" s="145"/>
      <c r="D965" s="146"/>
      <c r="E965" s="207"/>
      <c r="F965" s="117"/>
      <c r="G965" s="194">
        <f>G961/29</f>
        <v>3.103448275862069</v>
      </c>
      <c r="H965" s="223">
        <f t="shared" ref="H965:I965" si="0">H961/29</f>
        <v>6.5862068965517242</v>
      </c>
      <c r="I965" s="194">
        <f t="shared" si="0"/>
        <v>87.34482758620689</v>
      </c>
      <c r="J965" s="217">
        <f>COUNTIF(J927:J959,"&gt;0")</f>
        <v>18</v>
      </c>
      <c r="K965" s="160"/>
      <c r="L965" s="160"/>
      <c r="M965" s="160"/>
      <c r="N965" s="160"/>
      <c r="O965" s="161"/>
    </row>
    <row r="966" spans="2:25" ht="13.5" thickBot="1" x14ac:dyDescent="0.25">
      <c r="C966" s="147"/>
      <c r="D966" s="148"/>
      <c r="E966" s="208"/>
      <c r="F966" s="118"/>
      <c r="G966" s="195"/>
      <c r="H966" s="224"/>
      <c r="I966" s="195"/>
      <c r="J966" s="218"/>
      <c r="K966" s="162"/>
      <c r="L966" s="162"/>
      <c r="M966" s="162"/>
      <c r="N966" s="162"/>
      <c r="O966" s="163"/>
    </row>
    <row r="969" spans="2:25" x14ac:dyDescent="0.2">
      <c r="C969" s="69" t="s">
        <v>159</v>
      </c>
      <c r="D969" s="69" t="s">
        <v>228</v>
      </c>
      <c r="H969" s="59"/>
    </row>
    <row r="970" spans="2:25" ht="13.5" thickBot="1" x14ac:dyDescent="0.25">
      <c r="D970" s="72"/>
    </row>
    <row r="971" spans="2:25" ht="12.75" customHeight="1" x14ac:dyDescent="0.2">
      <c r="C971" s="170" t="s">
        <v>0</v>
      </c>
      <c r="D971" s="172" t="s">
        <v>1</v>
      </c>
      <c r="E971" s="173"/>
      <c r="F971" s="174"/>
      <c r="G971" s="175" t="s">
        <v>2</v>
      </c>
      <c r="H971" s="176"/>
      <c r="I971" s="177" t="s">
        <v>3</v>
      </c>
      <c r="J971" s="179" t="s">
        <v>4</v>
      </c>
      <c r="K971" s="131" t="s">
        <v>5</v>
      </c>
      <c r="L971" s="133" t="s">
        <v>6</v>
      </c>
      <c r="M971" s="135" t="s">
        <v>7</v>
      </c>
      <c r="N971" s="135"/>
      <c r="O971" s="131"/>
      <c r="R971" s="80" t="s">
        <v>150</v>
      </c>
      <c r="S971" s="80"/>
      <c r="T971" s="80"/>
      <c r="U971" s="80"/>
      <c r="V971" s="80"/>
      <c r="W971" s="80"/>
      <c r="X971" s="80"/>
      <c r="Y971" s="80"/>
    </row>
    <row r="972" spans="2:25" ht="13.5" thickBot="1" x14ac:dyDescent="0.25">
      <c r="C972" s="171"/>
      <c r="D972" s="1" t="s">
        <v>8</v>
      </c>
      <c r="E972" s="2" t="s">
        <v>9</v>
      </c>
      <c r="F972" s="3" t="s">
        <v>10</v>
      </c>
      <c r="G972" s="49" t="s">
        <v>11</v>
      </c>
      <c r="H972" s="50" t="s">
        <v>12</v>
      </c>
      <c r="I972" s="178"/>
      <c r="J972" s="180"/>
      <c r="K972" s="132"/>
      <c r="L972" s="134"/>
      <c r="M972" s="136"/>
      <c r="N972" s="136"/>
      <c r="O972" s="132"/>
      <c r="R972" s="119" t="s">
        <v>301</v>
      </c>
      <c r="S972" s="119"/>
      <c r="T972" s="119"/>
      <c r="U972" s="119"/>
      <c r="V972" s="119"/>
      <c r="W972" s="119"/>
      <c r="X972" s="119"/>
      <c r="Y972" s="119"/>
    </row>
    <row r="973" spans="2:25" x14ac:dyDescent="0.2">
      <c r="B973" s="70">
        <v>37196</v>
      </c>
      <c r="C973" s="4">
        <v>1</v>
      </c>
      <c r="D973" s="5"/>
      <c r="E973" s="6"/>
      <c r="F973" s="7"/>
      <c r="G973" s="51">
        <v>8</v>
      </c>
      <c r="H973" s="52">
        <v>11</v>
      </c>
      <c r="I973" s="5"/>
      <c r="J973" s="65">
        <v>1</v>
      </c>
      <c r="K973" s="7">
        <v>0</v>
      </c>
      <c r="L973" s="5" t="s">
        <v>25</v>
      </c>
      <c r="M973" s="27"/>
      <c r="N973" s="9"/>
      <c r="O973" s="10"/>
      <c r="R973" s="119"/>
      <c r="S973" s="119"/>
      <c r="T973" s="119"/>
      <c r="U973" s="119"/>
      <c r="V973" s="119"/>
      <c r="W973" s="119"/>
      <c r="X973" s="119"/>
      <c r="Y973" s="119"/>
    </row>
    <row r="974" spans="2:25" x14ac:dyDescent="0.2">
      <c r="B974" s="70">
        <v>37197</v>
      </c>
      <c r="C974" s="4">
        <v>2</v>
      </c>
      <c r="D974" s="11"/>
      <c r="E974" s="12"/>
      <c r="F974" s="13"/>
      <c r="G974" s="53">
        <v>8</v>
      </c>
      <c r="H974" s="54">
        <v>12</v>
      </c>
      <c r="I974" s="11"/>
      <c r="J974" s="66">
        <v>1</v>
      </c>
      <c r="K974" s="7">
        <v>0</v>
      </c>
      <c r="L974" s="11" t="s">
        <v>25</v>
      </c>
      <c r="M974" s="27"/>
      <c r="N974" s="9"/>
      <c r="O974" s="10"/>
      <c r="R974" s="119"/>
      <c r="S974" s="119"/>
      <c r="T974" s="119"/>
      <c r="U974" s="119"/>
      <c r="V974" s="119"/>
      <c r="W974" s="119"/>
      <c r="X974" s="119"/>
      <c r="Y974" s="119"/>
    </row>
    <row r="975" spans="2:25" x14ac:dyDescent="0.2">
      <c r="B975" s="70">
        <v>37198</v>
      </c>
      <c r="C975" s="4">
        <v>3</v>
      </c>
      <c r="D975" s="11"/>
      <c r="E975" s="12"/>
      <c r="F975" s="13"/>
      <c r="G975" s="53">
        <v>8</v>
      </c>
      <c r="H975" s="54">
        <v>12</v>
      </c>
      <c r="I975" s="11"/>
      <c r="J975" s="66">
        <v>0</v>
      </c>
      <c r="K975" s="7">
        <v>0</v>
      </c>
      <c r="L975" s="11" t="s">
        <v>25</v>
      </c>
      <c r="M975" s="27"/>
      <c r="N975" s="9"/>
      <c r="O975" s="10"/>
      <c r="R975" s="80"/>
      <c r="S975" s="80"/>
      <c r="T975" s="80"/>
      <c r="U975" s="80"/>
      <c r="V975" s="80"/>
      <c r="W975" s="80"/>
      <c r="X975" s="80"/>
      <c r="Y975" s="80"/>
    </row>
    <row r="976" spans="2:25" x14ac:dyDescent="0.2">
      <c r="B976" s="70">
        <v>37199</v>
      </c>
      <c r="C976" s="4">
        <v>4</v>
      </c>
      <c r="D976" s="11"/>
      <c r="E976" s="12"/>
      <c r="F976" s="13"/>
      <c r="G976" s="53">
        <v>10</v>
      </c>
      <c r="H976" s="54">
        <v>12</v>
      </c>
      <c r="I976" s="11"/>
      <c r="J976" s="66">
        <v>0</v>
      </c>
      <c r="K976" s="7">
        <v>1</v>
      </c>
      <c r="L976" s="11" t="s">
        <v>25</v>
      </c>
      <c r="M976" s="27"/>
      <c r="N976" s="9"/>
      <c r="O976" s="10"/>
      <c r="R976" s="80" t="s">
        <v>152</v>
      </c>
      <c r="S976" s="80"/>
      <c r="T976" s="80"/>
      <c r="U976" s="80"/>
      <c r="V976" s="80"/>
      <c r="W976" s="80"/>
      <c r="X976" s="80"/>
      <c r="Y976" s="80"/>
    </row>
    <row r="977" spans="2:25" x14ac:dyDescent="0.2">
      <c r="B977" s="70">
        <v>37200</v>
      </c>
      <c r="C977" s="4">
        <v>5</v>
      </c>
      <c r="D977" s="11"/>
      <c r="E977" s="12"/>
      <c r="F977" s="13"/>
      <c r="G977" s="53">
        <v>5</v>
      </c>
      <c r="H977" s="54">
        <v>11</v>
      </c>
      <c r="I977" s="11"/>
      <c r="J977" s="66">
        <v>0</v>
      </c>
      <c r="K977" s="7">
        <v>1</v>
      </c>
      <c r="L977" s="11" t="s">
        <v>25</v>
      </c>
      <c r="M977" s="27"/>
      <c r="N977" s="9"/>
      <c r="O977" s="10"/>
      <c r="R977" s="119"/>
      <c r="S977" s="119"/>
      <c r="T977" s="119"/>
      <c r="U977" s="119"/>
      <c r="V977" s="119"/>
      <c r="W977" s="119"/>
      <c r="X977" s="119"/>
      <c r="Y977" s="119"/>
    </row>
    <row r="978" spans="2:25" x14ac:dyDescent="0.2">
      <c r="B978" s="70">
        <v>37201</v>
      </c>
      <c r="C978" s="4">
        <v>6</v>
      </c>
      <c r="D978" s="11"/>
      <c r="E978" s="12"/>
      <c r="F978" s="13"/>
      <c r="G978" s="53">
        <v>5</v>
      </c>
      <c r="H978" s="54">
        <v>10</v>
      </c>
      <c r="I978" s="11"/>
      <c r="J978" s="66">
        <v>8</v>
      </c>
      <c r="K978" s="7">
        <v>0</v>
      </c>
      <c r="L978" s="11" t="s">
        <v>15</v>
      </c>
      <c r="M978" s="27"/>
      <c r="N978" s="9"/>
      <c r="O978" s="10"/>
      <c r="R978" s="119"/>
      <c r="S978" s="119"/>
      <c r="T978" s="119"/>
      <c r="U978" s="119"/>
      <c r="V978" s="119"/>
      <c r="W978" s="119"/>
      <c r="X978" s="119"/>
      <c r="Y978" s="119"/>
    </row>
    <row r="979" spans="2:25" x14ac:dyDescent="0.2">
      <c r="B979" s="70">
        <v>37202</v>
      </c>
      <c r="C979" s="4">
        <v>7</v>
      </c>
      <c r="D979" s="11"/>
      <c r="E979" s="12"/>
      <c r="F979" s="13"/>
      <c r="G979" s="53">
        <v>5</v>
      </c>
      <c r="H979" s="54">
        <v>10</v>
      </c>
      <c r="I979" s="11"/>
      <c r="J979" s="66">
        <v>10</v>
      </c>
      <c r="K979" s="7">
        <v>0</v>
      </c>
      <c r="L979" s="11" t="s">
        <v>15</v>
      </c>
      <c r="M979" s="27"/>
      <c r="N979" s="9"/>
      <c r="O979" s="10"/>
      <c r="R979" s="119"/>
      <c r="S979" s="119"/>
      <c r="T979" s="119"/>
      <c r="U979" s="119"/>
      <c r="V979" s="119"/>
      <c r="W979" s="119"/>
      <c r="X979" s="119"/>
      <c r="Y979" s="119"/>
    </row>
    <row r="980" spans="2:25" x14ac:dyDescent="0.2">
      <c r="B980" s="70">
        <v>37203</v>
      </c>
      <c r="C980" s="4">
        <v>8</v>
      </c>
      <c r="D980" s="11"/>
      <c r="E980" s="12"/>
      <c r="F980" s="13"/>
      <c r="G980" s="53">
        <v>5</v>
      </c>
      <c r="H980" s="54">
        <v>9</v>
      </c>
      <c r="I980" s="11"/>
      <c r="J980" s="66">
        <v>6</v>
      </c>
      <c r="K980" s="7">
        <v>0</v>
      </c>
      <c r="L980" s="11" t="s">
        <v>15</v>
      </c>
      <c r="M980" s="27"/>
      <c r="N980" s="15"/>
      <c r="O980" s="16"/>
      <c r="R980" s="80"/>
      <c r="S980" s="80"/>
      <c r="T980" s="80"/>
      <c r="U980" s="80"/>
      <c r="V980" s="80"/>
      <c r="W980" s="80"/>
      <c r="X980" s="80"/>
      <c r="Y980" s="80"/>
    </row>
    <row r="981" spans="2:25" x14ac:dyDescent="0.2">
      <c r="B981" s="70">
        <v>37204</v>
      </c>
      <c r="C981" s="4">
        <v>9</v>
      </c>
      <c r="D981" s="11"/>
      <c r="E981" s="12"/>
      <c r="F981" s="13"/>
      <c r="G981" s="53">
        <v>2</v>
      </c>
      <c r="H981" s="54">
        <v>5</v>
      </c>
      <c r="I981" s="11"/>
      <c r="J981" s="62">
        <v>0</v>
      </c>
      <c r="K981" s="7">
        <v>0</v>
      </c>
      <c r="L981" s="11" t="s">
        <v>16</v>
      </c>
      <c r="M981" s="27"/>
      <c r="N981" s="15"/>
      <c r="O981" s="16"/>
      <c r="R981" s="80" t="s">
        <v>154</v>
      </c>
      <c r="S981" s="80"/>
      <c r="T981" s="80"/>
      <c r="U981" s="80"/>
      <c r="V981" s="80"/>
      <c r="W981" s="80"/>
      <c r="X981" s="80"/>
      <c r="Y981" s="80"/>
    </row>
    <row r="982" spans="2:25" ht="13.5" thickBot="1" x14ac:dyDescent="0.25">
      <c r="B982" s="70">
        <v>37205</v>
      </c>
      <c r="C982" s="17">
        <v>10</v>
      </c>
      <c r="D982" s="18"/>
      <c r="E982" s="19"/>
      <c r="F982" s="20"/>
      <c r="G982" s="55">
        <v>-2</v>
      </c>
      <c r="H982" s="56">
        <v>5</v>
      </c>
      <c r="I982" s="18"/>
      <c r="J982" s="67">
        <v>0</v>
      </c>
      <c r="K982" s="7">
        <v>0</v>
      </c>
      <c r="L982" s="11" t="s">
        <v>13</v>
      </c>
      <c r="M982" s="27"/>
      <c r="N982" s="15"/>
      <c r="O982" s="16"/>
      <c r="R982" s="119"/>
      <c r="S982" s="119"/>
      <c r="T982" s="119"/>
      <c r="U982" s="119"/>
      <c r="V982" s="119"/>
      <c r="W982" s="119"/>
      <c r="X982" s="119"/>
      <c r="Y982" s="119"/>
    </row>
    <row r="983" spans="2:25" ht="13.5" thickBot="1" x14ac:dyDescent="0.25">
      <c r="C983" s="21" t="s">
        <v>20</v>
      </c>
      <c r="D983" s="22"/>
      <c r="E983" s="23">
        <v>0</v>
      </c>
      <c r="F983" s="24">
        <v>-250</v>
      </c>
      <c r="G983" s="57"/>
      <c r="H983" s="58"/>
      <c r="I983" s="25"/>
      <c r="J983" s="64"/>
      <c r="K983" s="24"/>
      <c r="L983" s="22"/>
      <c r="M983" s="32"/>
      <c r="N983" s="101"/>
      <c r="O983" s="102"/>
      <c r="R983" s="119"/>
      <c r="S983" s="119"/>
      <c r="T983" s="119"/>
      <c r="U983" s="119"/>
      <c r="V983" s="119"/>
      <c r="W983" s="119"/>
      <c r="X983" s="119"/>
      <c r="Y983" s="119"/>
    </row>
    <row r="984" spans="2:25" x14ac:dyDescent="0.2">
      <c r="B984" s="70">
        <v>37206</v>
      </c>
      <c r="C984" s="26">
        <v>11</v>
      </c>
      <c r="D984" s="5"/>
      <c r="E984" s="6"/>
      <c r="F984" s="7"/>
      <c r="G984" s="51"/>
      <c r="H984" s="52"/>
      <c r="I984" s="5"/>
      <c r="J984" s="62"/>
      <c r="K984" s="7"/>
      <c r="L984" s="5"/>
      <c r="M984" s="35"/>
      <c r="N984" s="9"/>
      <c r="O984" s="10"/>
      <c r="R984" s="119"/>
      <c r="S984" s="119"/>
      <c r="T984" s="119"/>
      <c r="U984" s="119"/>
      <c r="V984" s="119"/>
      <c r="W984" s="119"/>
      <c r="X984" s="119"/>
      <c r="Y984" s="119"/>
    </row>
    <row r="985" spans="2:25" x14ac:dyDescent="0.2">
      <c r="B985" s="70">
        <v>37207</v>
      </c>
      <c r="C985" s="4">
        <v>12</v>
      </c>
      <c r="D985" s="11"/>
      <c r="E985" s="12"/>
      <c r="F985" s="13"/>
      <c r="G985" s="51"/>
      <c r="H985" s="52"/>
      <c r="I985" s="11"/>
      <c r="J985" s="62"/>
      <c r="K985" s="7"/>
      <c r="L985" s="5"/>
      <c r="M985" s="35"/>
      <c r="N985" s="9"/>
      <c r="O985" s="10"/>
      <c r="R985" s="80"/>
      <c r="S985" s="80"/>
      <c r="T985" s="80"/>
      <c r="U985" s="80"/>
      <c r="V985" s="80"/>
      <c r="W985" s="80"/>
      <c r="X985" s="80"/>
      <c r="Y985" s="80"/>
    </row>
    <row r="986" spans="2:25" x14ac:dyDescent="0.2">
      <c r="B986" s="70">
        <v>37208</v>
      </c>
      <c r="C986" s="4">
        <v>13</v>
      </c>
      <c r="D986" s="11"/>
      <c r="E986" s="12"/>
      <c r="F986" s="13"/>
      <c r="G986" s="53"/>
      <c r="H986" s="54"/>
      <c r="I986" s="11"/>
      <c r="J986" s="62"/>
      <c r="K986" s="7"/>
      <c r="L986" s="5"/>
      <c r="M986" s="35"/>
      <c r="N986" s="15"/>
      <c r="O986" s="16"/>
      <c r="R986" s="80" t="s">
        <v>156</v>
      </c>
      <c r="S986" s="80"/>
      <c r="T986" s="80"/>
      <c r="U986" s="80"/>
      <c r="V986" s="80"/>
      <c r="W986" s="80"/>
      <c r="X986" s="80"/>
      <c r="Y986" s="80"/>
    </row>
    <row r="987" spans="2:25" ht="15" x14ac:dyDescent="0.25">
      <c r="B987" s="70">
        <v>37209</v>
      </c>
      <c r="C987" s="4">
        <v>14</v>
      </c>
      <c r="D987" s="11"/>
      <c r="E987" s="12"/>
      <c r="F987" s="13"/>
      <c r="G987" s="103"/>
      <c r="H987" s="54"/>
      <c r="I987" s="11"/>
      <c r="J987" s="62"/>
      <c r="K987" s="7"/>
      <c r="L987" s="5"/>
      <c r="M987" s="35"/>
      <c r="N987" s="15"/>
      <c r="O987" s="16"/>
      <c r="R987" s="120" t="s">
        <v>300</v>
      </c>
      <c r="S987" s="120"/>
      <c r="T987" s="120"/>
      <c r="U987" s="120"/>
      <c r="V987" s="120"/>
      <c r="W987" s="120"/>
      <c r="X987" s="120"/>
      <c r="Y987" s="120"/>
    </row>
    <row r="988" spans="2:25" x14ac:dyDescent="0.2">
      <c r="B988" s="70">
        <v>37210</v>
      </c>
      <c r="C988" s="4">
        <v>15</v>
      </c>
      <c r="D988" s="11"/>
      <c r="E988" s="12"/>
      <c r="F988" s="13"/>
      <c r="G988" s="53"/>
      <c r="H988" s="54"/>
      <c r="I988" s="11"/>
      <c r="J988" s="62"/>
      <c r="K988" s="7"/>
      <c r="L988" s="5"/>
      <c r="M988" s="35"/>
      <c r="N988" s="9"/>
      <c r="O988" s="10"/>
      <c r="R988" s="120"/>
      <c r="S988" s="120"/>
      <c r="T988" s="120"/>
      <c r="U988" s="120"/>
      <c r="V988" s="120"/>
      <c r="W988" s="120"/>
      <c r="X988" s="120"/>
      <c r="Y988" s="120"/>
    </row>
    <row r="989" spans="2:25" x14ac:dyDescent="0.2">
      <c r="B989" s="70">
        <v>37211</v>
      </c>
      <c r="C989" s="4">
        <v>16</v>
      </c>
      <c r="D989" s="11"/>
      <c r="E989" s="12"/>
      <c r="F989" s="13"/>
      <c r="G989" s="53"/>
      <c r="H989" s="54"/>
      <c r="I989" s="11"/>
      <c r="J989" s="62"/>
      <c r="K989" s="7"/>
      <c r="L989" s="5"/>
      <c r="M989" s="35"/>
      <c r="N989" s="15"/>
      <c r="O989" s="16"/>
      <c r="R989" s="120"/>
      <c r="S989" s="120"/>
      <c r="T989" s="120"/>
      <c r="U989" s="120"/>
      <c r="V989" s="120"/>
      <c r="W989" s="120"/>
      <c r="X989" s="120"/>
      <c r="Y989" s="120"/>
    </row>
    <row r="990" spans="2:25" x14ac:dyDescent="0.2">
      <c r="B990" s="70">
        <v>37212</v>
      </c>
      <c r="C990" s="4">
        <v>17</v>
      </c>
      <c r="D990" s="11"/>
      <c r="E990" s="12"/>
      <c r="F990" s="13"/>
      <c r="G990" s="53"/>
      <c r="H990" s="54"/>
      <c r="I990" s="11"/>
      <c r="J990" s="62"/>
      <c r="K990" s="7"/>
      <c r="L990" s="5"/>
      <c r="M990" s="35"/>
      <c r="N990" s="9"/>
      <c r="O990" s="10"/>
      <c r="R990" s="80"/>
      <c r="S990" s="80"/>
      <c r="T990" s="80"/>
      <c r="U990" s="80"/>
      <c r="V990" s="80"/>
      <c r="W990" s="80"/>
      <c r="X990" s="80"/>
      <c r="Y990" s="80"/>
    </row>
    <row r="991" spans="2:25" x14ac:dyDescent="0.2">
      <c r="B991" s="70">
        <v>37213</v>
      </c>
      <c r="C991" s="4">
        <v>18</v>
      </c>
      <c r="D991" s="11"/>
      <c r="E991" s="12"/>
      <c r="F991" s="13"/>
      <c r="G991" s="53"/>
      <c r="H991" s="54"/>
      <c r="I991" s="11"/>
      <c r="J991" s="62">
        <v>7</v>
      </c>
      <c r="K991" s="7"/>
      <c r="L991" s="5"/>
      <c r="M991" s="35"/>
      <c r="N991" s="9"/>
      <c r="O991" s="10"/>
      <c r="R991" s="80" t="s">
        <v>155</v>
      </c>
      <c r="S991" s="80"/>
      <c r="T991" s="80"/>
      <c r="U991" s="80"/>
      <c r="V991" s="80"/>
      <c r="W991" s="80"/>
      <c r="X991" s="80"/>
      <c r="Y991" s="80"/>
    </row>
    <row r="992" spans="2:25" x14ac:dyDescent="0.2">
      <c r="B992" s="70">
        <v>37214</v>
      </c>
      <c r="C992" s="4">
        <v>19</v>
      </c>
      <c r="D992" s="11"/>
      <c r="E992" s="12"/>
      <c r="F992" s="13"/>
      <c r="G992" s="53">
        <v>6</v>
      </c>
      <c r="H992" s="54">
        <v>8</v>
      </c>
      <c r="I992" s="11"/>
      <c r="J992" s="62">
        <v>0</v>
      </c>
      <c r="K992" s="7">
        <v>0</v>
      </c>
      <c r="L992" s="5" t="s">
        <v>13</v>
      </c>
      <c r="M992" s="35"/>
      <c r="N992" s="9"/>
      <c r="O992" s="10"/>
      <c r="R992" s="120"/>
      <c r="S992" s="120"/>
      <c r="T992" s="120"/>
      <c r="U992" s="120"/>
      <c r="V992" s="120"/>
      <c r="W992" s="120"/>
      <c r="X992" s="120"/>
      <c r="Y992" s="120"/>
    </row>
    <row r="993" spans="2:25" ht="13.5" thickBot="1" x14ac:dyDescent="0.25">
      <c r="B993" s="70">
        <v>37215</v>
      </c>
      <c r="C993" s="17">
        <v>20</v>
      </c>
      <c r="D993" s="18"/>
      <c r="E993" s="19"/>
      <c r="F993" s="20"/>
      <c r="G993" s="53">
        <v>5</v>
      </c>
      <c r="H993" s="54">
        <v>8</v>
      </c>
      <c r="I993" s="18"/>
      <c r="J993" s="63">
        <v>7</v>
      </c>
      <c r="K993" s="7"/>
      <c r="L993" s="5" t="s">
        <v>13</v>
      </c>
      <c r="M993" s="35"/>
      <c r="N993" s="15"/>
      <c r="O993" s="16"/>
      <c r="R993" s="120"/>
      <c r="S993" s="120"/>
      <c r="T993" s="120"/>
      <c r="U993" s="120"/>
      <c r="V993" s="120"/>
      <c r="W993" s="120"/>
      <c r="X993" s="120"/>
      <c r="Y993" s="120"/>
    </row>
    <row r="994" spans="2:25" ht="13.5" thickBot="1" x14ac:dyDescent="0.25">
      <c r="C994" s="21" t="s">
        <v>23</v>
      </c>
      <c r="D994" s="22"/>
      <c r="E994" s="23">
        <v>0</v>
      </c>
      <c r="F994" s="24">
        <v>-250</v>
      </c>
      <c r="G994" s="57"/>
      <c r="H994" s="58"/>
      <c r="I994" s="25"/>
      <c r="J994" s="64"/>
      <c r="K994" s="24"/>
      <c r="L994" s="22"/>
      <c r="M994" s="32"/>
      <c r="N994" s="101"/>
      <c r="O994" s="102"/>
      <c r="R994" s="120"/>
      <c r="S994" s="120"/>
      <c r="T994" s="120"/>
      <c r="U994" s="120"/>
      <c r="V994" s="120"/>
      <c r="W994" s="120"/>
      <c r="X994" s="120"/>
      <c r="Y994" s="120"/>
    </row>
    <row r="995" spans="2:25" x14ac:dyDescent="0.2">
      <c r="B995" s="70">
        <v>37216</v>
      </c>
      <c r="C995" s="26">
        <v>21</v>
      </c>
      <c r="D995" s="5"/>
      <c r="E995" s="6"/>
      <c r="F995" s="7"/>
      <c r="G995" s="51">
        <v>6</v>
      </c>
      <c r="H995" s="52">
        <v>10</v>
      </c>
      <c r="I995" s="5"/>
      <c r="J995" s="61">
        <v>0</v>
      </c>
      <c r="K995" s="7">
        <v>0</v>
      </c>
      <c r="L995" s="5" t="s">
        <v>25</v>
      </c>
      <c r="M995" s="35"/>
      <c r="N995" s="48"/>
      <c r="O995" s="10"/>
      <c r="R995" s="80"/>
      <c r="S995" s="80"/>
      <c r="T995" s="80"/>
      <c r="U995" s="80"/>
      <c r="V995" s="80"/>
      <c r="W995" s="80"/>
      <c r="X995" s="80"/>
      <c r="Y995" s="80"/>
    </row>
    <row r="996" spans="2:25" x14ac:dyDescent="0.2">
      <c r="B996" s="70">
        <v>37217</v>
      </c>
      <c r="C996" s="4">
        <v>22</v>
      </c>
      <c r="D996" s="11"/>
      <c r="E996" s="12"/>
      <c r="F996" s="13"/>
      <c r="G996" s="53">
        <v>3</v>
      </c>
      <c r="H996" s="54">
        <v>9</v>
      </c>
      <c r="I996" s="11"/>
      <c r="J996" s="62">
        <v>4</v>
      </c>
      <c r="K996" s="13">
        <v>0</v>
      </c>
      <c r="L996" s="5" t="s">
        <v>15</v>
      </c>
      <c r="M996" s="35"/>
      <c r="N996" s="9"/>
      <c r="O996" s="10"/>
      <c r="R996" s="80" t="s">
        <v>157</v>
      </c>
      <c r="S996" s="80"/>
      <c r="T996" s="80"/>
      <c r="U996" s="80"/>
      <c r="V996" s="80"/>
      <c r="W996" s="80"/>
      <c r="X996" s="80"/>
      <c r="Y996" s="80"/>
    </row>
    <row r="997" spans="2:25" x14ac:dyDescent="0.2">
      <c r="B997" s="70">
        <v>37218</v>
      </c>
      <c r="C997" s="4">
        <v>23</v>
      </c>
      <c r="D997" s="11"/>
      <c r="E997" s="12"/>
      <c r="F997" s="13"/>
      <c r="G997" s="53">
        <v>1</v>
      </c>
      <c r="H997" s="54">
        <v>4</v>
      </c>
      <c r="I997" s="11"/>
      <c r="J997" s="62">
        <v>0</v>
      </c>
      <c r="K997" s="7">
        <v>0</v>
      </c>
      <c r="L997" s="5" t="s">
        <v>15</v>
      </c>
      <c r="M997" s="35" t="s">
        <v>103</v>
      </c>
      <c r="N997" s="15"/>
      <c r="O997" s="16"/>
      <c r="R997" s="120"/>
      <c r="S997" s="120"/>
      <c r="T997" s="120"/>
      <c r="U997" s="120"/>
      <c r="V997" s="120"/>
      <c r="W997" s="120"/>
      <c r="X997" s="120"/>
      <c r="Y997" s="120"/>
    </row>
    <row r="998" spans="2:25" x14ac:dyDescent="0.2">
      <c r="B998" s="70">
        <v>37219</v>
      </c>
      <c r="C998" s="4">
        <v>24</v>
      </c>
      <c r="D998" s="11"/>
      <c r="E998" s="12"/>
      <c r="F998" s="13"/>
      <c r="G998" s="53">
        <v>3</v>
      </c>
      <c r="H998" s="54">
        <v>5</v>
      </c>
      <c r="I998" s="11"/>
      <c r="J998" s="62">
        <v>2</v>
      </c>
      <c r="K998" s="13">
        <v>0</v>
      </c>
      <c r="L998" s="5" t="s">
        <v>15</v>
      </c>
      <c r="M998" s="35"/>
      <c r="N998" s="9"/>
      <c r="O998" s="10"/>
      <c r="R998" s="120"/>
      <c r="S998" s="120"/>
      <c r="T998" s="120"/>
      <c r="U998" s="120"/>
      <c r="V998" s="120"/>
      <c r="W998" s="120"/>
      <c r="X998" s="120"/>
      <c r="Y998" s="120"/>
    </row>
    <row r="999" spans="2:25" x14ac:dyDescent="0.2">
      <c r="B999" s="70">
        <v>37220</v>
      </c>
      <c r="C999" s="4">
        <v>25</v>
      </c>
      <c r="D999" s="11"/>
      <c r="E999" s="12"/>
      <c r="F999" s="13"/>
      <c r="G999" s="53">
        <v>4</v>
      </c>
      <c r="H999" s="54">
        <v>8</v>
      </c>
      <c r="I999" s="11"/>
      <c r="J999" s="62">
        <v>2</v>
      </c>
      <c r="K999" s="13">
        <v>0</v>
      </c>
      <c r="L999" s="5" t="s">
        <v>15</v>
      </c>
      <c r="M999" s="35"/>
      <c r="N999" s="15"/>
      <c r="O999" s="16"/>
      <c r="R999" s="120"/>
      <c r="S999" s="120"/>
      <c r="T999" s="120"/>
      <c r="U999" s="120"/>
      <c r="V999" s="120"/>
      <c r="W999" s="120"/>
      <c r="X999" s="120"/>
      <c r="Y999" s="120"/>
    </row>
    <row r="1000" spans="2:25" x14ac:dyDescent="0.2">
      <c r="B1000" s="70">
        <v>37221</v>
      </c>
      <c r="C1000" s="4">
        <v>26</v>
      </c>
      <c r="D1000" s="11"/>
      <c r="E1000" s="12"/>
      <c r="F1000" s="13"/>
      <c r="G1000" s="53">
        <v>7</v>
      </c>
      <c r="H1000" s="54">
        <v>9</v>
      </c>
      <c r="I1000" s="11"/>
      <c r="J1000" s="62">
        <v>3</v>
      </c>
      <c r="K1000" s="13">
        <v>0</v>
      </c>
      <c r="L1000" s="11" t="s">
        <v>15</v>
      </c>
      <c r="M1000" s="35"/>
      <c r="N1000" s="9"/>
      <c r="O1000" s="10"/>
    </row>
    <row r="1001" spans="2:25" x14ac:dyDescent="0.2">
      <c r="B1001" s="70">
        <v>37222</v>
      </c>
      <c r="C1001" s="4">
        <v>27</v>
      </c>
      <c r="D1001" s="11"/>
      <c r="E1001" s="12"/>
      <c r="F1001" s="13"/>
      <c r="G1001" s="53">
        <v>4</v>
      </c>
      <c r="H1001" s="54">
        <v>7</v>
      </c>
      <c r="I1001" s="11"/>
      <c r="J1001" s="62">
        <v>0</v>
      </c>
      <c r="K1001" s="13">
        <v>0</v>
      </c>
      <c r="L1001" s="11" t="s">
        <v>15</v>
      </c>
      <c r="M1001" s="35"/>
      <c r="N1001" s="15"/>
      <c r="O1001" s="16"/>
    </row>
    <row r="1002" spans="2:25" x14ac:dyDescent="0.2">
      <c r="B1002" s="70">
        <v>37223</v>
      </c>
      <c r="C1002" s="4">
        <v>28</v>
      </c>
      <c r="D1002" s="11"/>
      <c r="E1002" s="12"/>
      <c r="F1002" s="13"/>
      <c r="G1002" s="53">
        <v>3</v>
      </c>
      <c r="H1002" s="54">
        <v>7</v>
      </c>
      <c r="I1002" s="11"/>
      <c r="J1002" s="62">
        <v>6</v>
      </c>
      <c r="K1002" s="7">
        <v>0</v>
      </c>
      <c r="L1002" s="11" t="s">
        <v>15</v>
      </c>
      <c r="M1002" s="35"/>
      <c r="N1002" s="9"/>
      <c r="O1002" s="10"/>
    </row>
    <row r="1003" spans="2:25" x14ac:dyDescent="0.2">
      <c r="B1003" s="70">
        <v>37224</v>
      </c>
      <c r="C1003" s="4">
        <v>29</v>
      </c>
      <c r="D1003" s="11"/>
      <c r="E1003" s="12"/>
      <c r="F1003" s="13"/>
      <c r="G1003" s="53">
        <v>5</v>
      </c>
      <c r="H1003" s="54">
        <v>8</v>
      </c>
      <c r="I1003" s="11"/>
      <c r="J1003" s="62">
        <v>0</v>
      </c>
      <c r="K1003" s="7">
        <v>0</v>
      </c>
      <c r="L1003" s="11" t="s">
        <v>45</v>
      </c>
      <c r="M1003" s="35"/>
      <c r="N1003" s="15"/>
      <c r="O1003" s="16"/>
    </row>
    <row r="1004" spans="2:25" x14ac:dyDescent="0.2">
      <c r="B1004" s="70">
        <v>37225</v>
      </c>
      <c r="C1004" s="4">
        <v>30</v>
      </c>
      <c r="D1004" s="11"/>
      <c r="E1004" s="12"/>
      <c r="F1004" s="13"/>
      <c r="G1004" s="53">
        <v>5</v>
      </c>
      <c r="H1004" s="54">
        <v>9</v>
      </c>
      <c r="I1004" s="11"/>
      <c r="J1004" s="62">
        <v>0</v>
      </c>
      <c r="K1004" s="7">
        <v>0</v>
      </c>
      <c r="L1004" s="11" t="s">
        <v>45</v>
      </c>
      <c r="M1004" s="35"/>
      <c r="N1004" s="15"/>
      <c r="O1004" s="16"/>
    </row>
    <row r="1005" spans="2:25" ht="13.5" thickBot="1" x14ac:dyDescent="0.25">
      <c r="C1005" s="17"/>
      <c r="D1005" s="18"/>
      <c r="E1005" s="19"/>
      <c r="F1005" s="13"/>
      <c r="G1005" s="53"/>
      <c r="H1005" s="54"/>
      <c r="I1005" s="11"/>
      <c r="J1005" s="62"/>
      <c r="K1005" s="13"/>
      <c r="L1005" s="11"/>
      <c r="M1005" s="35"/>
      <c r="N1005" s="15"/>
      <c r="O1005" s="16"/>
    </row>
    <row r="1006" spans="2:25" ht="13.5" thickBot="1" x14ac:dyDescent="0.25">
      <c r="C1006" s="21" t="s">
        <v>27</v>
      </c>
      <c r="D1006" s="22"/>
      <c r="E1006" s="23">
        <v>0</v>
      </c>
      <c r="F1006" s="24">
        <v>-250</v>
      </c>
      <c r="G1006" s="57"/>
      <c r="H1006" s="58"/>
      <c r="I1006" s="25"/>
      <c r="J1006" s="64"/>
      <c r="K1006" s="24"/>
      <c r="L1006" s="22"/>
      <c r="M1006" s="36"/>
      <c r="N1006" s="37"/>
      <c r="O1006" s="38"/>
    </row>
    <row r="1007" spans="2:25" ht="12.75" customHeight="1" x14ac:dyDescent="0.2">
      <c r="C1007" s="164" t="s">
        <v>28</v>
      </c>
      <c r="D1007" s="165"/>
      <c r="E1007" s="168">
        <v>0</v>
      </c>
      <c r="F1007" s="141">
        <v>-750</v>
      </c>
      <c r="G1007" s="125">
        <f>SUM(G973:G1005)</f>
        <v>106</v>
      </c>
      <c r="H1007" s="129">
        <f>SUM(H973:H1005)</f>
        <v>189</v>
      </c>
      <c r="I1007" s="125"/>
      <c r="J1007" s="125">
        <f>SUM(J973:J1005)</f>
        <v>57</v>
      </c>
      <c r="K1007" s="141">
        <f>COUNTIF(K973:K1005,"&gt;0")</f>
        <v>2</v>
      </c>
      <c r="L1007" s="39"/>
      <c r="M1007" s="40"/>
      <c r="N1007" s="40"/>
      <c r="O1007" s="41"/>
    </row>
    <row r="1008" spans="2:25" ht="13.5" thickBot="1" x14ac:dyDescent="0.25">
      <c r="C1008" s="166"/>
      <c r="D1008" s="167"/>
      <c r="E1008" s="169"/>
      <c r="F1008" s="142"/>
      <c r="G1008" s="126"/>
      <c r="H1008" s="130"/>
      <c r="I1008" s="126"/>
      <c r="J1008" s="126"/>
      <c r="K1008" s="142"/>
      <c r="L1008" s="42"/>
      <c r="M1008" s="43"/>
      <c r="N1008" s="43"/>
      <c r="O1008" s="44"/>
    </row>
    <row r="1009" spans="2:25" ht="12.75" customHeight="1" x14ac:dyDescent="0.2">
      <c r="C1009" s="143" t="s">
        <v>54</v>
      </c>
      <c r="D1009" s="144"/>
      <c r="E1009" s="206">
        <v>-0.75</v>
      </c>
      <c r="F1009" s="116" t="s">
        <v>55</v>
      </c>
      <c r="G1009" s="152" t="s">
        <v>171</v>
      </c>
      <c r="H1009" s="153" t="s">
        <v>172</v>
      </c>
      <c r="I1009" s="154" t="s">
        <v>56</v>
      </c>
      <c r="J1009" s="156" t="s">
        <v>57</v>
      </c>
      <c r="K1009" s="158" t="s">
        <v>29</v>
      </c>
      <c r="L1009" s="158"/>
      <c r="M1009" s="158"/>
      <c r="N1009" s="158"/>
      <c r="O1009" s="159"/>
    </row>
    <row r="1010" spans="2:25" x14ac:dyDescent="0.2">
      <c r="C1010" s="145"/>
      <c r="D1010" s="146"/>
      <c r="E1010" s="207"/>
      <c r="F1010" s="117"/>
      <c r="G1010" s="121"/>
      <c r="H1010" s="137"/>
      <c r="I1010" s="155"/>
      <c r="J1010" s="157"/>
      <c r="K1010" s="160"/>
      <c r="L1010" s="160"/>
      <c r="M1010" s="160"/>
      <c r="N1010" s="160"/>
      <c r="O1010" s="161"/>
    </row>
    <row r="1011" spans="2:25" x14ac:dyDescent="0.2">
      <c r="C1011" s="145"/>
      <c r="D1011" s="146"/>
      <c r="E1011" s="207"/>
      <c r="F1011" s="117"/>
      <c r="G1011" s="121">
        <f>G1007/22</f>
        <v>4.8181818181818183</v>
      </c>
      <c r="H1011" s="194">
        <f>H1007/22</f>
        <v>8.5909090909090917</v>
      </c>
      <c r="I1011" s="121"/>
      <c r="J1011" s="219">
        <f>COUNTIF(J973:J1005,"&gt;0")</f>
        <v>12</v>
      </c>
      <c r="K1011" s="160"/>
      <c r="L1011" s="160"/>
      <c r="M1011" s="160"/>
      <c r="N1011" s="160"/>
      <c r="O1011" s="161"/>
    </row>
    <row r="1012" spans="2:25" ht="13.5" thickBot="1" x14ac:dyDescent="0.25">
      <c r="C1012" s="147"/>
      <c r="D1012" s="148"/>
      <c r="E1012" s="208"/>
      <c r="F1012" s="118"/>
      <c r="G1012" s="122"/>
      <c r="H1012" s="195"/>
      <c r="I1012" s="122"/>
      <c r="J1012" s="220"/>
      <c r="K1012" s="162"/>
      <c r="L1012" s="162"/>
      <c r="M1012" s="162"/>
      <c r="N1012" s="162"/>
      <c r="O1012" s="163"/>
    </row>
    <row r="1015" spans="2:25" x14ac:dyDescent="0.2">
      <c r="C1015" s="69" t="s">
        <v>159</v>
      </c>
      <c r="D1015" s="69" t="s">
        <v>229</v>
      </c>
      <c r="H1015" s="59"/>
    </row>
    <row r="1016" spans="2:25" ht="13.5" thickBot="1" x14ac:dyDescent="0.25">
      <c r="D1016" s="72"/>
    </row>
    <row r="1017" spans="2:25" ht="12.75" customHeight="1" x14ac:dyDescent="0.2">
      <c r="C1017" s="170" t="s">
        <v>0</v>
      </c>
      <c r="D1017" s="172" t="s">
        <v>1</v>
      </c>
      <c r="E1017" s="173"/>
      <c r="F1017" s="174"/>
      <c r="G1017" s="175" t="s">
        <v>2</v>
      </c>
      <c r="H1017" s="176"/>
      <c r="I1017" s="177" t="s">
        <v>3</v>
      </c>
      <c r="J1017" s="179" t="s">
        <v>4</v>
      </c>
      <c r="K1017" s="131" t="s">
        <v>5</v>
      </c>
      <c r="L1017" s="133" t="s">
        <v>6</v>
      </c>
      <c r="M1017" s="135" t="s">
        <v>7</v>
      </c>
      <c r="N1017" s="135"/>
      <c r="O1017" s="131"/>
      <c r="R1017" s="80" t="s">
        <v>150</v>
      </c>
      <c r="S1017" s="80"/>
      <c r="T1017" s="80"/>
      <c r="U1017" s="80"/>
      <c r="V1017" s="80"/>
      <c r="W1017" s="80"/>
      <c r="X1017" s="80"/>
      <c r="Y1017" s="80"/>
    </row>
    <row r="1018" spans="2:25" ht="13.5" customHeight="1" thickBot="1" x14ac:dyDescent="0.25">
      <c r="C1018" s="171"/>
      <c r="D1018" s="1" t="s">
        <v>8</v>
      </c>
      <c r="E1018" s="2" t="s">
        <v>9</v>
      </c>
      <c r="F1018" s="3" t="s">
        <v>10</v>
      </c>
      <c r="G1018" s="49" t="s">
        <v>11</v>
      </c>
      <c r="H1018" s="50" t="s">
        <v>12</v>
      </c>
      <c r="I1018" s="178"/>
      <c r="J1018" s="180"/>
      <c r="K1018" s="132"/>
      <c r="L1018" s="134"/>
      <c r="M1018" s="136"/>
      <c r="N1018" s="136"/>
      <c r="O1018" s="132"/>
      <c r="R1018" s="119" t="s">
        <v>302</v>
      </c>
      <c r="S1018" s="119"/>
      <c r="T1018" s="119"/>
      <c r="U1018" s="119"/>
      <c r="V1018" s="119"/>
      <c r="W1018" s="119"/>
      <c r="X1018" s="119"/>
      <c r="Y1018" s="119"/>
    </row>
    <row r="1019" spans="2:25" x14ac:dyDescent="0.2">
      <c r="B1019" s="70">
        <v>37196</v>
      </c>
      <c r="C1019" s="4">
        <v>1</v>
      </c>
      <c r="D1019" s="5">
        <v>58500</v>
      </c>
      <c r="E1019" s="6"/>
      <c r="F1019" s="7"/>
      <c r="G1019" s="51">
        <v>7</v>
      </c>
      <c r="H1019" s="52">
        <v>11</v>
      </c>
      <c r="I1019" s="5">
        <v>91</v>
      </c>
      <c r="J1019" s="65">
        <v>2</v>
      </c>
      <c r="K1019" s="7">
        <v>0</v>
      </c>
      <c r="L1019" s="5" t="s">
        <v>13</v>
      </c>
      <c r="M1019" s="27">
        <v>0.5</v>
      </c>
      <c r="N1019" s="28" t="s">
        <v>145</v>
      </c>
      <c r="O1019" s="29"/>
      <c r="R1019" s="119"/>
      <c r="S1019" s="119"/>
      <c r="T1019" s="119"/>
      <c r="U1019" s="119"/>
      <c r="V1019" s="119"/>
      <c r="W1019" s="119"/>
      <c r="X1019" s="119"/>
      <c r="Y1019" s="119"/>
    </row>
    <row r="1020" spans="2:25" x14ac:dyDescent="0.2">
      <c r="B1020" s="70">
        <v>37197</v>
      </c>
      <c r="C1020" s="4">
        <v>2</v>
      </c>
      <c r="D1020" s="11"/>
      <c r="E1020" s="12"/>
      <c r="F1020" s="13"/>
      <c r="G1020" s="53">
        <v>7</v>
      </c>
      <c r="H1020" s="54">
        <v>13</v>
      </c>
      <c r="I1020" s="11">
        <v>88</v>
      </c>
      <c r="J1020" s="66">
        <v>2</v>
      </c>
      <c r="K1020" s="7">
        <v>0</v>
      </c>
      <c r="L1020" s="11" t="s">
        <v>13</v>
      </c>
      <c r="M1020" s="27">
        <v>0.25</v>
      </c>
      <c r="N1020" s="30" t="s">
        <v>145</v>
      </c>
      <c r="O1020" s="31"/>
      <c r="R1020" s="119"/>
      <c r="S1020" s="119"/>
      <c r="T1020" s="119"/>
      <c r="U1020" s="119"/>
      <c r="V1020" s="119"/>
      <c r="W1020" s="119"/>
      <c r="X1020" s="119"/>
      <c r="Y1020" s="119"/>
    </row>
    <row r="1021" spans="2:25" x14ac:dyDescent="0.2">
      <c r="B1021" s="70">
        <v>37198</v>
      </c>
      <c r="C1021" s="4">
        <v>3</v>
      </c>
      <c r="D1021" s="11"/>
      <c r="E1021" s="12"/>
      <c r="F1021" s="13"/>
      <c r="G1021" s="53">
        <v>9</v>
      </c>
      <c r="H1021" s="54">
        <v>12</v>
      </c>
      <c r="I1021" s="11">
        <v>85</v>
      </c>
      <c r="J1021" s="66">
        <v>0</v>
      </c>
      <c r="K1021" s="7">
        <v>0</v>
      </c>
      <c r="L1021" s="11" t="s">
        <v>25</v>
      </c>
      <c r="M1021" s="27">
        <v>1</v>
      </c>
      <c r="N1021" s="30"/>
      <c r="O1021" s="31"/>
      <c r="R1021" s="80"/>
      <c r="S1021" s="80"/>
      <c r="T1021" s="80"/>
      <c r="U1021" s="80"/>
      <c r="V1021" s="80"/>
      <c r="W1021" s="80"/>
      <c r="X1021" s="80"/>
      <c r="Y1021" s="80"/>
    </row>
    <row r="1022" spans="2:25" x14ac:dyDescent="0.2">
      <c r="B1022" s="70">
        <v>37199</v>
      </c>
      <c r="C1022" s="4">
        <v>4</v>
      </c>
      <c r="D1022" s="11"/>
      <c r="E1022" s="12"/>
      <c r="F1022" s="13"/>
      <c r="G1022" s="53">
        <v>9</v>
      </c>
      <c r="H1022" s="54">
        <v>11</v>
      </c>
      <c r="I1022" s="11">
        <v>97</v>
      </c>
      <c r="J1022" s="66">
        <v>2</v>
      </c>
      <c r="K1022" s="7">
        <v>0</v>
      </c>
      <c r="L1022" s="11" t="s">
        <v>25</v>
      </c>
      <c r="M1022" s="27">
        <v>1</v>
      </c>
      <c r="N1022" s="30" t="s">
        <v>145</v>
      </c>
      <c r="O1022" s="31"/>
      <c r="R1022" s="80" t="s">
        <v>152</v>
      </c>
      <c r="S1022" s="80"/>
      <c r="T1022" s="80"/>
      <c r="U1022" s="80"/>
      <c r="V1022" s="80"/>
      <c r="W1022" s="80"/>
      <c r="X1022" s="80"/>
      <c r="Y1022" s="80"/>
    </row>
    <row r="1023" spans="2:25" ht="12.75" customHeight="1" x14ac:dyDescent="0.2">
      <c r="B1023" s="70">
        <v>37200</v>
      </c>
      <c r="C1023" s="4">
        <v>5</v>
      </c>
      <c r="D1023" s="11"/>
      <c r="E1023" s="12"/>
      <c r="F1023" s="13"/>
      <c r="G1023" s="53">
        <v>7</v>
      </c>
      <c r="H1023" s="54">
        <v>11</v>
      </c>
      <c r="I1023" s="11">
        <v>72</v>
      </c>
      <c r="J1023" s="66">
        <v>2</v>
      </c>
      <c r="K1023" s="7">
        <v>0</v>
      </c>
      <c r="L1023" s="11" t="s">
        <v>13</v>
      </c>
      <c r="M1023" s="27">
        <v>0.25</v>
      </c>
      <c r="N1023" s="30" t="s">
        <v>145</v>
      </c>
      <c r="O1023" s="31"/>
      <c r="R1023" s="119" t="s">
        <v>303</v>
      </c>
      <c r="S1023" s="119"/>
      <c r="T1023" s="119"/>
      <c r="U1023" s="119"/>
      <c r="V1023" s="119"/>
      <c r="W1023" s="119"/>
      <c r="X1023" s="119"/>
      <c r="Y1023" s="119"/>
    </row>
    <row r="1024" spans="2:25" x14ac:dyDescent="0.2">
      <c r="B1024" s="70">
        <v>37201</v>
      </c>
      <c r="C1024" s="4">
        <v>6</v>
      </c>
      <c r="D1024" s="11"/>
      <c r="E1024" s="12"/>
      <c r="F1024" s="13"/>
      <c r="G1024" s="53">
        <v>5</v>
      </c>
      <c r="H1024" s="54">
        <v>10</v>
      </c>
      <c r="I1024" s="11">
        <v>93</v>
      </c>
      <c r="J1024" s="66">
        <v>4</v>
      </c>
      <c r="K1024" s="7">
        <v>0</v>
      </c>
      <c r="L1024" s="11" t="s">
        <v>15</v>
      </c>
      <c r="M1024" s="27">
        <v>1</v>
      </c>
      <c r="N1024" s="30" t="s">
        <v>58</v>
      </c>
      <c r="O1024" s="31"/>
      <c r="R1024" s="119"/>
      <c r="S1024" s="119"/>
      <c r="T1024" s="119"/>
      <c r="U1024" s="119"/>
      <c r="V1024" s="119"/>
      <c r="W1024" s="119"/>
      <c r="X1024" s="119"/>
      <c r="Y1024" s="119"/>
    </row>
    <row r="1025" spans="2:25" x14ac:dyDescent="0.2">
      <c r="B1025" s="70">
        <v>37202</v>
      </c>
      <c r="C1025" s="4">
        <v>7</v>
      </c>
      <c r="D1025" s="11"/>
      <c r="E1025" s="12"/>
      <c r="F1025" s="13"/>
      <c r="G1025" s="53">
        <v>5</v>
      </c>
      <c r="H1025" s="54">
        <v>9</v>
      </c>
      <c r="I1025" s="11">
        <v>94</v>
      </c>
      <c r="J1025" s="66">
        <v>5</v>
      </c>
      <c r="K1025" s="7">
        <v>0</v>
      </c>
      <c r="L1025" s="11" t="s">
        <v>13</v>
      </c>
      <c r="M1025" s="27">
        <v>1</v>
      </c>
      <c r="N1025" s="30" t="s">
        <v>58</v>
      </c>
      <c r="O1025" s="31"/>
      <c r="R1025" s="119"/>
      <c r="S1025" s="119"/>
      <c r="T1025" s="119"/>
      <c r="U1025" s="119"/>
      <c r="V1025" s="119"/>
      <c r="W1025" s="119"/>
      <c r="X1025" s="119"/>
      <c r="Y1025" s="119"/>
    </row>
    <row r="1026" spans="2:25" x14ac:dyDescent="0.2">
      <c r="B1026" s="70">
        <v>37203</v>
      </c>
      <c r="C1026" s="4">
        <v>8</v>
      </c>
      <c r="D1026" s="11"/>
      <c r="E1026" s="12"/>
      <c r="F1026" s="13"/>
      <c r="G1026" s="53">
        <v>4</v>
      </c>
      <c r="H1026" s="54">
        <v>6</v>
      </c>
      <c r="I1026" s="11">
        <v>93</v>
      </c>
      <c r="J1026" s="66">
        <v>10</v>
      </c>
      <c r="K1026" s="7">
        <v>0</v>
      </c>
      <c r="L1026" s="11" t="s">
        <v>13</v>
      </c>
      <c r="M1026" s="27">
        <v>1</v>
      </c>
      <c r="N1026" s="30" t="s">
        <v>58</v>
      </c>
      <c r="O1026" s="31"/>
      <c r="R1026" s="80"/>
      <c r="S1026" s="80"/>
      <c r="T1026" s="80"/>
      <c r="U1026" s="80"/>
      <c r="V1026" s="80"/>
      <c r="W1026" s="80"/>
      <c r="X1026" s="80"/>
      <c r="Y1026" s="80"/>
    </row>
    <row r="1027" spans="2:25" x14ac:dyDescent="0.2">
      <c r="B1027" s="70">
        <v>37204</v>
      </c>
      <c r="C1027" s="4">
        <v>9</v>
      </c>
      <c r="D1027" s="11"/>
      <c r="E1027" s="12"/>
      <c r="F1027" s="13"/>
      <c r="G1027" s="53">
        <v>-1</v>
      </c>
      <c r="H1027" s="54">
        <v>4</v>
      </c>
      <c r="I1027" s="11">
        <v>65</v>
      </c>
      <c r="J1027" s="62">
        <v>0</v>
      </c>
      <c r="K1027" s="7">
        <v>0</v>
      </c>
      <c r="L1027" s="11" t="s">
        <v>15</v>
      </c>
      <c r="M1027" s="27">
        <v>0.25</v>
      </c>
      <c r="N1027" s="30" t="s">
        <v>103</v>
      </c>
      <c r="O1027" s="31"/>
      <c r="R1027" s="80" t="s">
        <v>154</v>
      </c>
      <c r="S1027" s="80"/>
      <c r="T1027" s="80"/>
      <c r="U1027" s="80"/>
      <c r="V1027" s="80"/>
      <c r="W1027" s="80"/>
      <c r="X1027" s="80"/>
      <c r="Y1027" s="80"/>
    </row>
    <row r="1028" spans="2:25" ht="13.5" thickBot="1" x14ac:dyDescent="0.25">
      <c r="B1028" s="70">
        <v>37205</v>
      </c>
      <c r="C1028" s="17">
        <v>10</v>
      </c>
      <c r="D1028" s="18"/>
      <c r="E1028" s="19"/>
      <c r="F1028" s="20"/>
      <c r="G1028" s="55">
        <v>-4</v>
      </c>
      <c r="H1028" s="56">
        <v>4</v>
      </c>
      <c r="I1028" s="18">
        <v>69</v>
      </c>
      <c r="J1028" s="67">
        <v>0</v>
      </c>
      <c r="K1028" s="7">
        <v>0</v>
      </c>
      <c r="L1028" s="11" t="s">
        <v>25</v>
      </c>
      <c r="M1028" s="27">
        <v>0.25</v>
      </c>
      <c r="N1028" s="30" t="s">
        <v>103</v>
      </c>
      <c r="O1028" s="31"/>
      <c r="R1028" s="119" t="s">
        <v>304</v>
      </c>
      <c r="S1028" s="119"/>
      <c r="T1028" s="119"/>
      <c r="U1028" s="119"/>
      <c r="V1028" s="119"/>
      <c r="W1028" s="119"/>
      <c r="X1028" s="119"/>
      <c r="Y1028" s="119"/>
    </row>
    <row r="1029" spans="2:25" ht="13.5" thickBot="1" x14ac:dyDescent="0.25">
      <c r="C1029" s="21" t="s">
        <v>20</v>
      </c>
      <c r="D1029" s="22"/>
      <c r="E1029" s="23"/>
      <c r="F1029" s="24"/>
      <c r="G1029" s="57"/>
      <c r="H1029" s="58"/>
      <c r="I1029" s="25"/>
      <c r="J1029" s="64"/>
      <c r="K1029" s="24"/>
      <c r="L1029" s="22"/>
      <c r="M1029" s="32"/>
      <c r="N1029" s="33"/>
      <c r="O1029" s="34"/>
      <c r="R1029" s="119"/>
      <c r="S1029" s="119"/>
      <c r="T1029" s="119"/>
      <c r="U1029" s="119"/>
      <c r="V1029" s="119"/>
      <c r="W1029" s="119"/>
      <c r="X1029" s="119"/>
      <c r="Y1029" s="119"/>
    </row>
    <row r="1030" spans="2:25" x14ac:dyDescent="0.2">
      <c r="B1030" s="70">
        <v>37206</v>
      </c>
      <c r="C1030" s="26">
        <v>11</v>
      </c>
      <c r="D1030" s="5"/>
      <c r="E1030" s="6"/>
      <c r="F1030" s="7"/>
      <c r="G1030" s="51">
        <v>1</v>
      </c>
      <c r="H1030" s="52">
        <v>6</v>
      </c>
      <c r="I1030" s="5">
        <v>97</v>
      </c>
      <c r="J1030" s="62">
        <v>1</v>
      </c>
      <c r="K1030" s="7">
        <v>0</v>
      </c>
      <c r="L1030" s="5" t="s">
        <v>13</v>
      </c>
      <c r="M1030" s="35">
        <v>1</v>
      </c>
      <c r="N1030" s="30" t="s">
        <v>145</v>
      </c>
      <c r="O1030" s="31"/>
      <c r="R1030" s="119"/>
      <c r="S1030" s="119"/>
      <c r="T1030" s="119"/>
      <c r="U1030" s="119"/>
      <c r="V1030" s="119"/>
      <c r="W1030" s="119"/>
      <c r="X1030" s="119"/>
      <c r="Y1030" s="119"/>
    </row>
    <row r="1031" spans="2:25" x14ac:dyDescent="0.2">
      <c r="B1031" s="70">
        <v>37207</v>
      </c>
      <c r="C1031" s="4">
        <v>12</v>
      </c>
      <c r="D1031" s="11"/>
      <c r="E1031" s="12"/>
      <c r="F1031" s="13"/>
      <c r="G1031" s="51">
        <v>3</v>
      </c>
      <c r="H1031" s="52">
        <v>8</v>
      </c>
      <c r="I1031" s="11">
        <v>100</v>
      </c>
      <c r="J1031" s="62">
        <v>3</v>
      </c>
      <c r="K1031" s="7">
        <v>0</v>
      </c>
      <c r="L1031" s="5" t="s">
        <v>13</v>
      </c>
      <c r="M1031" s="35">
        <v>1</v>
      </c>
      <c r="N1031" s="30" t="s">
        <v>145</v>
      </c>
      <c r="O1031" s="31"/>
      <c r="R1031" s="80"/>
      <c r="S1031" s="80"/>
      <c r="T1031" s="80"/>
      <c r="U1031" s="80"/>
      <c r="V1031" s="80"/>
      <c r="W1031" s="80"/>
      <c r="X1031" s="80"/>
      <c r="Y1031" s="80"/>
    </row>
    <row r="1032" spans="2:25" x14ac:dyDescent="0.2">
      <c r="B1032" s="70">
        <v>37208</v>
      </c>
      <c r="C1032" s="4">
        <v>13</v>
      </c>
      <c r="D1032" s="11"/>
      <c r="E1032" s="12"/>
      <c r="F1032" s="13"/>
      <c r="G1032" s="53">
        <v>-1</v>
      </c>
      <c r="H1032" s="54">
        <v>5</v>
      </c>
      <c r="I1032" s="11">
        <v>82</v>
      </c>
      <c r="J1032" s="62">
        <v>2</v>
      </c>
      <c r="K1032" s="7">
        <v>0</v>
      </c>
      <c r="L1032" s="5" t="s">
        <v>15</v>
      </c>
      <c r="M1032" s="35">
        <v>0.75</v>
      </c>
      <c r="N1032" s="30" t="s">
        <v>145</v>
      </c>
      <c r="O1032" s="31" t="s">
        <v>103</v>
      </c>
      <c r="R1032" s="80" t="s">
        <v>156</v>
      </c>
      <c r="S1032" s="80"/>
      <c r="T1032" s="80"/>
      <c r="U1032" s="80"/>
      <c r="V1032" s="80"/>
      <c r="W1032" s="80"/>
      <c r="X1032" s="80"/>
      <c r="Y1032" s="80"/>
    </row>
    <row r="1033" spans="2:25" ht="15" x14ac:dyDescent="0.25">
      <c r="B1033" s="70">
        <v>37209</v>
      </c>
      <c r="C1033" s="4">
        <v>14</v>
      </c>
      <c r="D1033" s="11"/>
      <c r="E1033" s="12"/>
      <c r="F1033" s="13"/>
      <c r="G1033" s="103">
        <v>0</v>
      </c>
      <c r="H1033" s="54">
        <v>5</v>
      </c>
      <c r="I1033" s="11">
        <v>86</v>
      </c>
      <c r="J1033" s="62">
        <v>0</v>
      </c>
      <c r="K1033" s="7">
        <v>0</v>
      </c>
      <c r="L1033" s="5" t="s">
        <v>15</v>
      </c>
      <c r="M1033" s="35">
        <v>0.5</v>
      </c>
      <c r="N1033" s="30"/>
      <c r="O1033" s="31" t="s">
        <v>103</v>
      </c>
      <c r="R1033" s="119" t="s">
        <v>306</v>
      </c>
      <c r="S1033" s="119"/>
      <c r="T1033" s="119"/>
      <c r="U1033" s="119"/>
      <c r="V1033" s="119"/>
      <c r="W1033" s="119"/>
      <c r="X1033" s="119"/>
      <c r="Y1033" s="119"/>
    </row>
    <row r="1034" spans="2:25" x14ac:dyDescent="0.2">
      <c r="B1034" s="70">
        <v>37210</v>
      </c>
      <c r="C1034" s="4">
        <v>15</v>
      </c>
      <c r="D1034" s="11"/>
      <c r="E1034" s="12"/>
      <c r="F1034" s="13"/>
      <c r="G1034" s="53">
        <v>-5</v>
      </c>
      <c r="H1034" s="54">
        <v>3</v>
      </c>
      <c r="I1034" s="11">
        <v>76</v>
      </c>
      <c r="J1034" s="62">
        <v>0</v>
      </c>
      <c r="K1034" s="7">
        <v>0</v>
      </c>
      <c r="L1034" s="5" t="s">
        <v>15</v>
      </c>
      <c r="M1034" s="35">
        <v>0.5</v>
      </c>
      <c r="N1034" s="30" t="s">
        <v>21</v>
      </c>
      <c r="O1034" s="31" t="s">
        <v>103</v>
      </c>
      <c r="R1034" s="119"/>
      <c r="S1034" s="119"/>
      <c r="T1034" s="119"/>
      <c r="U1034" s="119"/>
      <c r="V1034" s="119"/>
      <c r="W1034" s="119"/>
      <c r="X1034" s="119"/>
      <c r="Y1034" s="119"/>
    </row>
    <row r="1035" spans="2:25" x14ac:dyDescent="0.2">
      <c r="B1035" s="70">
        <v>37211</v>
      </c>
      <c r="C1035" s="4">
        <v>16</v>
      </c>
      <c r="D1035" s="11"/>
      <c r="E1035" s="12"/>
      <c r="F1035" s="13"/>
      <c r="G1035" s="53">
        <v>3</v>
      </c>
      <c r="H1035" s="54">
        <v>9</v>
      </c>
      <c r="I1035" s="11">
        <v>88</v>
      </c>
      <c r="J1035" s="62">
        <v>0</v>
      </c>
      <c r="K1035" s="7">
        <v>0</v>
      </c>
      <c r="L1035" s="5" t="s">
        <v>15</v>
      </c>
      <c r="M1035" s="35">
        <v>0.25</v>
      </c>
      <c r="N1035" s="30" t="s">
        <v>21</v>
      </c>
      <c r="O1035" s="31"/>
      <c r="R1035" s="119"/>
      <c r="S1035" s="119"/>
      <c r="T1035" s="119"/>
      <c r="U1035" s="119"/>
      <c r="V1035" s="119"/>
      <c r="W1035" s="119"/>
      <c r="X1035" s="119"/>
      <c r="Y1035" s="119"/>
    </row>
    <row r="1036" spans="2:25" x14ac:dyDescent="0.2">
      <c r="B1036" s="70">
        <v>37212</v>
      </c>
      <c r="C1036" s="4">
        <v>17</v>
      </c>
      <c r="D1036" s="11"/>
      <c r="E1036" s="12"/>
      <c r="F1036" s="13"/>
      <c r="G1036" s="53">
        <v>3</v>
      </c>
      <c r="H1036" s="54">
        <v>8</v>
      </c>
      <c r="I1036" s="11">
        <v>100</v>
      </c>
      <c r="J1036" s="62">
        <v>0</v>
      </c>
      <c r="K1036" s="7">
        <v>0</v>
      </c>
      <c r="L1036" s="5" t="s">
        <v>13</v>
      </c>
      <c r="M1036" s="35">
        <v>1</v>
      </c>
      <c r="N1036" s="30" t="s">
        <v>21</v>
      </c>
      <c r="O1036" s="31" t="s">
        <v>139</v>
      </c>
      <c r="R1036" s="80"/>
      <c r="S1036" s="80"/>
      <c r="T1036" s="80"/>
      <c r="U1036" s="80"/>
      <c r="V1036" s="80"/>
      <c r="W1036" s="80"/>
      <c r="X1036" s="80"/>
      <c r="Y1036" s="80"/>
    </row>
    <row r="1037" spans="2:25" x14ac:dyDescent="0.2">
      <c r="B1037" s="70">
        <v>37213</v>
      </c>
      <c r="C1037" s="4">
        <v>18</v>
      </c>
      <c r="D1037" s="11"/>
      <c r="E1037" s="12"/>
      <c r="F1037" s="13"/>
      <c r="G1037" s="53">
        <v>4</v>
      </c>
      <c r="H1037" s="54">
        <v>7</v>
      </c>
      <c r="I1037" s="11">
        <v>100</v>
      </c>
      <c r="J1037" s="62">
        <v>0</v>
      </c>
      <c r="K1037" s="7">
        <v>0</v>
      </c>
      <c r="L1037" s="5" t="s">
        <v>13</v>
      </c>
      <c r="M1037" s="35">
        <v>1</v>
      </c>
      <c r="N1037" s="30" t="s">
        <v>21</v>
      </c>
      <c r="O1037" s="31" t="s">
        <v>139</v>
      </c>
      <c r="R1037" s="80" t="s">
        <v>155</v>
      </c>
      <c r="S1037" s="80"/>
      <c r="T1037" s="80"/>
      <c r="U1037" s="80"/>
      <c r="V1037" s="80"/>
      <c r="W1037" s="80"/>
      <c r="X1037" s="80"/>
      <c r="Y1037" s="80"/>
    </row>
    <row r="1038" spans="2:25" x14ac:dyDescent="0.2">
      <c r="B1038" s="70">
        <v>37214</v>
      </c>
      <c r="C1038" s="4">
        <v>19</v>
      </c>
      <c r="D1038" s="11"/>
      <c r="E1038" s="12"/>
      <c r="F1038" s="13"/>
      <c r="G1038" s="53">
        <v>5</v>
      </c>
      <c r="H1038" s="54">
        <v>9</v>
      </c>
      <c r="I1038" s="11">
        <v>100</v>
      </c>
      <c r="J1038" s="62">
        <v>2</v>
      </c>
      <c r="K1038" s="7">
        <v>0</v>
      </c>
      <c r="L1038" s="5" t="s">
        <v>13</v>
      </c>
      <c r="M1038" s="35">
        <v>1</v>
      </c>
      <c r="N1038" s="30" t="s">
        <v>21</v>
      </c>
      <c r="O1038" s="31" t="s">
        <v>145</v>
      </c>
      <c r="R1038" s="120" t="s">
        <v>305</v>
      </c>
      <c r="S1038" s="120"/>
      <c r="T1038" s="120"/>
      <c r="U1038" s="120"/>
      <c r="V1038" s="120"/>
      <c r="W1038" s="120"/>
      <c r="X1038" s="120"/>
      <c r="Y1038" s="120"/>
    </row>
    <row r="1039" spans="2:25" ht="13.5" thickBot="1" x14ac:dyDescent="0.25">
      <c r="B1039" s="70">
        <v>37215</v>
      </c>
      <c r="C1039" s="17">
        <v>20</v>
      </c>
      <c r="D1039" s="18"/>
      <c r="E1039" s="19"/>
      <c r="F1039" s="20"/>
      <c r="G1039" s="53">
        <v>4</v>
      </c>
      <c r="H1039" s="54">
        <v>7</v>
      </c>
      <c r="I1039" s="18">
        <v>97</v>
      </c>
      <c r="J1039" s="63">
        <v>0</v>
      </c>
      <c r="K1039" s="7">
        <v>0</v>
      </c>
      <c r="L1039" s="5" t="s">
        <v>13</v>
      </c>
      <c r="M1039" s="35">
        <v>1</v>
      </c>
      <c r="N1039" s="30" t="s">
        <v>21</v>
      </c>
      <c r="O1039" s="31" t="s">
        <v>139</v>
      </c>
      <c r="R1039" s="120"/>
      <c r="S1039" s="120"/>
      <c r="T1039" s="120"/>
      <c r="U1039" s="120"/>
      <c r="V1039" s="120"/>
      <c r="W1039" s="120"/>
      <c r="X1039" s="120"/>
      <c r="Y1039" s="120"/>
    </row>
    <row r="1040" spans="2:25" ht="13.5" thickBot="1" x14ac:dyDescent="0.25">
      <c r="C1040" s="21" t="s">
        <v>23</v>
      </c>
      <c r="D1040" s="22"/>
      <c r="E1040" s="23"/>
      <c r="F1040" s="24"/>
      <c r="G1040" s="57"/>
      <c r="H1040" s="58"/>
      <c r="I1040" s="25"/>
      <c r="J1040" s="64"/>
      <c r="K1040" s="24"/>
      <c r="L1040" s="22"/>
      <c r="M1040" s="32"/>
      <c r="N1040" s="33"/>
      <c r="O1040" s="34"/>
      <c r="R1040" s="120"/>
      <c r="S1040" s="120"/>
      <c r="T1040" s="120"/>
      <c r="U1040" s="120"/>
      <c r="V1040" s="120"/>
      <c r="W1040" s="120"/>
      <c r="X1040" s="120"/>
      <c r="Y1040" s="120"/>
    </row>
    <row r="1041" spans="2:25" x14ac:dyDescent="0.2">
      <c r="B1041" s="70">
        <v>37216</v>
      </c>
      <c r="C1041" s="26">
        <v>21</v>
      </c>
      <c r="D1041" s="5"/>
      <c r="E1041" s="6"/>
      <c r="F1041" s="7"/>
      <c r="G1041" s="51">
        <v>5</v>
      </c>
      <c r="H1041" s="52">
        <v>8</v>
      </c>
      <c r="I1041" s="5">
        <v>96</v>
      </c>
      <c r="J1041" s="61">
        <v>0</v>
      </c>
      <c r="K1041" s="7">
        <v>0</v>
      </c>
      <c r="L1041" s="5" t="s">
        <v>13</v>
      </c>
      <c r="M1041" s="35">
        <v>1</v>
      </c>
      <c r="N1041" s="30" t="s">
        <v>21</v>
      </c>
      <c r="O1041" s="31" t="s">
        <v>139</v>
      </c>
      <c r="R1041" s="80"/>
      <c r="S1041" s="80"/>
      <c r="T1041" s="80"/>
      <c r="U1041" s="80"/>
      <c r="V1041" s="80"/>
      <c r="W1041" s="80"/>
      <c r="X1041" s="80"/>
      <c r="Y1041" s="80"/>
    </row>
    <row r="1042" spans="2:25" x14ac:dyDescent="0.2">
      <c r="B1042" s="70">
        <v>37217</v>
      </c>
      <c r="C1042" s="4">
        <v>22</v>
      </c>
      <c r="D1042" s="11"/>
      <c r="E1042" s="12"/>
      <c r="F1042" s="13"/>
      <c r="G1042" s="53">
        <v>4</v>
      </c>
      <c r="H1042" s="54">
        <v>6</v>
      </c>
      <c r="I1042" s="11">
        <v>92</v>
      </c>
      <c r="J1042" s="62">
        <v>12</v>
      </c>
      <c r="K1042" s="7">
        <v>0</v>
      </c>
      <c r="L1042" s="5" t="s">
        <v>25</v>
      </c>
      <c r="M1042" s="35">
        <v>1</v>
      </c>
      <c r="N1042" s="30" t="s">
        <v>91</v>
      </c>
      <c r="O1042" s="31" t="s">
        <v>52</v>
      </c>
      <c r="R1042" s="80" t="s">
        <v>157</v>
      </c>
      <c r="S1042" s="80"/>
      <c r="T1042" s="80"/>
      <c r="U1042" s="80"/>
      <c r="V1042" s="80"/>
      <c r="W1042" s="80"/>
      <c r="X1042" s="80"/>
      <c r="Y1042" s="80"/>
    </row>
    <row r="1043" spans="2:25" x14ac:dyDescent="0.2">
      <c r="B1043" s="70">
        <v>37218</v>
      </c>
      <c r="C1043" s="4">
        <v>23</v>
      </c>
      <c r="D1043" s="11"/>
      <c r="E1043" s="12"/>
      <c r="F1043" s="13"/>
      <c r="G1043" s="53">
        <v>0</v>
      </c>
      <c r="H1043" s="54">
        <v>4</v>
      </c>
      <c r="I1043" s="11">
        <v>93</v>
      </c>
      <c r="J1043" s="62">
        <v>4</v>
      </c>
      <c r="K1043" s="7">
        <v>0</v>
      </c>
      <c r="L1043" s="5" t="s">
        <v>13</v>
      </c>
      <c r="M1043" s="35">
        <v>1</v>
      </c>
      <c r="N1043" s="30" t="s">
        <v>91</v>
      </c>
      <c r="O1043" s="31"/>
      <c r="R1043" s="120"/>
      <c r="S1043" s="120"/>
      <c r="T1043" s="120"/>
      <c r="U1043" s="120"/>
      <c r="V1043" s="120"/>
      <c r="W1043" s="120"/>
      <c r="X1043" s="120"/>
      <c r="Y1043" s="120"/>
    </row>
    <row r="1044" spans="2:25" x14ac:dyDescent="0.2">
      <c r="B1044" s="70">
        <v>37219</v>
      </c>
      <c r="C1044" s="4">
        <v>24</v>
      </c>
      <c r="D1044" s="11"/>
      <c r="E1044" s="12"/>
      <c r="F1044" s="13"/>
      <c r="G1044" s="53">
        <v>2</v>
      </c>
      <c r="H1044" s="54">
        <v>4</v>
      </c>
      <c r="I1044" s="11">
        <v>100</v>
      </c>
      <c r="J1044" s="62">
        <v>2</v>
      </c>
      <c r="K1044" s="7">
        <v>0</v>
      </c>
      <c r="L1044" s="5" t="s">
        <v>15</v>
      </c>
      <c r="M1044" s="35">
        <v>1</v>
      </c>
      <c r="N1044" s="30" t="s">
        <v>145</v>
      </c>
      <c r="O1044" s="31"/>
      <c r="R1044" s="120"/>
      <c r="S1044" s="120"/>
      <c r="T1044" s="120"/>
      <c r="U1044" s="120"/>
      <c r="V1044" s="120"/>
      <c r="W1044" s="120"/>
      <c r="X1044" s="120"/>
      <c r="Y1044" s="120"/>
    </row>
    <row r="1045" spans="2:25" x14ac:dyDescent="0.2">
      <c r="B1045" s="70">
        <v>37220</v>
      </c>
      <c r="C1045" s="4">
        <v>25</v>
      </c>
      <c r="D1045" s="11"/>
      <c r="E1045" s="12"/>
      <c r="F1045" s="13"/>
      <c r="G1045" s="53">
        <v>4</v>
      </c>
      <c r="H1045" s="54">
        <v>8</v>
      </c>
      <c r="I1045" s="11">
        <v>100</v>
      </c>
      <c r="J1045" s="62">
        <v>4</v>
      </c>
      <c r="K1045" s="7">
        <v>0</v>
      </c>
      <c r="L1045" s="5" t="s">
        <v>34</v>
      </c>
      <c r="M1045" s="35">
        <v>1</v>
      </c>
      <c r="N1045" s="30" t="s">
        <v>21</v>
      </c>
      <c r="O1045" s="31" t="s">
        <v>145</v>
      </c>
      <c r="R1045" s="120"/>
      <c r="S1045" s="120"/>
      <c r="T1045" s="120"/>
      <c r="U1045" s="120"/>
      <c r="V1045" s="120"/>
      <c r="W1045" s="120"/>
      <c r="X1045" s="120"/>
      <c r="Y1045" s="120"/>
    </row>
    <row r="1046" spans="2:25" x14ac:dyDescent="0.2">
      <c r="B1046" s="70">
        <v>37221</v>
      </c>
      <c r="C1046" s="4">
        <v>26</v>
      </c>
      <c r="D1046" s="11"/>
      <c r="E1046" s="12"/>
      <c r="F1046" s="13"/>
      <c r="G1046" s="53">
        <v>5</v>
      </c>
      <c r="H1046" s="54">
        <v>8</v>
      </c>
      <c r="I1046" s="11">
        <v>91</v>
      </c>
      <c r="J1046" s="62">
        <v>3</v>
      </c>
      <c r="K1046" s="7">
        <v>0</v>
      </c>
      <c r="L1046" s="11" t="s">
        <v>15</v>
      </c>
      <c r="M1046" s="35">
        <v>0.5</v>
      </c>
      <c r="N1046" s="30" t="s">
        <v>145</v>
      </c>
      <c r="O1046" s="31"/>
    </row>
    <row r="1047" spans="2:25" x14ac:dyDescent="0.2">
      <c r="B1047" s="70">
        <v>37222</v>
      </c>
      <c r="C1047" s="4">
        <v>27</v>
      </c>
      <c r="D1047" s="11"/>
      <c r="E1047" s="12"/>
      <c r="F1047" s="13"/>
      <c r="G1047" s="53">
        <v>-1</v>
      </c>
      <c r="H1047" s="54">
        <v>3</v>
      </c>
      <c r="I1047" s="11">
        <v>98</v>
      </c>
      <c r="J1047" s="62">
        <v>0</v>
      </c>
      <c r="K1047" s="7">
        <v>0</v>
      </c>
      <c r="L1047" s="11" t="s">
        <v>17</v>
      </c>
      <c r="M1047" s="35">
        <v>1</v>
      </c>
      <c r="N1047" s="30" t="s">
        <v>21</v>
      </c>
      <c r="O1047" s="31"/>
    </row>
    <row r="1048" spans="2:25" x14ac:dyDescent="0.2">
      <c r="B1048" s="70">
        <v>37223</v>
      </c>
      <c r="C1048" s="4">
        <v>28</v>
      </c>
      <c r="D1048" s="11"/>
      <c r="E1048" s="12"/>
      <c r="F1048" s="13"/>
      <c r="G1048" s="53">
        <v>3</v>
      </c>
      <c r="H1048" s="54">
        <v>6</v>
      </c>
      <c r="I1048" s="11">
        <v>90</v>
      </c>
      <c r="J1048" s="62">
        <v>3</v>
      </c>
      <c r="K1048" s="7">
        <v>0</v>
      </c>
      <c r="L1048" s="11" t="s">
        <v>15</v>
      </c>
      <c r="M1048" s="35">
        <v>0.5</v>
      </c>
      <c r="N1048" s="30" t="s">
        <v>58</v>
      </c>
      <c r="O1048" s="31"/>
    </row>
    <row r="1049" spans="2:25" x14ac:dyDescent="0.2">
      <c r="B1049" s="70">
        <v>37224</v>
      </c>
      <c r="C1049" s="4">
        <v>29</v>
      </c>
      <c r="D1049" s="11"/>
      <c r="E1049" s="12"/>
      <c r="F1049" s="13"/>
      <c r="G1049" s="53">
        <v>3</v>
      </c>
      <c r="H1049" s="54">
        <v>5</v>
      </c>
      <c r="I1049" s="11">
        <v>100</v>
      </c>
      <c r="J1049" s="62">
        <v>8</v>
      </c>
      <c r="K1049" s="7">
        <v>0</v>
      </c>
      <c r="L1049" s="11" t="s">
        <v>25</v>
      </c>
      <c r="M1049" s="35">
        <v>1</v>
      </c>
      <c r="N1049" s="30" t="s">
        <v>58</v>
      </c>
      <c r="O1049" s="31"/>
    </row>
    <row r="1050" spans="2:25" x14ac:dyDescent="0.2">
      <c r="B1050" s="70">
        <v>37225</v>
      </c>
      <c r="C1050" s="4">
        <v>30</v>
      </c>
      <c r="D1050" s="11">
        <v>57850</v>
      </c>
      <c r="E1050" s="12"/>
      <c r="F1050" s="13">
        <v>-650</v>
      </c>
      <c r="G1050" s="53">
        <v>5</v>
      </c>
      <c r="H1050" s="54">
        <v>8</v>
      </c>
      <c r="I1050" s="11">
        <v>93</v>
      </c>
      <c r="J1050" s="62">
        <v>3</v>
      </c>
      <c r="K1050" s="7">
        <v>0</v>
      </c>
      <c r="L1050" s="11" t="s">
        <v>45</v>
      </c>
      <c r="M1050" s="35">
        <v>0.5</v>
      </c>
      <c r="N1050" s="30" t="s">
        <v>58</v>
      </c>
      <c r="O1050" s="31"/>
    </row>
    <row r="1051" spans="2:25" ht="13.5" thickBot="1" x14ac:dyDescent="0.25">
      <c r="C1051" s="17"/>
      <c r="D1051" s="18"/>
      <c r="E1051" s="19"/>
      <c r="F1051" s="20"/>
      <c r="G1051" s="55"/>
      <c r="H1051" s="56"/>
      <c r="I1051" s="18"/>
      <c r="J1051" s="63"/>
      <c r="K1051" s="7"/>
      <c r="L1051" s="18"/>
      <c r="M1051" s="14"/>
      <c r="N1051" s="15"/>
      <c r="O1051" s="16"/>
    </row>
    <row r="1052" spans="2:25" ht="13.5" thickBot="1" x14ac:dyDescent="0.25">
      <c r="C1052" s="21" t="s">
        <v>27</v>
      </c>
      <c r="D1052" s="22"/>
      <c r="E1052" s="23">
        <v>0</v>
      </c>
      <c r="F1052" s="24">
        <v>-650</v>
      </c>
      <c r="G1052" s="57"/>
      <c r="H1052" s="58"/>
      <c r="I1052" s="25"/>
      <c r="J1052" s="64"/>
      <c r="K1052" s="24"/>
      <c r="L1052" s="22"/>
      <c r="M1052" s="212"/>
      <c r="N1052" s="213"/>
      <c r="O1052" s="214"/>
    </row>
    <row r="1053" spans="2:25" ht="12.75" customHeight="1" x14ac:dyDescent="0.2">
      <c r="C1053" s="164" t="s">
        <v>28</v>
      </c>
      <c r="D1053" s="165"/>
      <c r="E1053" s="168">
        <v>0</v>
      </c>
      <c r="F1053" s="141">
        <v>-650</v>
      </c>
      <c r="G1053" s="125">
        <f>SUM(G1019:G1051)</f>
        <v>95</v>
      </c>
      <c r="H1053" s="125">
        <f>SUM(H1019:H1051)</f>
        <v>218</v>
      </c>
      <c r="I1053" s="129">
        <f>SUM(I1019:I1051)</f>
        <v>2726</v>
      </c>
      <c r="J1053" s="125">
        <f>SUM(J1019:J1051)</f>
        <v>74</v>
      </c>
      <c r="K1053" s="141">
        <f>COUNTIF(K1019:K1051,"&gt;0")</f>
        <v>0</v>
      </c>
      <c r="L1053" s="39"/>
      <c r="M1053" s="40"/>
      <c r="N1053" s="40"/>
      <c r="O1053" s="41"/>
    </row>
    <row r="1054" spans="2:25" ht="13.5" thickBot="1" x14ac:dyDescent="0.25">
      <c r="C1054" s="166"/>
      <c r="D1054" s="167"/>
      <c r="E1054" s="169"/>
      <c r="F1054" s="142"/>
      <c r="G1054" s="126"/>
      <c r="H1054" s="126"/>
      <c r="I1054" s="130"/>
      <c r="J1054" s="126"/>
      <c r="K1054" s="142"/>
      <c r="L1054" s="42"/>
      <c r="M1054" s="43"/>
      <c r="N1054" s="43"/>
      <c r="O1054" s="44"/>
    </row>
    <row r="1055" spans="2:25" ht="12.75" customHeight="1" x14ac:dyDescent="0.2">
      <c r="C1055" s="143" t="s">
        <v>54</v>
      </c>
      <c r="D1055" s="144"/>
      <c r="E1055" s="206">
        <v>-0.65</v>
      </c>
      <c r="F1055" s="116" t="s">
        <v>55</v>
      </c>
      <c r="G1055" s="152" t="s">
        <v>171</v>
      </c>
      <c r="H1055" s="153" t="s">
        <v>172</v>
      </c>
      <c r="I1055" s="154" t="s">
        <v>56</v>
      </c>
      <c r="J1055" s="156" t="s">
        <v>57</v>
      </c>
      <c r="K1055" s="158" t="s">
        <v>29</v>
      </c>
      <c r="L1055" s="158"/>
      <c r="M1055" s="158"/>
      <c r="N1055" s="158"/>
      <c r="O1055" s="159"/>
    </row>
    <row r="1056" spans="2:25" x14ac:dyDescent="0.2">
      <c r="C1056" s="145"/>
      <c r="D1056" s="146"/>
      <c r="E1056" s="207"/>
      <c r="F1056" s="117"/>
      <c r="G1056" s="121"/>
      <c r="H1056" s="137"/>
      <c r="I1056" s="155"/>
      <c r="J1056" s="157"/>
      <c r="K1056" s="160"/>
      <c r="L1056" s="160"/>
      <c r="M1056" s="160"/>
      <c r="N1056" s="160"/>
      <c r="O1056" s="161"/>
    </row>
    <row r="1057" spans="2:25" x14ac:dyDescent="0.2">
      <c r="C1057" s="145"/>
      <c r="D1057" s="146"/>
      <c r="E1057" s="207"/>
      <c r="F1057" s="117"/>
      <c r="G1057" s="121">
        <f>G1053/30</f>
        <v>3.1666666666666665</v>
      </c>
      <c r="H1057" s="121">
        <f>H1053/30</f>
        <v>7.2666666666666666</v>
      </c>
      <c r="I1057" s="121">
        <f>I1053/30</f>
        <v>90.86666666666666</v>
      </c>
      <c r="J1057" s="219">
        <f>COUNTIF(J1019:J1051,"&gt;0")</f>
        <v>19</v>
      </c>
      <c r="K1057" s="160"/>
      <c r="L1057" s="160"/>
      <c r="M1057" s="160"/>
      <c r="N1057" s="160"/>
      <c r="O1057" s="161"/>
    </row>
    <row r="1058" spans="2:25" ht="13.5" thickBot="1" x14ac:dyDescent="0.25">
      <c r="C1058" s="147"/>
      <c r="D1058" s="148"/>
      <c r="E1058" s="208"/>
      <c r="F1058" s="118"/>
      <c r="G1058" s="122"/>
      <c r="H1058" s="122"/>
      <c r="I1058" s="122"/>
      <c r="J1058" s="220"/>
      <c r="K1058" s="162"/>
      <c r="L1058" s="162"/>
      <c r="M1058" s="162"/>
      <c r="N1058" s="162"/>
      <c r="O1058" s="163"/>
    </row>
    <row r="1061" spans="2:25" x14ac:dyDescent="0.2">
      <c r="C1061" s="69" t="s">
        <v>159</v>
      </c>
      <c r="D1061" s="69" t="s">
        <v>233</v>
      </c>
      <c r="H1061" s="59"/>
    </row>
    <row r="1062" spans="2:25" ht="13.5" thickBot="1" x14ac:dyDescent="0.25">
      <c r="D1062" s="72"/>
    </row>
    <row r="1063" spans="2:25" ht="12.75" customHeight="1" x14ac:dyDescent="0.2">
      <c r="C1063" s="170" t="s">
        <v>0</v>
      </c>
      <c r="D1063" s="172" t="s">
        <v>1</v>
      </c>
      <c r="E1063" s="173"/>
      <c r="F1063" s="174"/>
      <c r="G1063" s="175" t="s">
        <v>2</v>
      </c>
      <c r="H1063" s="176"/>
      <c r="I1063" s="177" t="s">
        <v>3</v>
      </c>
      <c r="J1063" s="179" t="s">
        <v>4</v>
      </c>
      <c r="K1063" s="131" t="s">
        <v>5</v>
      </c>
      <c r="L1063" s="133" t="s">
        <v>6</v>
      </c>
      <c r="M1063" s="135" t="s">
        <v>7</v>
      </c>
      <c r="N1063" s="135"/>
      <c r="O1063" s="131"/>
      <c r="R1063" s="80" t="s">
        <v>150</v>
      </c>
      <c r="S1063" s="80"/>
      <c r="T1063" s="80"/>
      <c r="U1063" s="80"/>
      <c r="V1063" s="80"/>
      <c r="W1063" s="80"/>
      <c r="X1063" s="80"/>
      <c r="Y1063" s="80"/>
    </row>
    <row r="1064" spans="2:25" ht="13.5" thickBot="1" x14ac:dyDescent="0.25">
      <c r="C1064" s="171"/>
      <c r="D1064" s="1" t="s">
        <v>8</v>
      </c>
      <c r="E1064" s="2" t="s">
        <v>9</v>
      </c>
      <c r="F1064" s="3" t="s">
        <v>10</v>
      </c>
      <c r="G1064" s="49" t="s">
        <v>11</v>
      </c>
      <c r="H1064" s="50" t="s">
        <v>12</v>
      </c>
      <c r="I1064" s="178"/>
      <c r="J1064" s="180"/>
      <c r="K1064" s="132"/>
      <c r="L1064" s="134"/>
      <c r="M1064" s="136"/>
      <c r="N1064" s="136"/>
      <c r="O1064" s="132"/>
      <c r="R1064" s="119"/>
      <c r="S1064" s="119"/>
      <c r="T1064" s="119"/>
      <c r="U1064" s="119"/>
      <c r="V1064" s="119"/>
      <c r="W1064" s="119"/>
      <c r="X1064" s="119"/>
      <c r="Y1064" s="119"/>
    </row>
    <row r="1065" spans="2:25" x14ac:dyDescent="0.2">
      <c r="B1065" s="70">
        <v>37196</v>
      </c>
      <c r="C1065" s="4">
        <v>1</v>
      </c>
      <c r="D1065" s="5">
        <v>25600</v>
      </c>
      <c r="E1065" s="6"/>
      <c r="F1065" s="7"/>
      <c r="G1065" s="51">
        <v>6</v>
      </c>
      <c r="H1065" s="52">
        <v>10</v>
      </c>
      <c r="I1065" s="5"/>
      <c r="J1065" s="65">
        <v>1</v>
      </c>
      <c r="K1065" s="7"/>
      <c r="L1065" s="5" t="s">
        <v>15</v>
      </c>
      <c r="M1065" s="8"/>
      <c r="N1065" s="9"/>
      <c r="O1065" s="10"/>
      <c r="R1065" s="119"/>
      <c r="S1065" s="119"/>
      <c r="T1065" s="119"/>
      <c r="U1065" s="119"/>
      <c r="V1065" s="119"/>
      <c r="W1065" s="119"/>
      <c r="X1065" s="119"/>
      <c r="Y1065" s="119"/>
    </row>
    <row r="1066" spans="2:25" x14ac:dyDescent="0.2">
      <c r="B1066" s="70">
        <v>37197</v>
      </c>
      <c r="C1066" s="4">
        <v>2</v>
      </c>
      <c r="D1066" s="11"/>
      <c r="E1066" s="12"/>
      <c r="F1066" s="13"/>
      <c r="G1066" s="53">
        <v>8</v>
      </c>
      <c r="H1066" s="54">
        <v>12</v>
      </c>
      <c r="I1066" s="11"/>
      <c r="J1066" s="66">
        <v>0</v>
      </c>
      <c r="K1066" s="7"/>
      <c r="L1066" s="11" t="s">
        <v>15</v>
      </c>
      <c r="M1066" s="8"/>
      <c r="N1066" s="9"/>
      <c r="O1066" s="10"/>
      <c r="R1066" s="119"/>
      <c r="S1066" s="119"/>
      <c r="T1066" s="119"/>
      <c r="U1066" s="119"/>
      <c r="V1066" s="119"/>
      <c r="W1066" s="119"/>
      <c r="X1066" s="119"/>
      <c r="Y1066" s="119"/>
    </row>
    <row r="1067" spans="2:25" x14ac:dyDescent="0.2">
      <c r="B1067" s="70">
        <v>37198</v>
      </c>
      <c r="C1067" s="4">
        <v>3</v>
      </c>
      <c r="D1067" s="11"/>
      <c r="E1067" s="12"/>
      <c r="F1067" s="13"/>
      <c r="G1067" s="53">
        <v>8</v>
      </c>
      <c r="H1067" s="54">
        <v>18</v>
      </c>
      <c r="I1067" s="11"/>
      <c r="J1067" s="66">
        <v>0</v>
      </c>
      <c r="K1067" s="7"/>
      <c r="L1067" s="11" t="s">
        <v>25</v>
      </c>
      <c r="M1067" s="8"/>
      <c r="N1067" s="9"/>
      <c r="O1067" s="10"/>
      <c r="R1067" s="80"/>
      <c r="S1067" s="80"/>
      <c r="T1067" s="80"/>
      <c r="U1067" s="80"/>
      <c r="V1067" s="80"/>
      <c r="W1067" s="80"/>
      <c r="X1067" s="80"/>
      <c r="Y1067" s="80"/>
    </row>
    <row r="1068" spans="2:25" x14ac:dyDescent="0.2">
      <c r="B1068" s="70">
        <v>37199</v>
      </c>
      <c r="C1068" s="4">
        <v>4</v>
      </c>
      <c r="D1068" s="11"/>
      <c r="E1068" s="12"/>
      <c r="F1068" s="13"/>
      <c r="G1068" s="53">
        <v>8</v>
      </c>
      <c r="H1068" s="54">
        <v>11</v>
      </c>
      <c r="I1068" s="11"/>
      <c r="J1068" s="66">
        <v>1</v>
      </c>
      <c r="K1068" s="7"/>
      <c r="L1068" s="11" t="s">
        <v>13</v>
      </c>
      <c r="M1068" s="8"/>
      <c r="N1068" s="9"/>
      <c r="O1068" s="10"/>
      <c r="R1068" s="80" t="s">
        <v>152</v>
      </c>
      <c r="S1068" s="80"/>
      <c r="T1068" s="80"/>
      <c r="U1068" s="80"/>
      <c r="V1068" s="80"/>
      <c r="W1068" s="80"/>
      <c r="X1068" s="80"/>
      <c r="Y1068" s="80"/>
    </row>
    <row r="1069" spans="2:25" x14ac:dyDescent="0.2">
      <c r="B1069" s="70">
        <v>37200</v>
      </c>
      <c r="C1069" s="4">
        <v>5</v>
      </c>
      <c r="D1069" s="11"/>
      <c r="E1069" s="12"/>
      <c r="F1069" s="13"/>
      <c r="G1069" s="53">
        <v>8</v>
      </c>
      <c r="H1069" s="54">
        <v>8</v>
      </c>
      <c r="I1069" s="11"/>
      <c r="J1069" s="66">
        <v>0</v>
      </c>
      <c r="K1069" s="7"/>
      <c r="L1069" s="11" t="s">
        <v>15</v>
      </c>
      <c r="M1069" s="8"/>
      <c r="N1069" s="9"/>
      <c r="O1069" s="10"/>
      <c r="R1069" s="119"/>
      <c r="S1069" s="119"/>
      <c r="T1069" s="119"/>
      <c r="U1069" s="119"/>
      <c r="V1069" s="119"/>
      <c r="W1069" s="119"/>
      <c r="X1069" s="119"/>
      <c r="Y1069" s="119"/>
    </row>
    <row r="1070" spans="2:25" x14ac:dyDescent="0.2">
      <c r="B1070" s="70">
        <v>37201</v>
      </c>
      <c r="C1070" s="4">
        <v>6</v>
      </c>
      <c r="D1070" s="11"/>
      <c r="E1070" s="12"/>
      <c r="F1070" s="13"/>
      <c r="G1070" s="53">
        <v>4</v>
      </c>
      <c r="H1070" s="54">
        <v>10</v>
      </c>
      <c r="I1070" s="11"/>
      <c r="J1070" s="66">
        <v>7</v>
      </c>
      <c r="K1070" s="7"/>
      <c r="L1070" s="11" t="s">
        <v>13</v>
      </c>
      <c r="M1070" s="8"/>
      <c r="N1070" s="9"/>
      <c r="O1070" s="10"/>
      <c r="R1070" s="119"/>
      <c r="S1070" s="119"/>
      <c r="T1070" s="119"/>
      <c r="U1070" s="119"/>
      <c r="V1070" s="119"/>
      <c r="W1070" s="119"/>
      <c r="X1070" s="119"/>
      <c r="Y1070" s="119"/>
    </row>
    <row r="1071" spans="2:25" x14ac:dyDescent="0.2">
      <c r="B1071" s="70">
        <v>37202</v>
      </c>
      <c r="C1071" s="4">
        <v>7</v>
      </c>
      <c r="D1071" s="11"/>
      <c r="E1071" s="12"/>
      <c r="F1071" s="13"/>
      <c r="G1071" s="53">
        <v>7</v>
      </c>
      <c r="H1071" s="54">
        <v>9</v>
      </c>
      <c r="I1071" s="11"/>
      <c r="J1071" s="66">
        <v>0</v>
      </c>
      <c r="K1071" s="7"/>
      <c r="L1071" s="11" t="s">
        <v>13</v>
      </c>
      <c r="M1071" s="8"/>
      <c r="N1071" s="9"/>
      <c r="O1071" s="10"/>
      <c r="R1071" s="119"/>
      <c r="S1071" s="119"/>
      <c r="T1071" s="119"/>
      <c r="U1071" s="119"/>
      <c r="V1071" s="119"/>
      <c r="W1071" s="119"/>
      <c r="X1071" s="119"/>
      <c r="Y1071" s="119"/>
    </row>
    <row r="1072" spans="2:25" x14ac:dyDescent="0.2">
      <c r="B1072" s="70">
        <v>37203</v>
      </c>
      <c r="C1072" s="4">
        <v>8</v>
      </c>
      <c r="D1072" s="11"/>
      <c r="E1072" s="12"/>
      <c r="F1072" s="13"/>
      <c r="G1072" s="53">
        <v>6</v>
      </c>
      <c r="H1072" s="54">
        <v>8</v>
      </c>
      <c r="I1072" s="11"/>
      <c r="J1072" s="66">
        <v>0</v>
      </c>
      <c r="K1072" s="7"/>
      <c r="L1072" s="11" t="s">
        <v>25</v>
      </c>
      <c r="M1072" s="14"/>
      <c r="N1072" s="15"/>
      <c r="O1072" s="16"/>
      <c r="R1072" s="80"/>
      <c r="S1072" s="80"/>
      <c r="T1072" s="80"/>
      <c r="U1072" s="80"/>
      <c r="V1072" s="80"/>
      <c r="W1072" s="80"/>
      <c r="X1072" s="80"/>
      <c r="Y1072" s="80"/>
    </row>
    <row r="1073" spans="2:25" x14ac:dyDescent="0.2">
      <c r="B1073" s="70">
        <v>37204</v>
      </c>
      <c r="C1073" s="4">
        <v>9</v>
      </c>
      <c r="D1073" s="11"/>
      <c r="E1073" s="12"/>
      <c r="F1073" s="13"/>
      <c r="G1073" s="53">
        <v>4</v>
      </c>
      <c r="H1073" s="54">
        <v>6</v>
      </c>
      <c r="I1073" s="11"/>
      <c r="J1073" s="62">
        <v>7</v>
      </c>
      <c r="K1073" s="7"/>
      <c r="L1073" s="11" t="s">
        <v>25</v>
      </c>
      <c r="M1073" s="14"/>
      <c r="N1073" s="15"/>
      <c r="O1073" s="16"/>
      <c r="R1073" s="80" t="s">
        <v>154</v>
      </c>
      <c r="S1073" s="80"/>
      <c r="T1073" s="80"/>
      <c r="U1073" s="80"/>
      <c r="V1073" s="80"/>
      <c r="W1073" s="80"/>
      <c r="X1073" s="80"/>
      <c r="Y1073" s="80"/>
    </row>
    <row r="1074" spans="2:25" ht="13.5" thickBot="1" x14ac:dyDescent="0.25">
      <c r="B1074" s="70">
        <v>37205</v>
      </c>
      <c r="C1074" s="17">
        <v>10</v>
      </c>
      <c r="D1074" s="18"/>
      <c r="E1074" s="19"/>
      <c r="F1074" s="20"/>
      <c r="G1074" s="55">
        <v>-4</v>
      </c>
      <c r="H1074" s="56">
        <v>1</v>
      </c>
      <c r="I1074" s="18"/>
      <c r="J1074" s="67">
        <v>0</v>
      </c>
      <c r="K1074" s="7"/>
      <c r="L1074" s="11" t="s">
        <v>64</v>
      </c>
      <c r="M1074" s="14"/>
      <c r="N1074" s="15"/>
      <c r="O1074" s="16"/>
      <c r="R1074" s="119"/>
      <c r="S1074" s="119"/>
      <c r="T1074" s="119"/>
      <c r="U1074" s="119"/>
      <c r="V1074" s="119"/>
      <c r="W1074" s="119"/>
      <c r="X1074" s="119"/>
      <c r="Y1074" s="119"/>
    </row>
    <row r="1075" spans="2:25" ht="13.5" thickBot="1" x14ac:dyDescent="0.25">
      <c r="C1075" s="21" t="s">
        <v>20</v>
      </c>
      <c r="D1075" s="22"/>
      <c r="E1075" s="23"/>
      <c r="F1075" s="24"/>
      <c r="G1075" s="57"/>
      <c r="H1075" s="58"/>
      <c r="I1075" s="25"/>
      <c r="J1075" s="64"/>
      <c r="K1075" s="24"/>
      <c r="L1075" s="22"/>
      <c r="M1075" s="209"/>
      <c r="N1075" s="210"/>
      <c r="O1075" s="211"/>
      <c r="R1075" s="119"/>
      <c r="S1075" s="119"/>
      <c r="T1075" s="119"/>
      <c r="U1075" s="119"/>
      <c r="V1075" s="119"/>
      <c r="W1075" s="119"/>
      <c r="X1075" s="119"/>
      <c r="Y1075" s="119"/>
    </row>
    <row r="1076" spans="2:25" x14ac:dyDescent="0.2">
      <c r="B1076" s="70">
        <v>37206</v>
      </c>
      <c r="C1076" s="26">
        <v>11</v>
      </c>
      <c r="D1076" s="5"/>
      <c r="E1076" s="6"/>
      <c r="F1076" s="7"/>
      <c r="G1076" s="51">
        <v>0</v>
      </c>
      <c r="H1076" s="52">
        <v>5</v>
      </c>
      <c r="I1076" s="5"/>
      <c r="J1076" s="62">
        <v>0.5</v>
      </c>
      <c r="K1076" s="7"/>
      <c r="L1076" s="5" t="s">
        <v>25</v>
      </c>
      <c r="M1076" s="8"/>
      <c r="N1076" s="9"/>
      <c r="O1076" s="10"/>
      <c r="R1076" s="119"/>
      <c r="S1076" s="119"/>
      <c r="T1076" s="119"/>
      <c r="U1076" s="119"/>
      <c r="V1076" s="119"/>
      <c r="W1076" s="119"/>
      <c r="X1076" s="119"/>
      <c r="Y1076" s="119"/>
    </row>
    <row r="1077" spans="2:25" x14ac:dyDescent="0.2">
      <c r="B1077" s="70">
        <v>37207</v>
      </c>
      <c r="C1077" s="4">
        <v>12</v>
      </c>
      <c r="D1077" s="11"/>
      <c r="E1077" s="12"/>
      <c r="F1077" s="13"/>
      <c r="G1077" s="51">
        <v>4</v>
      </c>
      <c r="H1077" s="52">
        <v>9</v>
      </c>
      <c r="I1077" s="11"/>
      <c r="J1077" s="62">
        <v>0</v>
      </c>
      <c r="K1077" s="7"/>
      <c r="L1077" s="5" t="s">
        <v>25</v>
      </c>
      <c r="M1077" s="8"/>
      <c r="N1077" s="9"/>
      <c r="O1077" s="10"/>
      <c r="R1077" s="80"/>
      <c r="S1077" s="80"/>
      <c r="T1077" s="80"/>
      <c r="U1077" s="80"/>
      <c r="V1077" s="80"/>
      <c r="W1077" s="80"/>
      <c r="X1077" s="80"/>
      <c r="Y1077" s="80"/>
    </row>
    <row r="1078" spans="2:25" x14ac:dyDescent="0.2">
      <c r="B1078" s="70">
        <v>37208</v>
      </c>
      <c r="C1078" s="4">
        <v>13</v>
      </c>
      <c r="D1078" s="11"/>
      <c r="E1078" s="12"/>
      <c r="F1078" s="13"/>
      <c r="G1078" s="53">
        <v>-2</v>
      </c>
      <c r="H1078" s="54">
        <v>7</v>
      </c>
      <c r="I1078" s="11"/>
      <c r="J1078" s="62">
        <v>0</v>
      </c>
      <c r="K1078" s="7"/>
      <c r="L1078" s="5" t="s">
        <v>15</v>
      </c>
      <c r="M1078" s="14"/>
      <c r="N1078" s="15"/>
      <c r="O1078" s="16"/>
      <c r="R1078" s="80" t="s">
        <v>156</v>
      </c>
      <c r="S1078" s="80"/>
      <c r="T1078" s="80"/>
      <c r="U1078" s="80"/>
      <c r="V1078" s="80"/>
      <c r="W1078" s="80"/>
      <c r="X1078" s="80"/>
      <c r="Y1078" s="80"/>
    </row>
    <row r="1079" spans="2:25" ht="15" x14ac:dyDescent="0.25">
      <c r="B1079" s="70">
        <v>37209</v>
      </c>
      <c r="C1079" s="4">
        <v>14</v>
      </c>
      <c r="D1079" s="11"/>
      <c r="E1079" s="12"/>
      <c r="F1079" s="13"/>
      <c r="G1079" s="103">
        <v>-2</v>
      </c>
      <c r="H1079" s="54">
        <v>3</v>
      </c>
      <c r="I1079" s="11"/>
      <c r="J1079" s="62">
        <v>0</v>
      </c>
      <c r="K1079" s="7"/>
      <c r="L1079" s="5" t="s">
        <v>45</v>
      </c>
      <c r="M1079" s="14"/>
      <c r="N1079" s="15"/>
      <c r="O1079" s="16"/>
      <c r="R1079" s="120"/>
      <c r="S1079" s="120"/>
      <c r="T1079" s="120"/>
      <c r="U1079" s="120"/>
      <c r="V1079" s="120"/>
      <c r="W1079" s="120"/>
      <c r="X1079" s="120"/>
      <c r="Y1079" s="120"/>
    </row>
    <row r="1080" spans="2:25" x14ac:dyDescent="0.2">
      <c r="B1080" s="70">
        <v>37210</v>
      </c>
      <c r="C1080" s="4">
        <v>15</v>
      </c>
      <c r="D1080" s="11"/>
      <c r="E1080" s="12"/>
      <c r="F1080" s="13"/>
      <c r="G1080" s="53">
        <v>-3</v>
      </c>
      <c r="H1080" s="54">
        <v>1</v>
      </c>
      <c r="I1080" s="11"/>
      <c r="J1080" s="62">
        <v>0</v>
      </c>
      <c r="K1080" s="7"/>
      <c r="L1080" s="5" t="s">
        <v>45</v>
      </c>
      <c r="M1080" s="8"/>
      <c r="N1080" s="9"/>
      <c r="O1080" s="10"/>
      <c r="R1080" s="120"/>
      <c r="S1080" s="120"/>
      <c r="T1080" s="120"/>
      <c r="U1080" s="120"/>
      <c r="V1080" s="120"/>
      <c r="W1080" s="120"/>
      <c r="X1080" s="120"/>
      <c r="Y1080" s="120"/>
    </row>
    <row r="1081" spans="2:25" x14ac:dyDescent="0.2">
      <c r="B1081" s="70">
        <v>37211</v>
      </c>
      <c r="C1081" s="4">
        <v>16</v>
      </c>
      <c r="D1081" s="11"/>
      <c r="E1081" s="12"/>
      <c r="F1081" s="13"/>
      <c r="G1081" s="53">
        <v>2</v>
      </c>
      <c r="H1081" s="54">
        <v>6</v>
      </c>
      <c r="I1081" s="11"/>
      <c r="J1081" s="62">
        <v>0</v>
      </c>
      <c r="K1081" s="7"/>
      <c r="L1081" s="5" t="s">
        <v>15</v>
      </c>
      <c r="M1081" s="14"/>
      <c r="N1081" s="15"/>
      <c r="O1081" s="16"/>
      <c r="R1081" s="120"/>
      <c r="S1081" s="120"/>
      <c r="T1081" s="120"/>
      <c r="U1081" s="120"/>
      <c r="V1081" s="120"/>
      <c r="W1081" s="120"/>
      <c r="X1081" s="120"/>
      <c r="Y1081" s="120"/>
    </row>
    <row r="1082" spans="2:25" x14ac:dyDescent="0.2">
      <c r="B1082" s="70">
        <v>37212</v>
      </c>
      <c r="C1082" s="4">
        <v>17</v>
      </c>
      <c r="D1082" s="11"/>
      <c r="E1082" s="12"/>
      <c r="F1082" s="13"/>
      <c r="G1082" s="53">
        <v>5</v>
      </c>
      <c r="H1082" s="54">
        <v>8</v>
      </c>
      <c r="I1082" s="11"/>
      <c r="J1082" s="62">
        <v>0</v>
      </c>
      <c r="K1082" s="7"/>
      <c r="L1082" s="5" t="s">
        <v>15</v>
      </c>
      <c r="M1082" s="8"/>
      <c r="N1082" s="9"/>
      <c r="O1082" s="10"/>
      <c r="R1082" s="80"/>
      <c r="S1082" s="80"/>
      <c r="T1082" s="80"/>
      <c r="U1082" s="80"/>
      <c r="V1082" s="80"/>
      <c r="W1082" s="80"/>
      <c r="X1082" s="80"/>
      <c r="Y1082" s="80"/>
    </row>
    <row r="1083" spans="2:25" x14ac:dyDescent="0.2">
      <c r="B1083" s="70">
        <v>37213</v>
      </c>
      <c r="C1083" s="4">
        <v>18</v>
      </c>
      <c r="D1083" s="11"/>
      <c r="E1083" s="12"/>
      <c r="F1083" s="13"/>
      <c r="G1083" s="53">
        <v>7</v>
      </c>
      <c r="H1083" s="54">
        <v>8</v>
      </c>
      <c r="I1083" s="11"/>
      <c r="J1083" s="62">
        <v>0</v>
      </c>
      <c r="K1083" s="7"/>
      <c r="L1083" s="5" t="s">
        <v>15</v>
      </c>
      <c r="M1083" s="8"/>
      <c r="N1083" s="9"/>
      <c r="O1083" s="10"/>
      <c r="R1083" s="80" t="s">
        <v>155</v>
      </c>
      <c r="S1083" s="80"/>
      <c r="T1083" s="80"/>
      <c r="U1083" s="80"/>
      <c r="V1083" s="80"/>
      <c r="W1083" s="80"/>
      <c r="X1083" s="80"/>
      <c r="Y1083" s="80"/>
    </row>
    <row r="1084" spans="2:25" x14ac:dyDescent="0.2">
      <c r="B1084" s="70">
        <v>37214</v>
      </c>
      <c r="C1084" s="4">
        <v>19</v>
      </c>
      <c r="D1084" s="11"/>
      <c r="E1084" s="12"/>
      <c r="F1084" s="13"/>
      <c r="G1084" s="53">
        <v>8</v>
      </c>
      <c r="H1084" s="54">
        <v>8</v>
      </c>
      <c r="I1084" s="11"/>
      <c r="J1084" s="62">
        <v>0</v>
      </c>
      <c r="K1084" s="7"/>
      <c r="L1084" s="5" t="s">
        <v>15</v>
      </c>
      <c r="M1084" s="8"/>
      <c r="N1084" s="9"/>
      <c r="O1084" s="10"/>
      <c r="R1084" s="120"/>
      <c r="S1084" s="120"/>
      <c r="T1084" s="120"/>
      <c r="U1084" s="120"/>
      <c r="V1084" s="120"/>
      <c r="W1084" s="120"/>
      <c r="X1084" s="120"/>
      <c r="Y1084" s="120"/>
    </row>
    <row r="1085" spans="2:25" ht="13.5" thickBot="1" x14ac:dyDescent="0.25">
      <c r="B1085" s="70">
        <v>37215</v>
      </c>
      <c r="C1085" s="17">
        <v>20</v>
      </c>
      <c r="D1085" s="18"/>
      <c r="E1085" s="19"/>
      <c r="F1085" s="20"/>
      <c r="G1085" s="53">
        <v>1</v>
      </c>
      <c r="H1085" s="54">
        <v>8</v>
      </c>
      <c r="I1085" s="18"/>
      <c r="J1085" s="62">
        <v>0</v>
      </c>
      <c r="K1085" s="7"/>
      <c r="L1085" s="5" t="s">
        <v>25</v>
      </c>
      <c r="M1085" s="14"/>
      <c r="N1085" s="15"/>
      <c r="O1085" s="16"/>
      <c r="R1085" s="120"/>
      <c r="S1085" s="120"/>
      <c r="T1085" s="120"/>
      <c r="U1085" s="120"/>
      <c r="V1085" s="120"/>
      <c r="W1085" s="120"/>
      <c r="X1085" s="120"/>
      <c r="Y1085" s="120"/>
    </row>
    <row r="1086" spans="2:25" ht="13.5" thickBot="1" x14ac:dyDescent="0.25">
      <c r="C1086" s="21" t="s">
        <v>23</v>
      </c>
      <c r="D1086" s="22"/>
      <c r="E1086" s="23"/>
      <c r="F1086" s="24"/>
      <c r="G1086" s="57"/>
      <c r="H1086" s="58"/>
      <c r="I1086" s="25"/>
      <c r="J1086" s="64"/>
      <c r="K1086" s="24"/>
      <c r="L1086" s="22"/>
      <c r="M1086" s="209"/>
      <c r="N1086" s="210"/>
      <c r="O1086" s="211"/>
      <c r="R1086" s="120"/>
      <c r="S1086" s="120"/>
      <c r="T1086" s="120"/>
      <c r="U1086" s="120"/>
      <c r="V1086" s="120"/>
      <c r="W1086" s="120"/>
      <c r="X1086" s="120"/>
      <c r="Y1086" s="120"/>
    </row>
    <row r="1087" spans="2:25" x14ac:dyDescent="0.2">
      <c r="B1087" s="70">
        <v>37216</v>
      </c>
      <c r="C1087" s="26">
        <v>21</v>
      </c>
      <c r="D1087" s="5"/>
      <c r="E1087" s="6"/>
      <c r="F1087" s="7"/>
      <c r="G1087" s="51">
        <v>5</v>
      </c>
      <c r="H1087" s="52">
        <v>8</v>
      </c>
      <c r="I1087" s="5"/>
      <c r="J1087" s="61">
        <v>0</v>
      </c>
      <c r="K1087" s="7"/>
      <c r="L1087" s="5" t="s">
        <v>25</v>
      </c>
      <c r="M1087" s="8"/>
      <c r="N1087" s="48"/>
      <c r="O1087" s="10"/>
      <c r="R1087" s="80"/>
      <c r="S1087" s="80"/>
      <c r="T1087" s="80"/>
      <c r="U1087" s="80"/>
      <c r="V1087" s="80"/>
      <c r="W1087" s="80"/>
      <c r="X1087" s="80"/>
      <c r="Y1087" s="80"/>
    </row>
    <row r="1088" spans="2:25" x14ac:dyDescent="0.2">
      <c r="B1088" s="70">
        <v>37217</v>
      </c>
      <c r="C1088" s="4">
        <v>22</v>
      </c>
      <c r="D1088" s="11"/>
      <c r="E1088" s="12"/>
      <c r="F1088" s="13"/>
      <c r="G1088" s="53">
        <v>3</v>
      </c>
      <c r="H1088" s="54">
        <v>7</v>
      </c>
      <c r="I1088" s="11"/>
      <c r="J1088" s="62">
        <v>15</v>
      </c>
      <c r="K1088" s="13"/>
      <c r="L1088" s="5" t="s">
        <v>15</v>
      </c>
      <c r="M1088" s="8"/>
      <c r="N1088" s="9"/>
      <c r="O1088" s="10"/>
      <c r="R1088" s="80" t="s">
        <v>157</v>
      </c>
      <c r="S1088" s="80"/>
      <c r="T1088" s="80"/>
      <c r="U1088" s="80"/>
      <c r="V1088" s="80"/>
      <c r="W1088" s="80"/>
      <c r="X1088" s="80"/>
      <c r="Y1088" s="80"/>
    </row>
    <row r="1089" spans="2:25" x14ac:dyDescent="0.2">
      <c r="B1089" s="70">
        <v>37218</v>
      </c>
      <c r="C1089" s="4">
        <v>23</v>
      </c>
      <c r="D1089" s="11"/>
      <c r="E1089" s="12"/>
      <c r="F1089" s="13"/>
      <c r="G1089" s="53">
        <v>0</v>
      </c>
      <c r="H1089" s="54">
        <v>9</v>
      </c>
      <c r="I1089" s="11"/>
      <c r="J1089" s="62">
        <v>0</v>
      </c>
      <c r="K1089" s="7"/>
      <c r="L1089" s="5"/>
      <c r="M1089" s="14"/>
      <c r="N1089" s="15"/>
      <c r="O1089" s="16"/>
      <c r="R1089" s="119" t="s">
        <v>307</v>
      </c>
      <c r="S1089" s="119"/>
      <c r="T1089" s="119"/>
      <c r="U1089" s="119"/>
      <c r="V1089" s="119"/>
      <c r="W1089" s="119"/>
      <c r="X1089" s="119"/>
      <c r="Y1089" s="119"/>
    </row>
    <row r="1090" spans="2:25" x14ac:dyDescent="0.2">
      <c r="B1090" s="70">
        <v>37219</v>
      </c>
      <c r="C1090" s="4">
        <v>24</v>
      </c>
      <c r="D1090" s="11"/>
      <c r="E1090" s="12"/>
      <c r="F1090" s="13"/>
      <c r="G1090" s="53">
        <v>2</v>
      </c>
      <c r="H1090" s="54">
        <v>5</v>
      </c>
      <c r="I1090" s="11"/>
      <c r="J1090" s="62">
        <v>0</v>
      </c>
      <c r="K1090" s="13"/>
      <c r="L1090" s="5"/>
      <c r="M1090" s="8"/>
      <c r="N1090" s="9"/>
      <c r="O1090" s="10"/>
      <c r="R1090" s="119"/>
      <c r="S1090" s="119"/>
      <c r="T1090" s="119"/>
      <c r="U1090" s="119"/>
      <c r="V1090" s="119"/>
      <c r="W1090" s="119"/>
      <c r="X1090" s="119"/>
      <c r="Y1090" s="119"/>
    </row>
    <row r="1091" spans="2:25" x14ac:dyDescent="0.2">
      <c r="B1091" s="70">
        <v>37220</v>
      </c>
      <c r="C1091" s="4">
        <v>25</v>
      </c>
      <c r="D1091" s="11"/>
      <c r="E1091" s="12"/>
      <c r="F1091" s="13"/>
      <c r="G1091" s="53">
        <v>4</v>
      </c>
      <c r="H1091" s="54">
        <v>6</v>
      </c>
      <c r="I1091" s="11"/>
      <c r="J1091" s="62">
        <v>9</v>
      </c>
      <c r="K1091" s="13"/>
      <c r="L1091" s="5" t="s">
        <v>25</v>
      </c>
      <c r="M1091" s="14"/>
      <c r="N1091" s="15"/>
      <c r="O1091" s="16"/>
      <c r="R1091" s="119"/>
      <c r="S1091" s="119"/>
      <c r="T1091" s="119"/>
      <c r="U1091" s="119"/>
      <c r="V1091" s="119"/>
      <c r="W1091" s="119"/>
      <c r="X1091" s="119"/>
      <c r="Y1091" s="119"/>
    </row>
    <row r="1092" spans="2:25" x14ac:dyDescent="0.2">
      <c r="B1092" s="70">
        <v>37221</v>
      </c>
      <c r="C1092" s="4">
        <v>26</v>
      </c>
      <c r="D1092" s="11"/>
      <c r="E1092" s="12"/>
      <c r="F1092" s="13"/>
      <c r="G1092" s="53">
        <v>8</v>
      </c>
      <c r="H1092" s="54">
        <v>8</v>
      </c>
      <c r="I1092" s="11"/>
      <c r="J1092" s="62">
        <v>0</v>
      </c>
      <c r="K1092" s="13"/>
      <c r="L1092" s="11" t="s">
        <v>13</v>
      </c>
      <c r="M1092" s="8"/>
      <c r="N1092" s="9"/>
      <c r="O1092" s="10"/>
    </row>
    <row r="1093" spans="2:25" x14ac:dyDescent="0.2">
      <c r="B1093" s="70">
        <v>37222</v>
      </c>
      <c r="C1093" s="4">
        <v>27</v>
      </c>
      <c r="D1093" s="11"/>
      <c r="E1093" s="12"/>
      <c r="F1093" s="13"/>
      <c r="G1093" s="53">
        <v>0</v>
      </c>
      <c r="H1093" s="54">
        <v>4</v>
      </c>
      <c r="I1093" s="11"/>
      <c r="J1093" s="62">
        <v>4</v>
      </c>
      <c r="K1093" s="13"/>
      <c r="L1093" s="11" t="s">
        <v>25</v>
      </c>
      <c r="M1093" s="14"/>
      <c r="N1093" s="15"/>
      <c r="O1093" s="16"/>
    </row>
    <row r="1094" spans="2:25" x14ac:dyDescent="0.2">
      <c r="B1094" s="70">
        <v>37223</v>
      </c>
      <c r="C1094" s="4">
        <v>28</v>
      </c>
      <c r="D1094" s="11"/>
      <c r="E1094" s="12"/>
      <c r="F1094" s="13"/>
      <c r="G1094" s="53">
        <v>0</v>
      </c>
      <c r="H1094" s="54">
        <v>6</v>
      </c>
      <c r="I1094" s="11"/>
      <c r="J1094" s="62">
        <v>0</v>
      </c>
      <c r="K1094" s="7"/>
      <c r="L1094" s="11" t="s">
        <v>25</v>
      </c>
      <c r="M1094" s="8"/>
      <c r="N1094" s="9"/>
      <c r="O1094" s="10"/>
    </row>
    <row r="1095" spans="2:25" x14ac:dyDescent="0.2">
      <c r="B1095" s="70">
        <v>37224</v>
      </c>
      <c r="C1095" s="4">
        <v>29</v>
      </c>
      <c r="D1095" s="11"/>
      <c r="E1095" s="12"/>
      <c r="F1095" s="13"/>
      <c r="G1095" s="53">
        <v>2</v>
      </c>
      <c r="H1095" s="54">
        <v>7</v>
      </c>
      <c r="I1095" s="11"/>
      <c r="J1095" s="62">
        <v>7</v>
      </c>
      <c r="K1095" s="7"/>
      <c r="L1095" s="11" t="s">
        <v>25</v>
      </c>
      <c r="M1095" s="14"/>
      <c r="N1095" s="15"/>
      <c r="O1095" s="16"/>
    </row>
    <row r="1096" spans="2:25" x14ac:dyDescent="0.2">
      <c r="B1096" s="70">
        <v>37225</v>
      </c>
      <c r="C1096" s="4">
        <v>30</v>
      </c>
      <c r="D1096" s="11">
        <v>25200</v>
      </c>
      <c r="E1096" s="12"/>
      <c r="F1096" s="13">
        <v>-400</v>
      </c>
      <c r="G1096" s="53">
        <v>5</v>
      </c>
      <c r="H1096" s="54">
        <v>7</v>
      </c>
      <c r="I1096" s="11"/>
      <c r="J1096" s="62">
        <v>2</v>
      </c>
      <c r="K1096" s="7"/>
      <c r="L1096" s="11" t="s">
        <v>25</v>
      </c>
      <c r="M1096" s="14"/>
      <c r="N1096" s="15"/>
      <c r="O1096" s="16"/>
    </row>
    <row r="1097" spans="2:25" ht="13.5" thickBot="1" x14ac:dyDescent="0.25">
      <c r="C1097" s="17"/>
      <c r="D1097" s="18"/>
      <c r="E1097" s="19"/>
      <c r="F1097" s="20"/>
      <c r="G1097" s="55"/>
      <c r="H1097" s="56"/>
      <c r="I1097" s="18"/>
      <c r="J1097" s="63"/>
      <c r="K1097" s="7"/>
      <c r="L1097" s="18"/>
      <c r="M1097" s="14"/>
      <c r="N1097" s="15"/>
      <c r="O1097" s="16"/>
    </row>
    <row r="1098" spans="2:25" ht="13.5" thickBot="1" x14ac:dyDescent="0.25">
      <c r="C1098" s="21" t="s">
        <v>27</v>
      </c>
      <c r="D1098" s="22"/>
      <c r="E1098" s="23">
        <v>0</v>
      </c>
      <c r="F1098" s="24">
        <v>-400</v>
      </c>
      <c r="G1098" s="57"/>
      <c r="H1098" s="58"/>
      <c r="I1098" s="25"/>
      <c r="J1098" s="64"/>
      <c r="K1098" s="24"/>
      <c r="L1098" s="22"/>
      <c r="M1098" s="212"/>
      <c r="N1098" s="213"/>
      <c r="O1098" s="214"/>
    </row>
    <row r="1099" spans="2:25" ht="12.75" customHeight="1" x14ac:dyDescent="0.2">
      <c r="C1099" s="164" t="s">
        <v>28</v>
      </c>
      <c r="D1099" s="165"/>
      <c r="E1099" s="168">
        <v>0</v>
      </c>
      <c r="F1099" s="141">
        <v>-400</v>
      </c>
      <c r="G1099" s="129">
        <f>SUM(G1065:G1097)</f>
        <v>104</v>
      </c>
      <c r="H1099" s="129">
        <f>SUM(H1065:H1097)</f>
        <v>223</v>
      </c>
      <c r="I1099" s="125"/>
      <c r="J1099" s="125">
        <f>SUM(J1065:J1097)</f>
        <v>53.5</v>
      </c>
      <c r="K1099" s="141"/>
      <c r="L1099" s="39"/>
      <c r="M1099" s="40"/>
      <c r="N1099" s="40"/>
      <c r="O1099" s="41"/>
    </row>
    <row r="1100" spans="2:25" ht="13.5" thickBot="1" x14ac:dyDescent="0.25">
      <c r="C1100" s="166"/>
      <c r="D1100" s="167"/>
      <c r="E1100" s="169"/>
      <c r="F1100" s="142"/>
      <c r="G1100" s="130"/>
      <c r="H1100" s="130"/>
      <c r="I1100" s="126"/>
      <c r="J1100" s="126"/>
      <c r="K1100" s="142"/>
      <c r="L1100" s="42"/>
      <c r="M1100" s="43"/>
      <c r="N1100" s="43"/>
      <c r="O1100" s="44"/>
    </row>
    <row r="1101" spans="2:25" ht="12.75" customHeight="1" x14ac:dyDescent="0.2">
      <c r="C1101" s="143" t="s">
        <v>54</v>
      </c>
      <c r="D1101" s="144"/>
      <c r="E1101" s="206">
        <v>-0.4</v>
      </c>
      <c r="F1101" s="116" t="s">
        <v>55</v>
      </c>
      <c r="G1101" s="152" t="s">
        <v>171</v>
      </c>
      <c r="H1101" s="153" t="s">
        <v>172</v>
      </c>
      <c r="I1101" s="154" t="s">
        <v>56</v>
      </c>
      <c r="J1101" s="156" t="s">
        <v>57</v>
      </c>
      <c r="K1101" s="158" t="s">
        <v>29</v>
      </c>
      <c r="L1101" s="158"/>
      <c r="M1101" s="158"/>
      <c r="N1101" s="158"/>
      <c r="O1101" s="159"/>
    </row>
    <row r="1102" spans="2:25" x14ac:dyDescent="0.2">
      <c r="C1102" s="145"/>
      <c r="D1102" s="146"/>
      <c r="E1102" s="207"/>
      <c r="F1102" s="117"/>
      <c r="G1102" s="121"/>
      <c r="H1102" s="137"/>
      <c r="I1102" s="155"/>
      <c r="J1102" s="157"/>
      <c r="K1102" s="160"/>
      <c r="L1102" s="160"/>
      <c r="M1102" s="160"/>
      <c r="N1102" s="160"/>
      <c r="O1102" s="161"/>
    </row>
    <row r="1103" spans="2:25" x14ac:dyDescent="0.2">
      <c r="C1103" s="145"/>
      <c r="D1103" s="146"/>
      <c r="E1103" s="207"/>
      <c r="F1103" s="117"/>
      <c r="G1103" s="121">
        <f>G1099/30</f>
        <v>3.4666666666666668</v>
      </c>
      <c r="H1103" s="121">
        <f>H1099/30</f>
        <v>7.4333333333333336</v>
      </c>
      <c r="I1103" s="121"/>
      <c r="J1103" s="219">
        <f>COUNTIF(J1065:J1097,"&gt;0")</f>
        <v>10</v>
      </c>
      <c r="K1103" s="160"/>
      <c r="L1103" s="160"/>
      <c r="M1103" s="160"/>
      <c r="N1103" s="160"/>
      <c r="O1103" s="161"/>
    </row>
    <row r="1104" spans="2:25" ht="13.5" thickBot="1" x14ac:dyDescent="0.25">
      <c r="C1104" s="147"/>
      <c r="D1104" s="148"/>
      <c r="E1104" s="208"/>
      <c r="F1104" s="118"/>
      <c r="G1104" s="122"/>
      <c r="H1104" s="122"/>
      <c r="I1104" s="122"/>
      <c r="J1104" s="220"/>
      <c r="K1104" s="162"/>
      <c r="L1104" s="162"/>
      <c r="M1104" s="162"/>
      <c r="N1104" s="162"/>
      <c r="O1104" s="163"/>
    </row>
    <row r="1107" spans="2:25" x14ac:dyDescent="0.2">
      <c r="C1107" s="69" t="s">
        <v>159</v>
      </c>
      <c r="D1107" s="69" t="s">
        <v>235</v>
      </c>
      <c r="H1107" s="59"/>
    </row>
    <row r="1108" spans="2:25" ht="13.5" thickBot="1" x14ac:dyDescent="0.25">
      <c r="D1108" s="72"/>
    </row>
    <row r="1109" spans="2:25" ht="12.75" customHeight="1" x14ac:dyDescent="0.2">
      <c r="C1109" s="170" t="s">
        <v>0</v>
      </c>
      <c r="D1109" s="172" t="s">
        <v>1</v>
      </c>
      <c r="E1109" s="173"/>
      <c r="F1109" s="174"/>
      <c r="G1109" s="175" t="s">
        <v>2</v>
      </c>
      <c r="H1109" s="176"/>
      <c r="I1109" s="177" t="s">
        <v>3</v>
      </c>
      <c r="J1109" s="179" t="s">
        <v>4</v>
      </c>
      <c r="K1109" s="131" t="s">
        <v>5</v>
      </c>
      <c r="L1109" s="133" t="s">
        <v>6</v>
      </c>
      <c r="M1109" s="135" t="s">
        <v>7</v>
      </c>
      <c r="N1109" s="135"/>
      <c r="O1109" s="131"/>
      <c r="R1109" s="80" t="s">
        <v>150</v>
      </c>
      <c r="S1109" s="80"/>
      <c r="T1109" s="80"/>
      <c r="U1109" s="80"/>
      <c r="V1109" s="80"/>
      <c r="W1109" s="80"/>
      <c r="X1109" s="80"/>
      <c r="Y1109" s="80"/>
    </row>
    <row r="1110" spans="2:25" ht="13.5" thickBot="1" x14ac:dyDescent="0.25">
      <c r="C1110" s="171"/>
      <c r="D1110" s="1" t="s">
        <v>8</v>
      </c>
      <c r="E1110" s="2" t="s">
        <v>9</v>
      </c>
      <c r="F1110" s="3" t="s">
        <v>10</v>
      </c>
      <c r="G1110" s="49" t="s">
        <v>11</v>
      </c>
      <c r="H1110" s="50" t="s">
        <v>12</v>
      </c>
      <c r="I1110" s="178"/>
      <c r="J1110" s="180"/>
      <c r="K1110" s="132"/>
      <c r="L1110" s="134"/>
      <c r="M1110" s="136"/>
      <c r="N1110" s="136"/>
      <c r="O1110" s="132"/>
      <c r="R1110" s="119"/>
      <c r="S1110" s="119"/>
      <c r="T1110" s="119"/>
      <c r="U1110" s="119"/>
      <c r="V1110" s="119"/>
      <c r="W1110" s="119"/>
      <c r="X1110" s="119"/>
      <c r="Y1110" s="119"/>
    </row>
    <row r="1111" spans="2:25" x14ac:dyDescent="0.2">
      <c r="B1111" s="70">
        <v>37196</v>
      </c>
      <c r="C1111" s="4">
        <v>1</v>
      </c>
      <c r="D1111" s="5">
        <v>34200</v>
      </c>
      <c r="E1111" s="6"/>
      <c r="F1111" s="7"/>
      <c r="G1111" s="51">
        <v>6</v>
      </c>
      <c r="H1111" s="52">
        <v>9</v>
      </c>
      <c r="I1111" s="5">
        <v>66</v>
      </c>
      <c r="J1111" s="65">
        <v>0</v>
      </c>
      <c r="K1111" s="7"/>
      <c r="L1111" s="5" t="s">
        <v>13</v>
      </c>
      <c r="M1111" s="27"/>
      <c r="N1111" s="9"/>
      <c r="O1111" s="10"/>
      <c r="R1111" s="119"/>
      <c r="S1111" s="119"/>
      <c r="T1111" s="119"/>
      <c r="U1111" s="119"/>
      <c r="V1111" s="119"/>
      <c r="W1111" s="119"/>
      <c r="X1111" s="119"/>
      <c r="Y1111" s="119"/>
    </row>
    <row r="1112" spans="2:25" x14ac:dyDescent="0.2">
      <c r="B1112" s="70">
        <v>37197</v>
      </c>
      <c r="C1112" s="4">
        <v>2</v>
      </c>
      <c r="D1112" s="11"/>
      <c r="E1112" s="12"/>
      <c r="F1112" s="13"/>
      <c r="G1112" s="53">
        <v>5</v>
      </c>
      <c r="H1112" s="54">
        <v>12</v>
      </c>
      <c r="I1112" s="11">
        <v>90</v>
      </c>
      <c r="J1112" s="66">
        <v>0</v>
      </c>
      <c r="K1112" s="7"/>
      <c r="L1112" s="11" t="s">
        <v>13</v>
      </c>
      <c r="M1112" s="27"/>
      <c r="N1112" s="9"/>
      <c r="O1112" s="10"/>
      <c r="R1112" s="119"/>
      <c r="S1112" s="119"/>
      <c r="T1112" s="119"/>
      <c r="U1112" s="119"/>
      <c r="V1112" s="119"/>
      <c r="W1112" s="119"/>
      <c r="X1112" s="119"/>
      <c r="Y1112" s="119"/>
    </row>
    <row r="1113" spans="2:25" x14ac:dyDescent="0.2">
      <c r="B1113" s="70">
        <v>37198</v>
      </c>
      <c r="C1113" s="4">
        <v>3</v>
      </c>
      <c r="D1113" s="11"/>
      <c r="E1113" s="12"/>
      <c r="F1113" s="13"/>
      <c r="G1113" s="53">
        <v>10</v>
      </c>
      <c r="H1113" s="54">
        <v>11</v>
      </c>
      <c r="I1113" s="11">
        <v>83</v>
      </c>
      <c r="J1113" s="66">
        <v>0</v>
      </c>
      <c r="K1113" s="7"/>
      <c r="L1113" s="11" t="s">
        <v>25</v>
      </c>
      <c r="M1113" s="27"/>
      <c r="N1113" s="9"/>
      <c r="O1113" s="10"/>
      <c r="R1113" s="80"/>
      <c r="S1113" s="80"/>
      <c r="T1113" s="80"/>
      <c r="U1113" s="80"/>
      <c r="V1113" s="80"/>
      <c r="W1113" s="80"/>
      <c r="X1113" s="80"/>
      <c r="Y1113" s="80"/>
    </row>
    <row r="1114" spans="2:25" x14ac:dyDescent="0.2">
      <c r="B1114" s="70">
        <v>37199</v>
      </c>
      <c r="C1114" s="4">
        <v>4</v>
      </c>
      <c r="D1114" s="11"/>
      <c r="E1114" s="12"/>
      <c r="F1114" s="13"/>
      <c r="G1114" s="53">
        <v>8</v>
      </c>
      <c r="H1114" s="54">
        <v>11</v>
      </c>
      <c r="I1114" s="11">
        <v>86</v>
      </c>
      <c r="J1114" s="66">
        <v>1</v>
      </c>
      <c r="K1114" s="7"/>
      <c r="L1114" s="11" t="s">
        <v>25</v>
      </c>
      <c r="M1114" s="27"/>
      <c r="N1114" s="9"/>
      <c r="O1114" s="10"/>
      <c r="R1114" s="80" t="s">
        <v>152</v>
      </c>
      <c r="S1114" s="80"/>
      <c r="T1114" s="80"/>
      <c r="U1114" s="80"/>
      <c r="V1114" s="80"/>
      <c r="W1114" s="80"/>
      <c r="X1114" s="80"/>
      <c r="Y1114" s="80"/>
    </row>
    <row r="1115" spans="2:25" x14ac:dyDescent="0.2">
      <c r="B1115" s="70">
        <v>37200</v>
      </c>
      <c r="C1115" s="4">
        <v>5</v>
      </c>
      <c r="D1115" s="11"/>
      <c r="E1115" s="12"/>
      <c r="F1115" s="13"/>
      <c r="G1115" s="53">
        <v>4</v>
      </c>
      <c r="H1115" s="54">
        <v>8</v>
      </c>
      <c r="I1115" s="11">
        <v>70</v>
      </c>
      <c r="J1115" s="66">
        <v>0</v>
      </c>
      <c r="K1115" s="7"/>
      <c r="L1115" s="11" t="s">
        <v>13</v>
      </c>
      <c r="M1115" s="27"/>
      <c r="N1115" s="9"/>
      <c r="O1115" s="10"/>
      <c r="R1115" s="119" t="s">
        <v>308</v>
      </c>
      <c r="S1115" s="119"/>
      <c r="T1115" s="119"/>
      <c r="U1115" s="119"/>
      <c r="V1115" s="119"/>
      <c r="W1115" s="119"/>
      <c r="X1115" s="119"/>
      <c r="Y1115" s="119"/>
    </row>
    <row r="1116" spans="2:25" x14ac:dyDescent="0.2">
      <c r="B1116" s="70">
        <v>37201</v>
      </c>
      <c r="C1116" s="4">
        <v>6</v>
      </c>
      <c r="D1116" s="11"/>
      <c r="E1116" s="12"/>
      <c r="F1116" s="13"/>
      <c r="G1116" s="53">
        <v>4</v>
      </c>
      <c r="H1116" s="54">
        <v>9</v>
      </c>
      <c r="I1116" s="11">
        <v>89</v>
      </c>
      <c r="J1116" s="66">
        <v>5</v>
      </c>
      <c r="K1116" s="7"/>
      <c r="L1116" s="11" t="s">
        <v>25</v>
      </c>
      <c r="M1116" s="27"/>
      <c r="N1116" s="9"/>
      <c r="O1116" s="10"/>
      <c r="R1116" s="119"/>
      <c r="S1116" s="119"/>
      <c r="T1116" s="119"/>
      <c r="U1116" s="119"/>
      <c r="V1116" s="119"/>
      <c r="W1116" s="119"/>
      <c r="X1116" s="119"/>
      <c r="Y1116" s="119"/>
    </row>
    <row r="1117" spans="2:25" x14ac:dyDescent="0.2">
      <c r="B1117" s="70">
        <v>37202</v>
      </c>
      <c r="C1117" s="4">
        <v>7</v>
      </c>
      <c r="D1117" s="11"/>
      <c r="E1117" s="12"/>
      <c r="F1117" s="13"/>
      <c r="G1117" s="53">
        <v>5</v>
      </c>
      <c r="H1117" s="54">
        <v>8</v>
      </c>
      <c r="I1117" s="11">
        <v>91</v>
      </c>
      <c r="J1117" s="66">
        <v>4</v>
      </c>
      <c r="K1117" s="7"/>
      <c r="L1117" s="11" t="s">
        <v>25</v>
      </c>
      <c r="M1117" s="27"/>
      <c r="N1117" s="9"/>
      <c r="O1117" s="10"/>
      <c r="R1117" s="119"/>
      <c r="S1117" s="119"/>
      <c r="T1117" s="119"/>
      <c r="U1117" s="119"/>
      <c r="V1117" s="119"/>
      <c r="W1117" s="119"/>
      <c r="X1117" s="119"/>
      <c r="Y1117" s="119"/>
    </row>
    <row r="1118" spans="2:25" x14ac:dyDescent="0.2">
      <c r="B1118" s="70">
        <v>37203</v>
      </c>
      <c r="C1118" s="4">
        <v>8</v>
      </c>
      <c r="D1118" s="11"/>
      <c r="E1118" s="12"/>
      <c r="F1118" s="13"/>
      <c r="G1118" s="53">
        <v>4</v>
      </c>
      <c r="H1118" s="54">
        <v>6</v>
      </c>
      <c r="I1118" s="11">
        <v>94</v>
      </c>
      <c r="J1118" s="66">
        <v>12</v>
      </c>
      <c r="K1118" s="7"/>
      <c r="L1118" s="11" t="s">
        <v>34</v>
      </c>
      <c r="M1118" s="27"/>
      <c r="N1118" s="15"/>
      <c r="O1118" s="16"/>
      <c r="R1118" s="80"/>
      <c r="S1118" s="80"/>
      <c r="T1118" s="80"/>
      <c r="U1118" s="80"/>
      <c r="V1118" s="80"/>
      <c r="W1118" s="80"/>
      <c r="X1118" s="80"/>
      <c r="Y1118" s="80"/>
    </row>
    <row r="1119" spans="2:25" x14ac:dyDescent="0.2">
      <c r="B1119" s="70">
        <v>37204</v>
      </c>
      <c r="C1119" s="4">
        <v>9</v>
      </c>
      <c r="D1119" s="11"/>
      <c r="E1119" s="12"/>
      <c r="F1119" s="13"/>
      <c r="G1119" s="53">
        <v>-1</v>
      </c>
      <c r="H1119" s="54">
        <v>4</v>
      </c>
      <c r="I1119" s="11">
        <v>80</v>
      </c>
      <c r="J1119" s="62">
        <v>1</v>
      </c>
      <c r="K1119" s="7"/>
      <c r="L1119" s="11" t="s">
        <v>34</v>
      </c>
      <c r="M1119" s="27" t="s">
        <v>309</v>
      </c>
      <c r="N1119" s="15"/>
      <c r="O1119" s="16"/>
      <c r="R1119" s="80" t="s">
        <v>154</v>
      </c>
      <c r="S1119" s="80"/>
      <c r="T1119" s="80"/>
      <c r="U1119" s="80"/>
      <c r="V1119" s="80"/>
      <c r="W1119" s="80"/>
      <c r="X1119" s="80"/>
      <c r="Y1119" s="80"/>
    </row>
    <row r="1120" spans="2:25" ht="13.5" thickBot="1" x14ac:dyDescent="0.25">
      <c r="B1120" s="70">
        <v>37205</v>
      </c>
      <c r="C1120" s="17">
        <v>10</v>
      </c>
      <c r="D1120" s="18">
        <v>33900</v>
      </c>
      <c r="E1120" s="19"/>
      <c r="F1120" s="20">
        <v>-300</v>
      </c>
      <c r="G1120" s="55">
        <v>-4</v>
      </c>
      <c r="H1120" s="56">
        <v>5</v>
      </c>
      <c r="I1120" s="18">
        <v>68</v>
      </c>
      <c r="J1120" s="67">
        <v>0</v>
      </c>
      <c r="K1120" s="7"/>
      <c r="L1120" s="11" t="s">
        <v>25</v>
      </c>
      <c r="M1120" s="27"/>
      <c r="N1120" s="15"/>
      <c r="O1120" s="16"/>
      <c r="R1120" s="119"/>
      <c r="S1120" s="119"/>
      <c r="T1120" s="119"/>
      <c r="U1120" s="119"/>
      <c r="V1120" s="119"/>
      <c r="W1120" s="119"/>
      <c r="X1120" s="119"/>
      <c r="Y1120" s="119"/>
    </row>
    <row r="1121" spans="2:25" ht="13.5" thickBot="1" x14ac:dyDescent="0.25">
      <c r="C1121" s="21" t="s">
        <v>20</v>
      </c>
      <c r="D1121" s="22"/>
      <c r="E1121" s="23">
        <v>0</v>
      </c>
      <c r="F1121" s="24">
        <v>-300</v>
      </c>
      <c r="G1121" s="57"/>
      <c r="H1121" s="58"/>
      <c r="I1121" s="25"/>
      <c r="J1121" s="64"/>
      <c r="K1121" s="24"/>
      <c r="L1121" s="22"/>
      <c r="M1121" s="32"/>
      <c r="N1121" s="101"/>
      <c r="O1121" s="102"/>
      <c r="R1121" s="119"/>
      <c r="S1121" s="119"/>
      <c r="T1121" s="119"/>
      <c r="U1121" s="119"/>
      <c r="V1121" s="119"/>
      <c r="W1121" s="119"/>
      <c r="X1121" s="119"/>
      <c r="Y1121" s="119"/>
    </row>
    <row r="1122" spans="2:25" x14ac:dyDescent="0.2">
      <c r="B1122" s="70">
        <v>37206</v>
      </c>
      <c r="C1122" s="26">
        <v>11</v>
      </c>
      <c r="D1122" s="5"/>
      <c r="E1122" s="6"/>
      <c r="F1122" s="7"/>
      <c r="G1122" s="51">
        <v>2</v>
      </c>
      <c r="H1122" s="52">
        <v>7</v>
      </c>
      <c r="I1122" s="5">
        <v>81</v>
      </c>
      <c r="J1122" s="62">
        <v>0</v>
      </c>
      <c r="K1122" s="7"/>
      <c r="L1122" s="5" t="s">
        <v>25</v>
      </c>
      <c r="M1122" s="35" t="s">
        <v>145</v>
      </c>
      <c r="N1122" s="9"/>
      <c r="O1122" s="10"/>
      <c r="R1122" s="119"/>
      <c r="S1122" s="119"/>
      <c r="T1122" s="119"/>
      <c r="U1122" s="119"/>
      <c r="V1122" s="119"/>
      <c r="W1122" s="119"/>
      <c r="X1122" s="119"/>
      <c r="Y1122" s="119"/>
    </row>
    <row r="1123" spans="2:25" x14ac:dyDescent="0.2">
      <c r="B1123" s="70">
        <v>37207</v>
      </c>
      <c r="C1123" s="4">
        <v>12</v>
      </c>
      <c r="D1123" s="11"/>
      <c r="E1123" s="12"/>
      <c r="F1123" s="13"/>
      <c r="G1123" s="51">
        <v>5</v>
      </c>
      <c r="H1123" s="52">
        <v>9</v>
      </c>
      <c r="I1123" s="11">
        <v>91</v>
      </c>
      <c r="J1123" s="62">
        <v>6</v>
      </c>
      <c r="K1123" s="7"/>
      <c r="L1123" s="5" t="s">
        <v>25</v>
      </c>
      <c r="M1123" s="35"/>
      <c r="N1123" s="9"/>
      <c r="O1123" s="10"/>
      <c r="R1123" s="80"/>
      <c r="S1123" s="80"/>
      <c r="T1123" s="80"/>
      <c r="U1123" s="80"/>
      <c r="V1123" s="80"/>
      <c r="W1123" s="80"/>
      <c r="X1123" s="80"/>
      <c r="Y1123" s="80"/>
    </row>
    <row r="1124" spans="2:25" x14ac:dyDescent="0.2">
      <c r="B1124" s="70">
        <v>37208</v>
      </c>
      <c r="C1124" s="4">
        <v>13</v>
      </c>
      <c r="D1124" s="11"/>
      <c r="E1124" s="12"/>
      <c r="F1124" s="13"/>
      <c r="G1124" s="53">
        <v>-3</v>
      </c>
      <c r="H1124" s="54">
        <v>4</v>
      </c>
      <c r="I1124" s="11">
        <v>81</v>
      </c>
      <c r="J1124" s="62">
        <v>0</v>
      </c>
      <c r="K1124" s="7"/>
      <c r="L1124" s="5" t="s">
        <v>15</v>
      </c>
      <c r="M1124" s="35"/>
      <c r="N1124" s="15"/>
      <c r="O1124" s="16"/>
      <c r="R1124" s="80" t="s">
        <v>156</v>
      </c>
      <c r="S1124" s="80"/>
      <c r="T1124" s="80"/>
      <c r="U1124" s="80"/>
      <c r="V1124" s="80"/>
      <c r="W1124" s="80"/>
      <c r="X1124" s="80"/>
      <c r="Y1124" s="80"/>
    </row>
    <row r="1125" spans="2:25" ht="15" x14ac:dyDescent="0.25">
      <c r="B1125" s="70">
        <v>37209</v>
      </c>
      <c r="C1125" s="4">
        <v>14</v>
      </c>
      <c r="D1125" s="11"/>
      <c r="E1125" s="12"/>
      <c r="F1125" s="13"/>
      <c r="G1125" s="103">
        <v>-2</v>
      </c>
      <c r="H1125" s="54">
        <v>2</v>
      </c>
      <c r="I1125" s="11">
        <v>91</v>
      </c>
      <c r="J1125" s="62">
        <v>0</v>
      </c>
      <c r="K1125" s="7"/>
      <c r="L1125" s="5" t="s">
        <v>34</v>
      </c>
      <c r="M1125" s="35"/>
      <c r="N1125" s="15"/>
      <c r="O1125" s="16"/>
      <c r="R1125" s="120"/>
      <c r="S1125" s="120"/>
      <c r="T1125" s="120"/>
      <c r="U1125" s="120"/>
      <c r="V1125" s="120"/>
      <c r="W1125" s="120"/>
      <c r="X1125" s="120"/>
      <c r="Y1125" s="120"/>
    </row>
    <row r="1126" spans="2:25" x14ac:dyDescent="0.2">
      <c r="B1126" s="70">
        <v>37210</v>
      </c>
      <c r="C1126" s="4">
        <v>15</v>
      </c>
      <c r="D1126" s="11"/>
      <c r="E1126" s="12"/>
      <c r="F1126" s="13"/>
      <c r="G1126" s="53">
        <v>-3</v>
      </c>
      <c r="H1126" s="54">
        <v>4</v>
      </c>
      <c r="I1126" s="11">
        <v>85</v>
      </c>
      <c r="J1126" s="62">
        <v>0</v>
      </c>
      <c r="K1126" s="7"/>
      <c r="L1126" s="5" t="s">
        <v>17</v>
      </c>
      <c r="M1126" s="35"/>
      <c r="N1126" s="9"/>
      <c r="O1126" s="10"/>
      <c r="R1126" s="120"/>
      <c r="S1126" s="120"/>
      <c r="T1126" s="120"/>
      <c r="U1126" s="120"/>
      <c r="V1126" s="120"/>
      <c r="W1126" s="120"/>
      <c r="X1126" s="120"/>
      <c r="Y1126" s="120"/>
    </row>
    <row r="1127" spans="2:25" x14ac:dyDescent="0.2">
      <c r="B1127" s="70">
        <v>37211</v>
      </c>
      <c r="C1127" s="4">
        <v>16</v>
      </c>
      <c r="D1127" s="11"/>
      <c r="E1127" s="12"/>
      <c r="F1127" s="13"/>
      <c r="G1127" s="53">
        <v>4</v>
      </c>
      <c r="H1127" s="54">
        <v>7</v>
      </c>
      <c r="I1127" s="11">
        <v>84</v>
      </c>
      <c r="J1127" s="62">
        <v>0</v>
      </c>
      <c r="K1127" s="7"/>
      <c r="L1127" s="5" t="s">
        <v>15</v>
      </c>
      <c r="M1127" s="35"/>
      <c r="N1127" s="15"/>
      <c r="O1127" s="16"/>
      <c r="R1127" s="120"/>
      <c r="S1127" s="120"/>
      <c r="T1127" s="120"/>
      <c r="U1127" s="120"/>
      <c r="V1127" s="120"/>
      <c r="W1127" s="120"/>
      <c r="X1127" s="120"/>
      <c r="Y1127" s="120"/>
    </row>
    <row r="1128" spans="2:25" x14ac:dyDescent="0.2">
      <c r="B1128" s="70">
        <v>37212</v>
      </c>
      <c r="C1128" s="4">
        <v>17</v>
      </c>
      <c r="D1128" s="11"/>
      <c r="E1128" s="12"/>
      <c r="F1128" s="13"/>
      <c r="G1128" s="53">
        <v>-1</v>
      </c>
      <c r="H1128" s="54">
        <v>9</v>
      </c>
      <c r="I1128" s="11">
        <v>89</v>
      </c>
      <c r="J1128" s="62">
        <v>1</v>
      </c>
      <c r="K1128" s="7"/>
      <c r="L1128" s="5" t="s">
        <v>25</v>
      </c>
      <c r="M1128" s="35" t="s">
        <v>145</v>
      </c>
      <c r="N1128" s="9"/>
      <c r="O1128" s="10"/>
      <c r="R1128" s="80"/>
      <c r="S1128" s="80"/>
      <c r="T1128" s="80"/>
      <c r="U1128" s="80"/>
      <c r="V1128" s="80"/>
      <c r="W1128" s="80"/>
      <c r="X1128" s="80"/>
      <c r="Y1128" s="80"/>
    </row>
    <row r="1129" spans="2:25" x14ac:dyDescent="0.2">
      <c r="B1129" s="70">
        <v>37213</v>
      </c>
      <c r="C1129" s="4">
        <v>18</v>
      </c>
      <c r="D1129" s="11"/>
      <c r="E1129" s="12"/>
      <c r="F1129" s="13"/>
      <c r="G1129" s="53">
        <v>4</v>
      </c>
      <c r="H1129" s="54">
        <v>8</v>
      </c>
      <c r="I1129" s="11">
        <v>87</v>
      </c>
      <c r="J1129" s="62">
        <v>0</v>
      </c>
      <c r="K1129" s="7"/>
      <c r="L1129" s="5" t="s">
        <v>15</v>
      </c>
      <c r="M1129" s="35"/>
      <c r="N1129" s="9"/>
      <c r="O1129" s="10"/>
      <c r="R1129" s="80" t="s">
        <v>155</v>
      </c>
      <c r="S1129" s="80"/>
      <c r="T1129" s="80"/>
      <c r="U1129" s="80"/>
      <c r="V1129" s="80"/>
      <c r="W1129" s="80"/>
      <c r="X1129" s="80"/>
      <c r="Y1129" s="80"/>
    </row>
    <row r="1130" spans="2:25" x14ac:dyDescent="0.2">
      <c r="B1130" s="70">
        <v>37214</v>
      </c>
      <c r="C1130" s="4">
        <v>19</v>
      </c>
      <c r="D1130" s="11"/>
      <c r="E1130" s="12"/>
      <c r="F1130" s="13"/>
      <c r="G1130" s="53">
        <v>4</v>
      </c>
      <c r="H1130" s="54">
        <v>9</v>
      </c>
      <c r="I1130" s="11">
        <v>83</v>
      </c>
      <c r="J1130" s="62">
        <v>0</v>
      </c>
      <c r="K1130" s="7"/>
      <c r="L1130" s="5" t="s">
        <v>34</v>
      </c>
      <c r="M1130" s="35"/>
      <c r="N1130" s="9"/>
      <c r="O1130" s="10"/>
      <c r="R1130" s="120"/>
      <c r="S1130" s="120"/>
      <c r="T1130" s="120"/>
      <c r="U1130" s="120"/>
      <c r="V1130" s="120"/>
      <c r="W1130" s="120"/>
      <c r="X1130" s="120"/>
      <c r="Y1130" s="120"/>
    </row>
    <row r="1131" spans="2:25" ht="13.5" thickBot="1" x14ac:dyDescent="0.25">
      <c r="B1131" s="70">
        <v>37215</v>
      </c>
      <c r="C1131" s="17">
        <v>20</v>
      </c>
      <c r="D1131" s="18">
        <v>33600</v>
      </c>
      <c r="E1131" s="19"/>
      <c r="F1131" s="20">
        <v>-300</v>
      </c>
      <c r="G1131" s="53">
        <v>-5</v>
      </c>
      <c r="H1131" s="54">
        <v>3</v>
      </c>
      <c r="I1131" s="18">
        <v>92</v>
      </c>
      <c r="J1131" s="63">
        <v>0</v>
      </c>
      <c r="K1131" s="7"/>
      <c r="L1131" s="5" t="s">
        <v>25</v>
      </c>
      <c r="M1131" s="35" t="s">
        <v>21</v>
      </c>
      <c r="N1131" s="15"/>
      <c r="O1131" s="16"/>
      <c r="R1131" s="120"/>
      <c r="S1131" s="120"/>
      <c r="T1131" s="120"/>
      <c r="U1131" s="120"/>
      <c r="V1131" s="120"/>
      <c r="W1131" s="120"/>
      <c r="X1131" s="120"/>
      <c r="Y1131" s="120"/>
    </row>
    <row r="1132" spans="2:25" ht="13.5" thickBot="1" x14ac:dyDescent="0.25">
      <c r="C1132" s="21" t="s">
        <v>23</v>
      </c>
      <c r="D1132" s="22"/>
      <c r="E1132" s="23">
        <v>0</v>
      </c>
      <c r="F1132" s="24">
        <v>-300</v>
      </c>
      <c r="G1132" s="57"/>
      <c r="H1132" s="58"/>
      <c r="I1132" s="25"/>
      <c r="J1132" s="64"/>
      <c r="K1132" s="24"/>
      <c r="L1132" s="22"/>
      <c r="M1132" s="32"/>
      <c r="N1132" s="101"/>
      <c r="O1132" s="102"/>
      <c r="R1132" s="120"/>
      <c r="S1132" s="120"/>
      <c r="T1132" s="120"/>
      <c r="U1132" s="120"/>
      <c r="V1132" s="120"/>
      <c r="W1132" s="120"/>
      <c r="X1132" s="120"/>
      <c r="Y1132" s="120"/>
    </row>
    <row r="1133" spans="2:25" x14ac:dyDescent="0.2">
      <c r="B1133" s="70">
        <v>37216</v>
      </c>
      <c r="C1133" s="26">
        <v>21</v>
      </c>
      <c r="D1133" s="5"/>
      <c r="E1133" s="6"/>
      <c r="F1133" s="7"/>
      <c r="G1133" s="51">
        <v>3</v>
      </c>
      <c r="H1133" s="52">
        <v>10</v>
      </c>
      <c r="I1133" s="5">
        <v>83</v>
      </c>
      <c r="J1133" s="61">
        <v>6</v>
      </c>
      <c r="K1133" s="7"/>
      <c r="L1133" s="5" t="s">
        <v>25</v>
      </c>
      <c r="M1133" s="35" t="s">
        <v>52</v>
      </c>
      <c r="N1133" s="48"/>
      <c r="O1133" s="10"/>
      <c r="R1133" s="80"/>
      <c r="S1133" s="80"/>
      <c r="T1133" s="80"/>
      <c r="U1133" s="80"/>
      <c r="V1133" s="80"/>
      <c r="W1133" s="80"/>
      <c r="X1133" s="80"/>
      <c r="Y1133" s="80"/>
    </row>
    <row r="1134" spans="2:25" x14ac:dyDescent="0.2">
      <c r="B1134" s="70">
        <v>37217</v>
      </c>
      <c r="C1134" s="4">
        <v>22</v>
      </c>
      <c r="D1134" s="11"/>
      <c r="E1134" s="12"/>
      <c r="F1134" s="13"/>
      <c r="G1134" s="53">
        <v>7</v>
      </c>
      <c r="H1134" s="54">
        <v>8</v>
      </c>
      <c r="I1134" s="11">
        <v>81</v>
      </c>
      <c r="J1134" s="62">
        <v>0</v>
      </c>
      <c r="K1134" s="13"/>
      <c r="L1134" s="5" t="s">
        <v>13</v>
      </c>
      <c r="M1134" s="35"/>
      <c r="N1134" s="9"/>
      <c r="O1134" s="10"/>
      <c r="R1134" s="80" t="s">
        <v>157</v>
      </c>
      <c r="S1134" s="80"/>
      <c r="T1134" s="80"/>
      <c r="U1134" s="80"/>
      <c r="V1134" s="80"/>
      <c r="W1134" s="80"/>
      <c r="X1134" s="80"/>
      <c r="Y1134" s="80"/>
    </row>
    <row r="1135" spans="2:25" x14ac:dyDescent="0.2">
      <c r="B1135" s="70">
        <v>37218</v>
      </c>
      <c r="C1135" s="4">
        <v>23</v>
      </c>
      <c r="D1135" s="11"/>
      <c r="E1135" s="12"/>
      <c r="F1135" s="13"/>
      <c r="G1135" s="53">
        <v>-1</v>
      </c>
      <c r="H1135" s="54">
        <v>3</v>
      </c>
      <c r="I1135" s="11">
        <v>59</v>
      </c>
      <c r="J1135" s="62">
        <v>0</v>
      </c>
      <c r="K1135" s="7"/>
      <c r="L1135" s="5" t="s">
        <v>15</v>
      </c>
      <c r="M1135" s="35"/>
      <c r="N1135" s="15"/>
      <c r="O1135" s="16"/>
      <c r="R1135" s="120"/>
      <c r="S1135" s="120"/>
      <c r="T1135" s="120"/>
      <c r="U1135" s="120"/>
      <c r="V1135" s="120"/>
      <c r="W1135" s="120"/>
      <c r="X1135" s="120"/>
      <c r="Y1135" s="120"/>
    </row>
    <row r="1136" spans="2:25" x14ac:dyDescent="0.2">
      <c r="B1136" s="70">
        <v>37219</v>
      </c>
      <c r="C1136" s="4">
        <v>24</v>
      </c>
      <c r="D1136" s="11"/>
      <c r="E1136" s="12"/>
      <c r="F1136" s="13"/>
      <c r="G1136" s="53">
        <v>-4</v>
      </c>
      <c r="H1136" s="54">
        <v>5</v>
      </c>
      <c r="I1136" s="11">
        <v>89</v>
      </c>
      <c r="J1136" s="62">
        <v>0</v>
      </c>
      <c r="K1136" s="13"/>
      <c r="L1136" s="5" t="s">
        <v>25</v>
      </c>
      <c r="M1136" s="35" t="s">
        <v>145</v>
      </c>
      <c r="N1136" s="9"/>
      <c r="O1136" s="10"/>
      <c r="R1136" s="120"/>
      <c r="S1136" s="120"/>
      <c r="T1136" s="120"/>
      <c r="U1136" s="120"/>
      <c r="V1136" s="120"/>
      <c r="W1136" s="120"/>
      <c r="X1136" s="120"/>
      <c r="Y1136" s="120"/>
    </row>
    <row r="1137" spans="2:25" x14ac:dyDescent="0.2">
      <c r="B1137" s="70">
        <v>37220</v>
      </c>
      <c r="C1137" s="4">
        <v>25</v>
      </c>
      <c r="D1137" s="11"/>
      <c r="E1137" s="12"/>
      <c r="F1137" s="13"/>
      <c r="G1137" s="53">
        <v>4</v>
      </c>
      <c r="H1137" s="54">
        <v>7</v>
      </c>
      <c r="I1137" s="11">
        <v>92</v>
      </c>
      <c r="J1137" s="62">
        <v>4</v>
      </c>
      <c r="K1137" s="13"/>
      <c r="L1137" s="5" t="s">
        <v>45</v>
      </c>
      <c r="M1137" s="35"/>
      <c r="N1137" s="15"/>
      <c r="O1137" s="16"/>
      <c r="R1137" s="120"/>
      <c r="S1137" s="120"/>
      <c r="T1137" s="120"/>
      <c r="U1137" s="120"/>
      <c r="V1137" s="120"/>
      <c r="W1137" s="120"/>
      <c r="X1137" s="120"/>
      <c r="Y1137" s="120"/>
    </row>
    <row r="1138" spans="2:25" x14ac:dyDescent="0.2">
      <c r="B1138" s="70">
        <v>37221</v>
      </c>
      <c r="C1138" s="4">
        <v>26</v>
      </c>
      <c r="D1138" s="11"/>
      <c r="E1138" s="12"/>
      <c r="F1138" s="13"/>
      <c r="G1138" s="53">
        <v>6</v>
      </c>
      <c r="H1138" s="54">
        <v>8</v>
      </c>
      <c r="I1138" s="11">
        <v>89</v>
      </c>
      <c r="J1138" s="62">
        <v>0</v>
      </c>
      <c r="K1138" s="13"/>
      <c r="L1138" s="11" t="s">
        <v>15</v>
      </c>
      <c r="M1138" s="35"/>
      <c r="N1138" s="9"/>
      <c r="O1138" s="10"/>
    </row>
    <row r="1139" spans="2:25" x14ac:dyDescent="0.2">
      <c r="B1139" s="70">
        <v>37222</v>
      </c>
      <c r="C1139" s="4">
        <v>27</v>
      </c>
      <c r="D1139" s="11"/>
      <c r="E1139" s="12"/>
      <c r="F1139" s="13"/>
      <c r="G1139" s="53">
        <v>-3</v>
      </c>
      <c r="H1139" s="54">
        <v>3</v>
      </c>
      <c r="I1139" s="11">
        <v>92</v>
      </c>
      <c r="J1139" s="62">
        <v>0</v>
      </c>
      <c r="K1139" s="13"/>
      <c r="L1139" s="11" t="s">
        <v>16</v>
      </c>
      <c r="M1139" s="35" t="s">
        <v>21</v>
      </c>
      <c r="N1139" s="15"/>
      <c r="O1139" s="16"/>
    </row>
    <row r="1140" spans="2:25" x14ac:dyDescent="0.2">
      <c r="B1140" s="70">
        <v>37223</v>
      </c>
      <c r="C1140" s="4">
        <v>28</v>
      </c>
      <c r="D1140" s="11"/>
      <c r="E1140" s="12"/>
      <c r="F1140" s="13"/>
      <c r="G1140" s="53">
        <v>0</v>
      </c>
      <c r="H1140" s="54">
        <v>7</v>
      </c>
      <c r="I1140" s="11">
        <v>90</v>
      </c>
      <c r="J1140" s="62">
        <v>4</v>
      </c>
      <c r="K1140" s="7"/>
      <c r="L1140" s="11" t="s">
        <v>45</v>
      </c>
      <c r="M1140" s="35"/>
      <c r="N1140" s="9"/>
      <c r="O1140" s="10"/>
    </row>
    <row r="1141" spans="2:25" x14ac:dyDescent="0.2">
      <c r="B1141" s="70">
        <v>37224</v>
      </c>
      <c r="C1141" s="4">
        <v>29</v>
      </c>
      <c r="D1141" s="11"/>
      <c r="E1141" s="12"/>
      <c r="F1141" s="13"/>
      <c r="G1141" s="53">
        <v>1</v>
      </c>
      <c r="H1141" s="54">
        <v>6</v>
      </c>
      <c r="I1141" s="11">
        <v>91</v>
      </c>
      <c r="J1141" s="62">
        <v>7</v>
      </c>
      <c r="K1141" s="7"/>
      <c r="L1141" s="11" t="s">
        <v>25</v>
      </c>
      <c r="M1141" s="35"/>
      <c r="N1141" s="15"/>
      <c r="O1141" s="16"/>
    </row>
    <row r="1142" spans="2:25" x14ac:dyDescent="0.2">
      <c r="B1142" s="70">
        <v>37225</v>
      </c>
      <c r="C1142" s="4">
        <v>30</v>
      </c>
      <c r="D1142" s="11">
        <v>33400</v>
      </c>
      <c r="E1142" s="12"/>
      <c r="F1142" s="13">
        <v>-200</v>
      </c>
      <c r="G1142" s="53">
        <v>5</v>
      </c>
      <c r="H1142" s="54">
        <v>5</v>
      </c>
      <c r="I1142" s="11">
        <v>90</v>
      </c>
      <c r="J1142" s="62">
        <v>0</v>
      </c>
      <c r="K1142" s="7"/>
      <c r="L1142" s="11" t="s">
        <v>45</v>
      </c>
      <c r="M1142" s="35"/>
      <c r="N1142" s="15"/>
      <c r="O1142" s="16"/>
    </row>
    <row r="1143" spans="2:25" ht="13.5" thickBot="1" x14ac:dyDescent="0.25">
      <c r="C1143" s="17"/>
      <c r="D1143" s="11"/>
      <c r="E1143" s="12"/>
      <c r="F1143" s="13"/>
      <c r="G1143" s="53"/>
      <c r="H1143" s="54"/>
      <c r="I1143" s="11"/>
      <c r="J1143" s="62"/>
      <c r="K1143" s="13"/>
      <c r="L1143" s="11"/>
      <c r="M1143" s="35"/>
      <c r="N1143" s="15"/>
      <c r="O1143" s="16"/>
    </row>
    <row r="1144" spans="2:25" ht="13.5" thickBot="1" x14ac:dyDescent="0.25">
      <c r="C1144" s="21" t="s">
        <v>27</v>
      </c>
      <c r="D1144" s="22"/>
      <c r="E1144" s="23">
        <v>0</v>
      </c>
      <c r="F1144" s="24">
        <v>-200</v>
      </c>
      <c r="G1144" s="57"/>
      <c r="H1144" s="58"/>
      <c r="I1144" s="25"/>
      <c r="J1144" s="64"/>
      <c r="K1144" s="24"/>
      <c r="L1144" s="22"/>
      <c r="M1144" s="36"/>
      <c r="N1144" s="37"/>
      <c r="O1144" s="38"/>
    </row>
    <row r="1145" spans="2:25" ht="12.75" customHeight="1" x14ac:dyDescent="0.2">
      <c r="C1145" s="164" t="s">
        <v>28</v>
      </c>
      <c r="D1145" s="165"/>
      <c r="E1145" s="168">
        <v>0</v>
      </c>
      <c r="F1145" s="141">
        <v>-800</v>
      </c>
      <c r="G1145" s="129">
        <f>SUM(G1111:G1143)</f>
        <v>64</v>
      </c>
      <c r="H1145" s="129">
        <f>SUM(H1111:H1143)</f>
        <v>207</v>
      </c>
      <c r="I1145" s="129">
        <f>SUM(I1111:I1143)</f>
        <v>2537</v>
      </c>
      <c r="J1145" s="125">
        <f>SUM(J1111:J1143)</f>
        <v>51</v>
      </c>
      <c r="K1145" s="141"/>
      <c r="L1145" s="39"/>
      <c r="M1145" s="40"/>
      <c r="N1145" s="40"/>
      <c r="O1145" s="41"/>
    </row>
    <row r="1146" spans="2:25" ht="13.5" thickBot="1" x14ac:dyDescent="0.25">
      <c r="C1146" s="166"/>
      <c r="D1146" s="167"/>
      <c r="E1146" s="169"/>
      <c r="F1146" s="142"/>
      <c r="G1146" s="130"/>
      <c r="H1146" s="130"/>
      <c r="I1146" s="130"/>
      <c r="J1146" s="126"/>
      <c r="K1146" s="142"/>
      <c r="L1146" s="42"/>
      <c r="M1146" s="43"/>
      <c r="N1146" s="43"/>
      <c r="O1146" s="44"/>
    </row>
    <row r="1147" spans="2:25" ht="12.75" customHeight="1" x14ac:dyDescent="0.2">
      <c r="C1147" s="143" t="s">
        <v>54</v>
      </c>
      <c r="D1147" s="144"/>
      <c r="E1147" s="206">
        <v>-0.8</v>
      </c>
      <c r="F1147" s="116" t="s">
        <v>55</v>
      </c>
      <c r="G1147" s="152" t="s">
        <v>171</v>
      </c>
      <c r="H1147" s="153" t="s">
        <v>172</v>
      </c>
      <c r="I1147" s="154" t="s">
        <v>56</v>
      </c>
      <c r="J1147" s="156" t="s">
        <v>57</v>
      </c>
      <c r="K1147" s="158" t="s">
        <v>29</v>
      </c>
      <c r="L1147" s="158"/>
      <c r="M1147" s="158"/>
      <c r="N1147" s="158"/>
      <c r="O1147" s="159"/>
    </row>
    <row r="1148" spans="2:25" x14ac:dyDescent="0.2">
      <c r="C1148" s="145"/>
      <c r="D1148" s="146"/>
      <c r="E1148" s="207"/>
      <c r="F1148" s="117"/>
      <c r="G1148" s="121"/>
      <c r="H1148" s="137"/>
      <c r="I1148" s="155"/>
      <c r="J1148" s="157"/>
      <c r="K1148" s="160"/>
      <c r="L1148" s="160"/>
      <c r="M1148" s="160"/>
      <c r="N1148" s="160"/>
      <c r="O1148" s="161"/>
    </row>
    <row r="1149" spans="2:25" x14ac:dyDescent="0.2">
      <c r="C1149" s="145"/>
      <c r="D1149" s="146"/>
      <c r="E1149" s="207"/>
      <c r="F1149" s="117"/>
      <c r="G1149" s="121">
        <f>G1145/30</f>
        <v>2.1333333333333333</v>
      </c>
      <c r="H1149" s="121">
        <f>H1145/30</f>
        <v>6.9</v>
      </c>
      <c r="I1149" s="121">
        <f>I1145/30</f>
        <v>84.566666666666663</v>
      </c>
      <c r="J1149" s="219">
        <f>COUNTIF(J1111:J1143,"&gt;0")</f>
        <v>11</v>
      </c>
      <c r="K1149" s="160"/>
      <c r="L1149" s="160"/>
      <c r="M1149" s="160"/>
      <c r="N1149" s="160"/>
      <c r="O1149" s="161"/>
    </row>
    <row r="1150" spans="2:25" ht="13.5" thickBot="1" x14ac:dyDescent="0.25">
      <c r="C1150" s="147"/>
      <c r="D1150" s="148"/>
      <c r="E1150" s="208"/>
      <c r="F1150" s="118"/>
      <c r="G1150" s="122"/>
      <c r="H1150" s="122"/>
      <c r="I1150" s="122"/>
      <c r="J1150" s="220"/>
      <c r="K1150" s="162"/>
      <c r="L1150" s="162"/>
      <c r="M1150" s="162"/>
      <c r="N1150" s="162"/>
      <c r="O1150" s="163"/>
    </row>
    <row r="1153" spans="2:25" x14ac:dyDescent="0.2">
      <c r="C1153" s="69" t="s">
        <v>159</v>
      </c>
      <c r="D1153" s="69" t="s">
        <v>236</v>
      </c>
      <c r="H1153" s="59"/>
    </row>
    <row r="1154" spans="2:25" ht="13.5" thickBot="1" x14ac:dyDescent="0.25">
      <c r="D1154" s="72"/>
    </row>
    <row r="1155" spans="2:25" ht="12.75" customHeight="1" x14ac:dyDescent="0.2">
      <c r="C1155" s="170" t="s">
        <v>0</v>
      </c>
      <c r="D1155" s="172" t="s">
        <v>1</v>
      </c>
      <c r="E1155" s="173"/>
      <c r="F1155" s="174"/>
      <c r="G1155" s="175" t="s">
        <v>2</v>
      </c>
      <c r="H1155" s="176"/>
      <c r="I1155" s="177" t="s">
        <v>3</v>
      </c>
      <c r="J1155" s="179" t="s">
        <v>4</v>
      </c>
      <c r="K1155" s="131" t="s">
        <v>5</v>
      </c>
      <c r="L1155" s="133" t="s">
        <v>6</v>
      </c>
      <c r="M1155" s="135" t="s">
        <v>7</v>
      </c>
      <c r="N1155" s="135"/>
      <c r="O1155" s="131"/>
      <c r="R1155" s="80" t="s">
        <v>150</v>
      </c>
      <c r="S1155" s="80"/>
      <c r="T1155" s="80"/>
      <c r="U1155" s="80"/>
      <c r="V1155" s="80"/>
      <c r="W1155" s="80"/>
      <c r="X1155" s="80"/>
      <c r="Y1155" s="80"/>
    </row>
    <row r="1156" spans="2:25" ht="13.5" customHeight="1" thickBot="1" x14ac:dyDescent="0.25">
      <c r="C1156" s="171"/>
      <c r="D1156" s="1" t="s">
        <v>8</v>
      </c>
      <c r="E1156" s="2" t="s">
        <v>9</v>
      </c>
      <c r="F1156" s="3" t="s">
        <v>10</v>
      </c>
      <c r="G1156" s="49" t="s">
        <v>11</v>
      </c>
      <c r="H1156" s="50" t="s">
        <v>12</v>
      </c>
      <c r="I1156" s="178"/>
      <c r="J1156" s="180"/>
      <c r="K1156" s="132"/>
      <c r="L1156" s="134"/>
      <c r="M1156" s="136"/>
      <c r="N1156" s="136"/>
      <c r="O1156" s="132"/>
      <c r="R1156" s="119"/>
      <c r="S1156" s="119"/>
      <c r="T1156" s="119"/>
      <c r="U1156" s="119"/>
      <c r="V1156" s="119"/>
      <c r="W1156" s="119"/>
      <c r="X1156" s="119"/>
      <c r="Y1156" s="119"/>
    </row>
    <row r="1157" spans="2:25" x14ac:dyDescent="0.2">
      <c r="B1157" s="70">
        <v>37196</v>
      </c>
      <c r="C1157" s="4">
        <v>1</v>
      </c>
      <c r="D1157" s="5"/>
      <c r="E1157" s="6"/>
      <c r="F1157" s="7"/>
      <c r="G1157" s="51">
        <v>8</v>
      </c>
      <c r="H1157" s="52">
        <v>10</v>
      </c>
      <c r="I1157" s="5">
        <v>85</v>
      </c>
      <c r="J1157" s="65">
        <v>0</v>
      </c>
      <c r="K1157" s="7">
        <v>0</v>
      </c>
      <c r="L1157" s="5" t="s">
        <v>25</v>
      </c>
      <c r="M1157" s="27">
        <v>0.75</v>
      </c>
      <c r="N1157" s="28"/>
      <c r="O1157" s="10"/>
      <c r="R1157" s="119"/>
      <c r="S1157" s="119"/>
      <c r="T1157" s="119"/>
      <c r="U1157" s="119"/>
      <c r="V1157" s="119"/>
      <c r="W1157" s="119"/>
      <c r="X1157" s="119"/>
      <c r="Y1157" s="119"/>
    </row>
    <row r="1158" spans="2:25" x14ac:dyDescent="0.2">
      <c r="B1158" s="70">
        <v>37197</v>
      </c>
      <c r="C1158" s="4">
        <v>2</v>
      </c>
      <c r="D1158" s="11"/>
      <c r="E1158" s="12"/>
      <c r="F1158" s="13"/>
      <c r="G1158" s="53">
        <v>8</v>
      </c>
      <c r="H1158" s="54">
        <v>13</v>
      </c>
      <c r="I1158" s="11">
        <v>80</v>
      </c>
      <c r="J1158" s="66">
        <v>0.5</v>
      </c>
      <c r="K1158" s="7">
        <v>0</v>
      </c>
      <c r="L1158" s="11" t="s">
        <v>25</v>
      </c>
      <c r="M1158" s="27">
        <v>0.75</v>
      </c>
      <c r="N1158" s="30"/>
      <c r="O1158" s="10"/>
      <c r="R1158" s="119"/>
      <c r="S1158" s="119"/>
      <c r="T1158" s="119"/>
      <c r="U1158" s="119"/>
      <c r="V1158" s="119"/>
      <c r="W1158" s="119"/>
      <c r="X1158" s="119"/>
      <c r="Y1158" s="119"/>
    </row>
    <row r="1159" spans="2:25" x14ac:dyDescent="0.2">
      <c r="B1159" s="70">
        <v>37198</v>
      </c>
      <c r="C1159" s="4">
        <v>3</v>
      </c>
      <c r="D1159" s="11"/>
      <c r="E1159" s="12"/>
      <c r="F1159" s="13"/>
      <c r="G1159" s="53">
        <v>9</v>
      </c>
      <c r="H1159" s="54">
        <v>12</v>
      </c>
      <c r="I1159" s="11">
        <v>80</v>
      </c>
      <c r="J1159" s="66">
        <v>0</v>
      </c>
      <c r="K1159" s="7">
        <v>0</v>
      </c>
      <c r="L1159" s="11" t="s">
        <v>25</v>
      </c>
      <c r="M1159" s="27">
        <v>1</v>
      </c>
      <c r="N1159" s="30"/>
      <c r="O1159" s="10"/>
      <c r="R1159" s="80"/>
      <c r="S1159" s="80"/>
      <c r="T1159" s="80"/>
      <c r="U1159" s="80"/>
      <c r="V1159" s="80"/>
      <c r="W1159" s="80"/>
      <c r="X1159" s="80"/>
      <c r="Y1159" s="80"/>
    </row>
    <row r="1160" spans="2:25" x14ac:dyDescent="0.2">
      <c r="B1160" s="70">
        <v>37199</v>
      </c>
      <c r="C1160" s="4">
        <v>4</v>
      </c>
      <c r="D1160" s="11"/>
      <c r="E1160" s="12"/>
      <c r="F1160" s="13"/>
      <c r="G1160" s="53">
        <v>8</v>
      </c>
      <c r="H1160" s="54">
        <v>13</v>
      </c>
      <c r="I1160" s="11">
        <v>80</v>
      </c>
      <c r="J1160" s="66">
        <v>0</v>
      </c>
      <c r="K1160" s="7">
        <v>0</v>
      </c>
      <c r="L1160" s="11" t="s">
        <v>25</v>
      </c>
      <c r="M1160" s="27">
        <v>0.75</v>
      </c>
      <c r="N1160" s="30"/>
      <c r="O1160" s="10"/>
      <c r="R1160" s="80" t="s">
        <v>152</v>
      </c>
      <c r="S1160" s="80"/>
      <c r="T1160" s="80"/>
      <c r="U1160" s="80"/>
      <c r="V1160" s="80"/>
      <c r="W1160" s="80"/>
      <c r="X1160" s="80"/>
      <c r="Y1160" s="80"/>
    </row>
    <row r="1161" spans="2:25" x14ac:dyDescent="0.2">
      <c r="B1161" s="70">
        <v>37200</v>
      </c>
      <c r="C1161" s="4">
        <v>5</v>
      </c>
      <c r="D1161" s="11"/>
      <c r="E1161" s="12"/>
      <c r="F1161" s="13"/>
      <c r="G1161" s="53">
        <v>3</v>
      </c>
      <c r="H1161" s="54">
        <v>10</v>
      </c>
      <c r="I1161" s="11">
        <v>70</v>
      </c>
      <c r="J1161" s="66">
        <v>0</v>
      </c>
      <c r="K1161" s="7">
        <v>0</v>
      </c>
      <c r="L1161" s="11" t="s">
        <v>25</v>
      </c>
      <c r="M1161" s="27">
        <v>0.5</v>
      </c>
      <c r="N1161" s="30"/>
      <c r="O1161" s="10"/>
      <c r="R1161" s="119" t="s">
        <v>310</v>
      </c>
      <c r="S1161" s="119"/>
      <c r="T1161" s="119"/>
      <c r="U1161" s="119"/>
      <c r="V1161" s="119"/>
      <c r="W1161" s="119"/>
      <c r="X1161" s="119"/>
      <c r="Y1161" s="119"/>
    </row>
    <row r="1162" spans="2:25" x14ac:dyDescent="0.2">
      <c r="B1162" s="70">
        <v>37201</v>
      </c>
      <c r="C1162" s="4">
        <v>6</v>
      </c>
      <c r="D1162" s="11"/>
      <c r="E1162" s="12"/>
      <c r="F1162" s="13"/>
      <c r="G1162" s="53">
        <v>4</v>
      </c>
      <c r="H1162" s="54">
        <v>9</v>
      </c>
      <c r="I1162" s="11">
        <v>90</v>
      </c>
      <c r="J1162" s="66">
        <v>5</v>
      </c>
      <c r="K1162" s="7">
        <v>0</v>
      </c>
      <c r="L1162" s="11" t="s">
        <v>25</v>
      </c>
      <c r="M1162" s="27">
        <v>1</v>
      </c>
      <c r="N1162" s="30"/>
      <c r="O1162" s="10"/>
      <c r="R1162" s="119"/>
      <c r="S1162" s="119"/>
      <c r="T1162" s="119"/>
      <c r="U1162" s="119"/>
      <c r="V1162" s="119"/>
      <c r="W1162" s="119"/>
      <c r="X1162" s="119"/>
      <c r="Y1162" s="119"/>
    </row>
    <row r="1163" spans="2:25" x14ac:dyDescent="0.2">
      <c r="B1163" s="70">
        <v>37202</v>
      </c>
      <c r="C1163" s="4">
        <v>7</v>
      </c>
      <c r="D1163" s="11"/>
      <c r="E1163" s="12"/>
      <c r="F1163" s="13"/>
      <c r="G1163" s="53">
        <v>4</v>
      </c>
      <c r="H1163" s="54">
        <v>9</v>
      </c>
      <c r="I1163" s="11">
        <v>90</v>
      </c>
      <c r="J1163" s="66">
        <v>5</v>
      </c>
      <c r="K1163" s="7">
        <v>0</v>
      </c>
      <c r="L1163" s="11" t="s">
        <v>15</v>
      </c>
      <c r="M1163" s="27">
        <v>1</v>
      </c>
      <c r="N1163" s="30"/>
      <c r="O1163" s="10"/>
      <c r="R1163" s="119"/>
      <c r="S1163" s="119"/>
      <c r="T1163" s="119"/>
      <c r="U1163" s="119"/>
      <c r="V1163" s="119"/>
      <c r="W1163" s="119"/>
      <c r="X1163" s="119"/>
      <c r="Y1163" s="119"/>
    </row>
    <row r="1164" spans="2:25" x14ac:dyDescent="0.2">
      <c r="B1164" s="70">
        <v>37203</v>
      </c>
      <c r="C1164" s="4">
        <v>8</v>
      </c>
      <c r="D1164" s="11"/>
      <c r="E1164" s="12"/>
      <c r="F1164" s="13"/>
      <c r="G1164" s="53">
        <v>2</v>
      </c>
      <c r="H1164" s="54">
        <v>8</v>
      </c>
      <c r="I1164" s="11">
        <v>90</v>
      </c>
      <c r="J1164" s="66">
        <v>13</v>
      </c>
      <c r="K1164" s="7">
        <v>0</v>
      </c>
      <c r="L1164" s="11" t="s">
        <v>15</v>
      </c>
      <c r="M1164" s="27">
        <v>1</v>
      </c>
      <c r="N1164" s="30"/>
      <c r="O1164" s="16"/>
      <c r="R1164" s="80"/>
      <c r="S1164" s="80"/>
      <c r="T1164" s="80"/>
      <c r="U1164" s="80"/>
      <c r="V1164" s="80"/>
      <c r="W1164" s="80"/>
      <c r="X1164" s="80"/>
      <c r="Y1164" s="80"/>
    </row>
    <row r="1165" spans="2:25" x14ac:dyDescent="0.2">
      <c r="B1165" s="70">
        <v>37204</v>
      </c>
      <c r="C1165" s="4">
        <v>9</v>
      </c>
      <c r="D1165" s="11"/>
      <c r="E1165" s="12"/>
      <c r="F1165" s="13"/>
      <c r="G1165" s="53">
        <v>-2</v>
      </c>
      <c r="H1165" s="54">
        <v>5</v>
      </c>
      <c r="I1165" s="11">
        <v>85</v>
      </c>
      <c r="J1165" s="62">
        <v>0</v>
      </c>
      <c r="K1165" s="7">
        <v>0</v>
      </c>
      <c r="L1165" s="11" t="s">
        <v>34</v>
      </c>
      <c r="M1165" s="27">
        <v>0.5</v>
      </c>
      <c r="N1165" s="30"/>
      <c r="O1165" s="16"/>
      <c r="R1165" s="80" t="s">
        <v>154</v>
      </c>
      <c r="S1165" s="80"/>
      <c r="T1165" s="80"/>
      <c r="U1165" s="80"/>
      <c r="V1165" s="80"/>
      <c r="W1165" s="80"/>
      <c r="X1165" s="80"/>
      <c r="Y1165" s="80"/>
    </row>
    <row r="1166" spans="2:25" ht="13.5" thickBot="1" x14ac:dyDescent="0.25">
      <c r="B1166" s="70">
        <v>37205</v>
      </c>
      <c r="C1166" s="17">
        <v>10</v>
      </c>
      <c r="D1166" s="18"/>
      <c r="E1166" s="19"/>
      <c r="F1166" s="20"/>
      <c r="G1166" s="55">
        <v>-4</v>
      </c>
      <c r="H1166" s="56">
        <v>3</v>
      </c>
      <c r="I1166" s="18">
        <v>80</v>
      </c>
      <c r="J1166" s="67">
        <v>0</v>
      </c>
      <c r="K1166" s="7">
        <v>0</v>
      </c>
      <c r="L1166" s="11" t="s">
        <v>15</v>
      </c>
      <c r="M1166" s="27">
        <v>1</v>
      </c>
      <c r="N1166" s="30"/>
      <c r="O1166" s="16"/>
      <c r="R1166" s="119"/>
      <c r="S1166" s="119"/>
      <c r="T1166" s="119"/>
      <c r="U1166" s="119"/>
      <c r="V1166" s="119"/>
      <c r="W1166" s="119"/>
      <c r="X1166" s="119"/>
      <c r="Y1166" s="119"/>
    </row>
    <row r="1167" spans="2:25" ht="13.5" thickBot="1" x14ac:dyDescent="0.25">
      <c r="C1167" s="21" t="s">
        <v>20</v>
      </c>
      <c r="D1167" s="22"/>
      <c r="E1167" s="23"/>
      <c r="F1167" s="24"/>
      <c r="G1167" s="57"/>
      <c r="H1167" s="58"/>
      <c r="I1167" s="25"/>
      <c r="J1167" s="64"/>
      <c r="K1167" s="24"/>
      <c r="L1167" s="22"/>
      <c r="M1167" s="32"/>
      <c r="N1167" s="33"/>
      <c r="O1167" s="102"/>
      <c r="R1167" s="119"/>
      <c r="S1167" s="119"/>
      <c r="T1167" s="119"/>
      <c r="U1167" s="119"/>
      <c r="V1167" s="119"/>
      <c r="W1167" s="119"/>
      <c r="X1167" s="119"/>
      <c r="Y1167" s="119"/>
    </row>
    <row r="1168" spans="2:25" x14ac:dyDescent="0.2">
      <c r="B1168" s="70">
        <v>37206</v>
      </c>
      <c r="C1168" s="26">
        <v>11</v>
      </c>
      <c r="D1168" s="5"/>
      <c r="E1168" s="6"/>
      <c r="F1168" s="7"/>
      <c r="G1168" s="51">
        <v>-1</v>
      </c>
      <c r="H1168" s="52">
        <v>6</v>
      </c>
      <c r="I1168" s="5">
        <v>90</v>
      </c>
      <c r="J1168" s="62">
        <v>1</v>
      </c>
      <c r="K1168" s="7">
        <v>0</v>
      </c>
      <c r="L1168" s="5" t="s">
        <v>13</v>
      </c>
      <c r="M1168" s="35">
        <v>1</v>
      </c>
      <c r="N1168" s="30"/>
      <c r="O1168" s="10"/>
      <c r="R1168" s="119"/>
      <c r="S1168" s="119"/>
      <c r="T1168" s="119"/>
      <c r="U1168" s="119"/>
      <c r="V1168" s="119"/>
      <c r="W1168" s="119"/>
      <c r="X1168" s="119"/>
      <c r="Y1168" s="119"/>
    </row>
    <row r="1169" spans="2:25" x14ac:dyDescent="0.2">
      <c r="B1169" s="70">
        <v>37207</v>
      </c>
      <c r="C1169" s="4">
        <v>12</v>
      </c>
      <c r="D1169" s="11"/>
      <c r="E1169" s="12"/>
      <c r="F1169" s="13"/>
      <c r="G1169" s="51">
        <v>5</v>
      </c>
      <c r="H1169" s="52">
        <v>9</v>
      </c>
      <c r="I1169" s="11">
        <v>90</v>
      </c>
      <c r="J1169" s="62">
        <v>3</v>
      </c>
      <c r="K1169" s="7">
        <v>0</v>
      </c>
      <c r="L1169" s="5" t="s">
        <v>13</v>
      </c>
      <c r="M1169" s="35">
        <v>0.75</v>
      </c>
      <c r="N1169" s="30"/>
      <c r="O1169" s="10"/>
      <c r="R1169" s="80"/>
      <c r="S1169" s="80"/>
      <c r="T1169" s="80"/>
      <c r="U1169" s="80"/>
      <c r="V1169" s="80"/>
      <c r="W1169" s="80"/>
      <c r="X1169" s="80"/>
      <c r="Y1169" s="80"/>
    </row>
    <row r="1170" spans="2:25" x14ac:dyDescent="0.2">
      <c r="B1170" s="70">
        <v>37208</v>
      </c>
      <c r="C1170" s="4">
        <v>13</v>
      </c>
      <c r="D1170" s="11"/>
      <c r="E1170" s="12"/>
      <c r="F1170" s="13"/>
      <c r="G1170" s="53">
        <f>-1</f>
        <v>-1</v>
      </c>
      <c r="H1170" s="54">
        <v>9</v>
      </c>
      <c r="I1170" s="11">
        <v>85</v>
      </c>
      <c r="J1170" s="62">
        <v>3</v>
      </c>
      <c r="K1170" s="7">
        <v>0</v>
      </c>
      <c r="L1170" s="5" t="s">
        <v>34</v>
      </c>
      <c r="M1170" s="35">
        <v>0.5</v>
      </c>
      <c r="N1170" s="30"/>
      <c r="O1170" s="16"/>
      <c r="R1170" s="80" t="s">
        <v>156</v>
      </c>
      <c r="S1170" s="80"/>
      <c r="T1170" s="80"/>
      <c r="U1170" s="80"/>
      <c r="V1170" s="80"/>
      <c r="W1170" s="80"/>
      <c r="X1170" s="80"/>
      <c r="Y1170" s="80"/>
    </row>
    <row r="1171" spans="2:25" ht="15" x14ac:dyDescent="0.25">
      <c r="B1171" s="70">
        <v>37209</v>
      </c>
      <c r="C1171" s="4">
        <v>14</v>
      </c>
      <c r="D1171" s="11"/>
      <c r="E1171" s="12"/>
      <c r="F1171" s="13"/>
      <c r="G1171" s="103">
        <v>-1</v>
      </c>
      <c r="H1171" s="54">
        <v>4</v>
      </c>
      <c r="I1171" s="11">
        <v>85</v>
      </c>
      <c r="J1171" s="62">
        <v>1</v>
      </c>
      <c r="K1171" s="7">
        <v>0</v>
      </c>
      <c r="L1171" s="5" t="s">
        <v>13</v>
      </c>
      <c r="M1171" s="35">
        <v>0.5</v>
      </c>
      <c r="N1171" s="30"/>
      <c r="O1171" s="16"/>
      <c r="R1171" s="120"/>
      <c r="S1171" s="120"/>
      <c r="T1171" s="120"/>
      <c r="U1171" s="120"/>
      <c r="V1171" s="120"/>
      <c r="W1171" s="120"/>
      <c r="X1171" s="120"/>
      <c r="Y1171" s="120"/>
    </row>
    <row r="1172" spans="2:25" x14ac:dyDescent="0.2">
      <c r="B1172" s="70">
        <v>37210</v>
      </c>
      <c r="C1172" s="4">
        <v>15</v>
      </c>
      <c r="D1172" s="11"/>
      <c r="E1172" s="12"/>
      <c r="F1172" s="13"/>
      <c r="G1172" s="53">
        <v>-4</v>
      </c>
      <c r="H1172" s="54">
        <v>5</v>
      </c>
      <c r="I1172" s="11">
        <v>70</v>
      </c>
      <c r="J1172" s="62">
        <v>0</v>
      </c>
      <c r="K1172" s="7">
        <v>0</v>
      </c>
      <c r="L1172" s="5" t="s">
        <v>13</v>
      </c>
      <c r="M1172" s="35">
        <v>0.5</v>
      </c>
      <c r="N1172" s="30"/>
      <c r="O1172" s="10"/>
      <c r="R1172" s="120"/>
      <c r="S1172" s="120"/>
      <c r="T1172" s="120"/>
      <c r="U1172" s="120"/>
      <c r="V1172" s="120"/>
      <c r="W1172" s="120"/>
      <c r="X1172" s="120"/>
      <c r="Y1172" s="120"/>
    </row>
    <row r="1173" spans="2:25" x14ac:dyDescent="0.2">
      <c r="B1173" s="70">
        <v>37211</v>
      </c>
      <c r="C1173" s="4">
        <v>16</v>
      </c>
      <c r="D1173" s="11"/>
      <c r="E1173" s="12"/>
      <c r="F1173" s="13"/>
      <c r="G1173" s="53">
        <v>4</v>
      </c>
      <c r="H1173" s="54">
        <v>9</v>
      </c>
      <c r="I1173" s="11">
        <v>80</v>
      </c>
      <c r="J1173" s="62">
        <v>0</v>
      </c>
      <c r="K1173" s="7">
        <v>0</v>
      </c>
      <c r="L1173" s="5" t="s">
        <v>13</v>
      </c>
      <c r="M1173" s="35">
        <v>0.75</v>
      </c>
      <c r="N1173" s="30"/>
      <c r="O1173" s="16"/>
      <c r="R1173" s="120"/>
      <c r="S1173" s="120"/>
      <c r="T1173" s="120"/>
      <c r="U1173" s="120"/>
      <c r="V1173" s="120"/>
      <c r="W1173" s="120"/>
      <c r="X1173" s="120"/>
      <c r="Y1173" s="120"/>
    </row>
    <row r="1174" spans="2:25" x14ac:dyDescent="0.2">
      <c r="B1174" s="70">
        <v>37212</v>
      </c>
      <c r="C1174" s="4">
        <v>17</v>
      </c>
      <c r="D1174" s="11"/>
      <c r="E1174" s="12"/>
      <c r="F1174" s="13"/>
      <c r="G1174" s="53">
        <v>4</v>
      </c>
      <c r="H1174" s="54">
        <v>8</v>
      </c>
      <c r="I1174" s="11">
        <v>90</v>
      </c>
      <c r="J1174" s="62">
        <v>3</v>
      </c>
      <c r="K1174" s="7">
        <v>0</v>
      </c>
      <c r="L1174" s="5" t="s">
        <v>13</v>
      </c>
      <c r="M1174" s="35">
        <v>0.75</v>
      </c>
      <c r="N1174" s="30"/>
      <c r="O1174" s="10"/>
      <c r="R1174" s="80"/>
      <c r="S1174" s="80"/>
      <c r="T1174" s="80"/>
      <c r="U1174" s="80"/>
      <c r="V1174" s="80"/>
      <c r="W1174" s="80"/>
      <c r="X1174" s="80"/>
      <c r="Y1174" s="80"/>
    </row>
    <row r="1175" spans="2:25" x14ac:dyDescent="0.2">
      <c r="B1175" s="70">
        <v>37213</v>
      </c>
      <c r="C1175" s="4">
        <v>18</v>
      </c>
      <c r="D1175" s="11"/>
      <c r="E1175" s="12"/>
      <c r="F1175" s="13"/>
      <c r="G1175" s="53">
        <v>4</v>
      </c>
      <c r="H1175" s="54">
        <v>8</v>
      </c>
      <c r="I1175" s="11">
        <v>85</v>
      </c>
      <c r="J1175" s="62">
        <v>0</v>
      </c>
      <c r="K1175" s="7">
        <v>0</v>
      </c>
      <c r="L1175" s="5" t="s">
        <v>13</v>
      </c>
      <c r="M1175" s="35">
        <v>0.75</v>
      </c>
      <c r="N1175" s="30"/>
      <c r="O1175" s="10"/>
      <c r="R1175" s="80" t="s">
        <v>155</v>
      </c>
      <c r="S1175" s="80"/>
      <c r="T1175" s="80"/>
      <c r="U1175" s="80"/>
      <c r="V1175" s="80"/>
      <c r="W1175" s="80"/>
      <c r="X1175" s="80"/>
      <c r="Y1175" s="80"/>
    </row>
    <row r="1176" spans="2:25" x14ac:dyDescent="0.2">
      <c r="B1176" s="70">
        <v>37214</v>
      </c>
      <c r="C1176" s="4">
        <v>19</v>
      </c>
      <c r="D1176" s="11"/>
      <c r="E1176" s="12"/>
      <c r="F1176" s="13"/>
      <c r="G1176" s="53">
        <v>4</v>
      </c>
      <c r="H1176" s="54">
        <v>8</v>
      </c>
      <c r="I1176" s="11">
        <v>90</v>
      </c>
      <c r="J1176" s="62">
        <v>0.5</v>
      </c>
      <c r="K1176" s="7">
        <v>0</v>
      </c>
      <c r="L1176" s="5" t="s">
        <v>34</v>
      </c>
      <c r="M1176" s="35">
        <v>1</v>
      </c>
      <c r="N1176" s="30"/>
      <c r="O1176" s="10"/>
      <c r="R1176" s="120"/>
      <c r="S1176" s="120"/>
      <c r="T1176" s="120"/>
      <c r="U1176" s="120"/>
      <c r="V1176" s="120"/>
      <c r="W1176" s="120"/>
      <c r="X1176" s="120"/>
      <c r="Y1176" s="120"/>
    </row>
    <row r="1177" spans="2:25" ht="13.5" thickBot="1" x14ac:dyDescent="0.25">
      <c r="B1177" s="70">
        <v>37215</v>
      </c>
      <c r="C1177" s="17">
        <v>20</v>
      </c>
      <c r="D1177" s="18"/>
      <c r="E1177" s="19"/>
      <c r="F1177" s="20"/>
      <c r="G1177" s="53">
        <v>4</v>
      </c>
      <c r="H1177" s="54">
        <v>9</v>
      </c>
      <c r="I1177" s="18">
        <v>85</v>
      </c>
      <c r="J1177" s="63">
        <v>0</v>
      </c>
      <c r="K1177" s="7">
        <v>0</v>
      </c>
      <c r="L1177" s="5" t="s">
        <v>15</v>
      </c>
      <c r="M1177" s="35">
        <v>0.75</v>
      </c>
      <c r="N1177" s="30"/>
      <c r="O1177" s="16"/>
      <c r="R1177" s="120"/>
      <c r="S1177" s="120"/>
      <c r="T1177" s="120"/>
      <c r="U1177" s="120"/>
      <c r="V1177" s="120"/>
      <c r="W1177" s="120"/>
      <c r="X1177" s="120"/>
      <c r="Y1177" s="120"/>
    </row>
    <row r="1178" spans="2:25" ht="13.5" thickBot="1" x14ac:dyDescent="0.25">
      <c r="C1178" s="21" t="s">
        <v>23</v>
      </c>
      <c r="D1178" s="22"/>
      <c r="E1178" s="23"/>
      <c r="F1178" s="24"/>
      <c r="G1178" s="57"/>
      <c r="H1178" s="58"/>
      <c r="I1178" s="25"/>
      <c r="J1178" s="64"/>
      <c r="K1178" s="24"/>
      <c r="L1178" s="22"/>
      <c r="M1178" s="32"/>
      <c r="N1178" s="33"/>
      <c r="O1178" s="102"/>
      <c r="R1178" s="120"/>
      <c r="S1178" s="120"/>
      <c r="T1178" s="120"/>
      <c r="U1178" s="120"/>
      <c r="V1178" s="120"/>
      <c r="W1178" s="120"/>
      <c r="X1178" s="120"/>
      <c r="Y1178" s="120"/>
    </row>
    <row r="1179" spans="2:25" x14ac:dyDescent="0.2">
      <c r="B1179" s="70">
        <v>37216</v>
      </c>
      <c r="C1179" s="26">
        <v>21</v>
      </c>
      <c r="D1179" s="5"/>
      <c r="E1179" s="6"/>
      <c r="F1179" s="7"/>
      <c r="G1179" s="51">
        <v>8</v>
      </c>
      <c r="H1179" s="52">
        <v>10</v>
      </c>
      <c r="I1179" s="5">
        <v>70</v>
      </c>
      <c r="J1179" s="61">
        <v>0</v>
      </c>
      <c r="K1179" s="7">
        <v>0</v>
      </c>
      <c r="L1179" s="5" t="s">
        <v>64</v>
      </c>
      <c r="M1179" s="35">
        <v>0.75</v>
      </c>
      <c r="N1179" s="30" t="s">
        <v>311</v>
      </c>
      <c r="O1179" s="10"/>
      <c r="R1179" s="80"/>
      <c r="S1179" s="80"/>
      <c r="T1179" s="80"/>
      <c r="U1179" s="80"/>
      <c r="V1179" s="80"/>
      <c r="W1179" s="80"/>
      <c r="X1179" s="80"/>
      <c r="Y1179" s="80"/>
    </row>
    <row r="1180" spans="2:25" x14ac:dyDescent="0.2">
      <c r="B1180" s="70">
        <v>37217</v>
      </c>
      <c r="C1180" s="4">
        <v>22</v>
      </c>
      <c r="D1180" s="11"/>
      <c r="E1180" s="12"/>
      <c r="F1180" s="13"/>
      <c r="G1180" s="53">
        <v>1</v>
      </c>
      <c r="H1180" s="54">
        <v>9</v>
      </c>
      <c r="I1180" s="11">
        <v>85</v>
      </c>
      <c r="J1180" s="62">
        <v>9</v>
      </c>
      <c r="K1180" s="7">
        <v>0</v>
      </c>
      <c r="L1180" s="5" t="s">
        <v>13</v>
      </c>
      <c r="M1180" s="35">
        <v>1</v>
      </c>
      <c r="N1180" s="30" t="s">
        <v>311</v>
      </c>
      <c r="O1180" s="10"/>
      <c r="R1180" s="80" t="s">
        <v>157</v>
      </c>
      <c r="S1180" s="80"/>
      <c r="T1180" s="80"/>
      <c r="U1180" s="80"/>
      <c r="V1180" s="80"/>
      <c r="W1180" s="80"/>
      <c r="X1180" s="80"/>
      <c r="Y1180" s="80"/>
    </row>
    <row r="1181" spans="2:25" x14ac:dyDescent="0.2">
      <c r="B1181" s="70">
        <v>37218</v>
      </c>
      <c r="C1181" s="4">
        <v>23</v>
      </c>
      <c r="D1181" s="11"/>
      <c r="E1181" s="12"/>
      <c r="F1181" s="13"/>
      <c r="G1181" s="53">
        <v>0</v>
      </c>
      <c r="H1181" s="54">
        <v>5</v>
      </c>
      <c r="I1181" s="11">
        <v>90</v>
      </c>
      <c r="J1181" s="62">
        <v>3</v>
      </c>
      <c r="K1181" s="7">
        <v>0</v>
      </c>
      <c r="L1181" s="5" t="s">
        <v>13</v>
      </c>
      <c r="M1181" s="35">
        <v>0.75</v>
      </c>
      <c r="N1181" s="30"/>
      <c r="O1181" s="16"/>
      <c r="R1181" s="120"/>
      <c r="S1181" s="120"/>
      <c r="T1181" s="120"/>
      <c r="U1181" s="120"/>
      <c r="V1181" s="120"/>
      <c r="W1181" s="120"/>
      <c r="X1181" s="120"/>
      <c r="Y1181" s="120"/>
    </row>
    <row r="1182" spans="2:25" x14ac:dyDescent="0.2">
      <c r="B1182" s="70">
        <v>37219</v>
      </c>
      <c r="C1182" s="4">
        <v>24</v>
      </c>
      <c r="D1182" s="11"/>
      <c r="E1182" s="12"/>
      <c r="F1182" s="13"/>
      <c r="G1182" s="53">
        <v>2</v>
      </c>
      <c r="H1182" s="54">
        <v>5</v>
      </c>
      <c r="I1182" s="11">
        <v>95</v>
      </c>
      <c r="J1182" s="62">
        <v>3</v>
      </c>
      <c r="K1182" s="7">
        <v>0</v>
      </c>
      <c r="L1182" s="5" t="s">
        <v>13</v>
      </c>
      <c r="M1182" s="35">
        <v>1</v>
      </c>
      <c r="N1182" s="30"/>
      <c r="O1182" s="10"/>
      <c r="R1182" s="120"/>
      <c r="S1182" s="120"/>
      <c r="T1182" s="120"/>
      <c r="U1182" s="120"/>
      <c r="V1182" s="120"/>
      <c r="W1182" s="120"/>
      <c r="X1182" s="120"/>
      <c r="Y1182" s="120"/>
    </row>
    <row r="1183" spans="2:25" x14ac:dyDescent="0.2">
      <c r="B1183" s="70">
        <v>37220</v>
      </c>
      <c r="C1183" s="4">
        <v>25</v>
      </c>
      <c r="D1183" s="11"/>
      <c r="E1183" s="12"/>
      <c r="F1183" s="13"/>
      <c r="G1183" s="53">
        <v>4</v>
      </c>
      <c r="H1183" s="54">
        <v>7</v>
      </c>
      <c r="I1183" s="11">
        <v>98</v>
      </c>
      <c r="J1183" s="62">
        <v>6</v>
      </c>
      <c r="K1183" s="7">
        <v>0</v>
      </c>
      <c r="L1183" s="5" t="s">
        <v>13</v>
      </c>
      <c r="M1183" s="35">
        <v>1</v>
      </c>
      <c r="N1183" s="30"/>
      <c r="O1183" s="16"/>
      <c r="R1183" s="120"/>
      <c r="S1183" s="120"/>
      <c r="T1183" s="120"/>
      <c r="U1183" s="120"/>
      <c r="V1183" s="120"/>
      <c r="W1183" s="120"/>
      <c r="X1183" s="120"/>
      <c r="Y1183" s="120"/>
    </row>
    <row r="1184" spans="2:25" x14ac:dyDescent="0.2">
      <c r="B1184" s="70">
        <v>37221</v>
      </c>
      <c r="C1184" s="4">
        <v>26</v>
      </c>
      <c r="D1184" s="11"/>
      <c r="E1184" s="12"/>
      <c r="F1184" s="13"/>
      <c r="G1184" s="53">
        <v>2</v>
      </c>
      <c r="H1184" s="54">
        <v>8</v>
      </c>
      <c r="I1184" s="11">
        <v>95</v>
      </c>
      <c r="J1184" s="62">
        <v>3.5</v>
      </c>
      <c r="K1184" s="7">
        <v>0</v>
      </c>
      <c r="L1184" s="5" t="s">
        <v>13</v>
      </c>
      <c r="M1184" s="35">
        <v>0.75</v>
      </c>
      <c r="N1184" s="30"/>
      <c r="O1184" s="10"/>
    </row>
    <row r="1185" spans="2:15" x14ac:dyDescent="0.2">
      <c r="B1185" s="70">
        <v>37222</v>
      </c>
      <c r="C1185" s="4">
        <v>27</v>
      </c>
      <c r="D1185" s="11"/>
      <c r="E1185" s="12"/>
      <c r="F1185" s="13"/>
      <c r="G1185" s="53">
        <v>1</v>
      </c>
      <c r="H1185" s="54">
        <v>5</v>
      </c>
      <c r="I1185" s="11">
        <v>90</v>
      </c>
      <c r="J1185" s="62">
        <v>0</v>
      </c>
      <c r="K1185" s="7">
        <v>0</v>
      </c>
      <c r="L1185" s="5" t="s">
        <v>13</v>
      </c>
      <c r="M1185" s="35">
        <v>0.75</v>
      </c>
      <c r="N1185" s="30"/>
      <c r="O1185" s="16"/>
    </row>
    <row r="1186" spans="2:15" x14ac:dyDescent="0.2">
      <c r="B1186" s="70">
        <v>37223</v>
      </c>
      <c r="C1186" s="4">
        <v>28</v>
      </c>
      <c r="D1186" s="11"/>
      <c r="E1186" s="12"/>
      <c r="F1186" s="13"/>
      <c r="G1186" s="53">
        <v>2</v>
      </c>
      <c r="H1186" s="54">
        <v>7</v>
      </c>
      <c r="I1186" s="11">
        <v>90</v>
      </c>
      <c r="J1186" s="62">
        <v>5</v>
      </c>
      <c r="K1186" s="7">
        <v>0</v>
      </c>
      <c r="L1186" s="5" t="s">
        <v>13</v>
      </c>
      <c r="M1186" s="35">
        <v>0.75</v>
      </c>
      <c r="N1186" s="30"/>
      <c r="O1186" s="10"/>
    </row>
    <row r="1187" spans="2:15" x14ac:dyDescent="0.2">
      <c r="B1187" s="70">
        <v>37224</v>
      </c>
      <c r="C1187" s="4">
        <v>29</v>
      </c>
      <c r="D1187" s="11"/>
      <c r="E1187" s="12"/>
      <c r="F1187" s="13"/>
      <c r="G1187" s="53">
        <v>4</v>
      </c>
      <c r="H1187" s="54">
        <v>6</v>
      </c>
      <c r="I1187" s="11">
        <v>90</v>
      </c>
      <c r="J1187" s="62">
        <v>7</v>
      </c>
      <c r="K1187" s="7">
        <v>0</v>
      </c>
      <c r="L1187" s="5" t="s">
        <v>13</v>
      </c>
      <c r="M1187" s="35">
        <v>0.75</v>
      </c>
      <c r="N1187" s="30"/>
      <c r="O1187" s="16"/>
    </row>
    <row r="1188" spans="2:15" x14ac:dyDescent="0.2">
      <c r="B1188" s="70">
        <v>37225</v>
      </c>
      <c r="C1188" s="4">
        <v>30</v>
      </c>
      <c r="D1188" s="11"/>
      <c r="E1188" s="12"/>
      <c r="F1188" s="13"/>
      <c r="G1188" s="53">
        <v>5</v>
      </c>
      <c r="H1188" s="54">
        <v>8</v>
      </c>
      <c r="I1188" s="11">
        <v>85</v>
      </c>
      <c r="J1188" s="62">
        <v>1</v>
      </c>
      <c r="K1188" s="7">
        <v>0</v>
      </c>
      <c r="L1188" s="5" t="s">
        <v>13</v>
      </c>
      <c r="M1188" s="35">
        <v>0.75</v>
      </c>
      <c r="N1188" s="30"/>
      <c r="O1188" s="16"/>
    </row>
    <row r="1189" spans="2:15" ht="13.5" thickBot="1" x14ac:dyDescent="0.25">
      <c r="C1189" s="17"/>
      <c r="D1189" s="18"/>
      <c r="E1189" s="19"/>
      <c r="F1189" s="20"/>
      <c r="G1189" s="55"/>
      <c r="H1189" s="56"/>
      <c r="I1189" s="18"/>
      <c r="J1189" s="63"/>
      <c r="K1189" s="7"/>
      <c r="L1189" s="18"/>
      <c r="M1189" s="14"/>
      <c r="N1189" s="15"/>
      <c r="O1189" s="16"/>
    </row>
    <row r="1190" spans="2:15" ht="13.5" thickBot="1" x14ac:dyDescent="0.25">
      <c r="C1190" s="21" t="s">
        <v>27</v>
      </c>
      <c r="D1190" s="22"/>
      <c r="E1190" s="23"/>
      <c r="F1190" s="24"/>
      <c r="G1190" s="57"/>
      <c r="H1190" s="58"/>
      <c r="I1190" s="25"/>
      <c r="J1190" s="64"/>
      <c r="K1190" s="24"/>
      <c r="L1190" s="22"/>
      <c r="M1190" s="36"/>
      <c r="N1190" s="37"/>
      <c r="O1190" s="38"/>
    </row>
    <row r="1191" spans="2:15" ht="12.75" customHeight="1" x14ac:dyDescent="0.2">
      <c r="C1191" s="164" t="s">
        <v>28</v>
      </c>
      <c r="D1191" s="165"/>
      <c r="E1191" s="168"/>
      <c r="F1191" s="141"/>
      <c r="G1191" s="221">
        <f>SUM(G1157:G1189)</f>
        <v>87</v>
      </c>
      <c r="H1191" s="221">
        <f>SUM(H1157:H1189)</f>
        <v>237</v>
      </c>
      <c r="I1191" s="221">
        <f>SUM(I1157:I1189)</f>
        <v>2568</v>
      </c>
      <c r="J1191" s="125">
        <f>SUM(J1157:J1189)</f>
        <v>72.5</v>
      </c>
      <c r="K1191" s="141">
        <f>COUNTIF(K1157:K1189,"&gt;0")</f>
        <v>0</v>
      </c>
      <c r="L1191" s="39"/>
      <c r="M1191" s="40"/>
      <c r="N1191" s="40"/>
      <c r="O1191" s="41"/>
    </row>
    <row r="1192" spans="2:15" ht="13.5" thickBot="1" x14ac:dyDescent="0.25">
      <c r="C1192" s="166"/>
      <c r="D1192" s="167"/>
      <c r="E1192" s="169"/>
      <c r="F1192" s="142"/>
      <c r="G1192" s="222"/>
      <c r="H1192" s="222"/>
      <c r="I1192" s="222"/>
      <c r="J1192" s="126"/>
      <c r="K1192" s="142"/>
      <c r="L1192" s="42"/>
      <c r="M1192" s="43"/>
      <c r="N1192" s="43"/>
      <c r="O1192" s="44"/>
    </row>
    <row r="1193" spans="2:15" ht="12.75" customHeight="1" x14ac:dyDescent="0.2">
      <c r="C1193" s="143" t="s">
        <v>54</v>
      </c>
      <c r="D1193" s="144"/>
      <c r="E1193" s="206"/>
      <c r="F1193" s="116" t="s">
        <v>55</v>
      </c>
      <c r="G1193" s="152" t="s">
        <v>171</v>
      </c>
      <c r="H1193" s="153" t="s">
        <v>172</v>
      </c>
      <c r="I1193" s="154" t="s">
        <v>56</v>
      </c>
      <c r="J1193" s="156" t="s">
        <v>57</v>
      </c>
      <c r="K1193" s="158" t="s">
        <v>29</v>
      </c>
      <c r="L1193" s="158"/>
      <c r="M1193" s="158"/>
      <c r="N1193" s="158"/>
      <c r="O1193" s="159"/>
    </row>
    <row r="1194" spans="2:15" x14ac:dyDescent="0.2">
      <c r="C1194" s="145"/>
      <c r="D1194" s="146"/>
      <c r="E1194" s="207"/>
      <c r="F1194" s="117"/>
      <c r="G1194" s="121"/>
      <c r="H1194" s="137"/>
      <c r="I1194" s="155"/>
      <c r="J1194" s="157"/>
      <c r="K1194" s="160"/>
      <c r="L1194" s="160"/>
      <c r="M1194" s="160"/>
      <c r="N1194" s="160"/>
      <c r="O1194" s="161"/>
    </row>
    <row r="1195" spans="2:15" x14ac:dyDescent="0.2">
      <c r="C1195" s="145"/>
      <c r="D1195" s="146"/>
      <c r="E1195" s="207"/>
      <c r="F1195" s="117"/>
      <c r="G1195" s="121">
        <f>G1191/30</f>
        <v>2.9</v>
      </c>
      <c r="H1195" s="121">
        <f>H1191/30</f>
        <v>7.9</v>
      </c>
      <c r="I1195" s="121">
        <f>I1191/30</f>
        <v>85.6</v>
      </c>
      <c r="J1195" s="219">
        <f>COUNTIF(J1157:J1189,"&gt;0")</f>
        <v>18</v>
      </c>
      <c r="K1195" s="160"/>
      <c r="L1195" s="160"/>
      <c r="M1195" s="160"/>
      <c r="N1195" s="160"/>
      <c r="O1195" s="161"/>
    </row>
    <row r="1196" spans="2:15" ht="13.5" thickBot="1" x14ac:dyDescent="0.25">
      <c r="C1196" s="147"/>
      <c r="D1196" s="148"/>
      <c r="E1196" s="208"/>
      <c r="F1196" s="118"/>
      <c r="G1196" s="122"/>
      <c r="H1196" s="122"/>
      <c r="I1196" s="122"/>
      <c r="J1196" s="220"/>
      <c r="K1196" s="162"/>
      <c r="L1196" s="162"/>
      <c r="M1196" s="162"/>
      <c r="N1196" s="162"/>
      <c r="O1196" s="163"/>
    </row>
    <row r="1199" spans="2:15" x14ac:dyDescent="0.2">
      <c r="C1199" s="69" t="s">
        <v>159</v>
      </c>
      <c r="D1199" s="69" t="s">
        <v>312</v>
      </c>
      <c r="H1199" s="59"/>
    </row>
    <row r="1200" spans="2:15" ht="13.5" thickBot="1" x14ac:dyDescent="0.25">
      <c r="D1200" s="72"/>
    </row>
    <row r="1201" spans="2:25" x14ac:dyDescent="0.2">
      <c r="C1201" s="170" t="s">
        <v>0</v>
      </c>
      <c r="D1201" s="172" t="s">
        <v>1</v>
      </c>
      <c r="E1201" s="173"/>
      <c r="F1201" s="174"/>
      <c r="G1201" s="175" t="s">
        <v>2</v>
      </c>
      <c r="H1201" s="176"/>
      <c r="I1201" s="177" t="s">
        <v>3</v>
      </c>
      <c r="J1201" s="179" t="s">
        <v>4</v>
      </c>
      <c r="K1201" s="131" t="s">
        <v>5</v>
      </c>
      <c r="L1201" s="133" t="s">
        <v>6</v>
      </c>
      <c r="M1201" s="135" t="s">
        <v>7</v>
      </c>
      <c r="N1201" s="135"/>
      <c r="O1201" s="131"/>
      <c r="R1201" s="80" t="s">
        <v>150</v>
      </c>
      <c r="S1201" s="80"/>
      <c r="T1201" s="80"/>
      <c r="U1201" s="80"/>
      <c r="V1201" s="80"/>
      <c r="W1201" s="80"/>
      <c r="X1201" s="80"/>
      <c r="Y1201" s="80"/>
    </row>
    <row r="1202" spans="2:25" ht="13.5" thickBot="1" x14ac:dyDescent="0.25">
      <c r="C1202" s="171"/>
      <c r="D1202" s="1" t="s">
        <v>8</v>
      </c>
      <c r="E1202" s="2" t="s">
        <v>9</v>
      </c>
      <c r="F1202" s="3" t="s">
        <v>10</v>
      </c>
      <c r="G1202" s="49" t="s">
        <v>11</v>
      </c>
      <c r="H1202" s="50" t="s">
        <v>12</v>
      </c>
      <c r="I1202" s="178"/>
      <c r="J1202" s="180"/>
      <c r="K1202" s="132"/>
      <c r="L1202" s="134"/>
      <c r="M1202" s="136"/>
      <c r="N1202" s="136"/>
      <c r="O1202" s="132"/>
      <c r="R1202" s="119"/>
      <c r="S1202" s="119"/>
      <c r="T1202" s="119"/>
      <c r="U1202" s="119"/>
      <c r="V1202" s="119"/>
      <c r="W1202" s="119"/>
      <c r="X1202" s="119"/>
      <c r="Y1202" s="119"/>
    </row>
    <row r="1203" spans="2:25" x14ac:dyDescent="0.2">
      <c r="B1203" s="70">
        <v>37196</v>
      </c>
      <c r="C1203" s="4">
        <v>1</v>
      </c>
      <c r="D1203" s="5"/>
      <c r="E1203" s="6"/>
      <c r="F1203" s="7"/>
      <c r="G1203" s="51">
        <v>8</v>
      </c>
      <c r="H1203" s="52">
        <v>9</v>
      </c>
      <c r="I1203" s="5">
        <v>98</v>
      </c>
      <c r="J1203" s="65">
        <v>5</v>
      </c>
      <c r="K1203" s="7">
        <v>0</v>
      </c>
      <c r="L1203" s="5" t="s">
        <v>25</v>
      </c>
      <c r="M1203" s="27" t="s">
        <v>313</v>
      </c>
      <c r="N1203" s="28"/>
      <c r="O1203" s="10"/>
      <c r="R1203" s="119"/>
      <c r="S1203" s="119"/>
      <c r="T1203" s="119"/>
      <c r="U1203" s="119"/>
      <c r="V1203" s="119"/>
      <c r="W1203" s="119"/>
      <c r="X1203" s="119"/>
      <c r="Y1203" s="119"/>
    </row>
    <row r="1204" spans="2:25" x14ac:dyDescent="0.2">
      <c r="B1204" s="70">
        <v>37197</v>
      </c>
      <c r="C1204" s="4">
        <v>2</v>
      </c>
      <c r="D1204" s="11"/>
      <c r="E1204" s="12"/>
      <c r="F1204" s="13"/>
      <c r="G1204" s="53">
        <v>7</v>
      </c>
      <c r="H1204" s="54">
        <v>11</v>
      </c>
      <c r="I1204" s="11">
        <v>95</v>
      </c>
      <c r="J1204" s="66">
        <v>0</v>
      </c>
      <c r="K1204" s="7">
        <v>0</v>
      </c>
      <c r="L1204" s="11" t="s">
        <v>25</v>
      </c>
      <c r="M1204" s="27" t="s">
        <v>313</v>
      </c>
      <c r="N1204" s="30"/>
      <c r="O1204" s="10"/>
      <c r="R1204" s="119"/>
      <c r="S1204" s="119"/>
      <c r="T1204" s="119"/>
      <c r="U1204" s="119"/>
      <c r="V1204" s="119"/>
      <c r="W1204" s="119"/>
      <c r="X1204" s="119"/>
      <c r="Y1204" s="119"/>
    </row>
    <row r="1205" spans="2:25" x14ac:dyDescent="0.2">
      <c r="B1205" s="70">
        <v>37198</v>
      </c>
      <c r="C1205" s="4">
        <v>3</v>
      </c>
      <c r="D1205" s="11"/>
      <c r="E1205" s="12"/>
      <c r="F1205" s="13"/>
      <c r="G1205" s="53">
        <v>6</v>
      </c>
      <c r="H1205" s="54">
        <v>10</v>
      </c>
      <c r="I1205" s="11">
        <v>93</v>
      </c>
      <c r="J1205" s="66">
        <v>0</v>
      </c>
      <c r="K1205" s="7">
        <v>0</v>
      </c>
      <c r="L1205" s="11" t="s">
        <v>25</v>
      </c>
      <c r="M1205" s="27" t="s">
        <v>314</v>
      </c>
      <c r="N1205" s="30"/>
      <c r="O1205" s="10"/>
      <c r="R1205" s="80"/>
      <c r="S1205" s="80"/>
      <c r="T1205" s="80"/>
      <c r="U1205" s="80"/>
      <c r="V1205" s="80"/>
      <c r="W1205" s="80"/>
      <c r="X1205" s="80"/>
      <c r="Y1205" s="80"/>
    </row>
    <row r="1206" spans="2:25" x14ac:dyDescent="0.2">
      <c r="B1206" s="70">
        <v>37199</v>
      </c>
      <c r="C1206" s="4">
        <v>4</v>
      </c>
      <c r="D1206" s="11"/>
      <c r="E1206" s="12"/>
      <c r="F1206" s="13"/>
      <c r="G1206" s="53">
        <v>6</v>
      </c>
      <c r="H1206" s="54">
        <v>10</v>
      </c>
      <c r="I1206" s="11">
        <v>94</v>
      </c>
      <c r="J1206" s="66">
        <v>0</v>
      </c>
      <c r="K1206" s="7">
        <v>0</v>
      </c>
      <c r="L1206" s="11" t="s">
        <v>25</v>
      </c>
      <c r="M1206" s="27" t="s">
        <v>314</v>
      </c>
      <c r="N1206" s="30"/>
      <c r="O1206" s="10"/>
      <c r="R1206" s="80" t="s">
        <v>152</v>
      </c>
      <c r="S1206" s="80"/>
      <c r="T1206" s="80"/>
      <c r="U1206" s="80"/>
      <c r="V1206" s="80"/>
      <c r="W1206" s="80"/>
      <c r="X1206" s="80"/>
      <c r="Y1206" s="80"/>
    </row>
    <row r="1207" spans="2:25" x14ac:dyDescent="0.2">
      <c r="B1207" s="70">
        <v>37200</v>
      </c>
      <c r="C1207" s="4">
        <v>5</v>
      </c>
      <c r="D1207" s="11"/>
      <c r="E1207" s="12"/>
      <c r="F1207" s="13"/>
      <c r="G1207" s="53">
        <v>3</v>
      </c>
      <c r="H1207" s="54">
        <v>9</v>
      </c>
      <c r="I1207" s="11">
        <v>80</v>
      </c>
      <c r="J1207" s="66">
        <v>0</v>
      </c>
      <c r="K1207" s="7">
        <v>0</v>
      </c>
      <c r="L1207" s="11" t="s">
        <v>45</v>
      </c>
      <c r="M1207" s="27" t="s">
        <v>314</v>
      </c>
      <c r="N1207" s="30" t="s">
        <v>33</v>
      </c>
      <c r="O1207" s="10"/>
      <c r="R1207" s="119"/>
      <c r="S1207" s="119"/>
      <c r="T1207" s="119"/>
      <c r="U1207" s="119"/>
      <c r="V1207" s="119"/>
      <c r="W1207" s="119"/>
      <c r="X1207" s="119"/>
      <c r="Y1207" s="119"/>
    </row>
    <row r="1208" spans="2:25" x14ac:dyDescent="0.2">
      <c r="B1208" s="70">
        <v>37201</v>
      </c>
      <c r="C1208" s="4">
        <v>6</v>
      </c>
      <c r="D1208" s="11"/>
      <c r="E1208" s="12"/>
      <c r="F1208" s="13"/>
      <c r="G1208" s="53">
        <v>4</v>
      </c>
      <c r="H1208" s="54">
        <v>9</v>
      </c>
      <c r="I1208" s="11">
        <v>100</v>
      </c>
      <c r="J1208" s="66">
        <v>5</v>
      </c>
      <c r="K1208" s="7">
        <v>0</v>
      </c>
      <c r="L1208" s="11" t="s">
        <v>15</v>
      </c>
      <c r="M1208" s="27" t="s">
        <v>31</v>
      </c>
      <c r="N1208" s="30"/>
      <c r="O1208" s="10"/>
      <c r="R1208" s="119"/>
      <c r="S1208" s="119"/>
      <c r="T1208" s="119"/>
      <c r="U1208" s="119"/>
      <c r="V1208" s="119"/>
      <c r="W1208" s="119"/>
      <c r="X1208" s="119"/>
      <c r="Y1208" s="119"/>
    </row>
    <row r="1209" spans="2:25" x14ac:dyDescent="0.2">
      <c r="B1209" s="70">
        <v>37202</v>
      </c>
      <c r="C1209" s="4">
        <v>7</v>
      </c>
      <c r="D1209" s="11"/>
      <c r="E1209" s="12"/>
      <c r="F1209" s="13"/>
      <c r="G1209" s="53">
        <v>5</v>
      </c>
      <c r="H1209" s="54">
        <v>9</v>
      </c>
      <c r="I1209" s="11">
        <v>98</v>
      </c>
      <c r="J1209" s="66">
        <v>8.5</v>
      </c>
      <c r="K1209" s="7">
        <v>0</v>
      </c>
      <c r="L1209" s="11" t="s">
        <v>15</v>
      </c>
      <c r="M1209" s="27" t="s">
        <v>31</v>
      </c>
      <c r="N1209" s="30"/>
      <c r="O1209" s="10"/>
      <c r="R1209" s="119"/>
      <c r="S1209" s="119"/>
      <c r="T1209" s="119"/>
      <c r="U1209" s="119"/>
      <c r="V1209" s="119"/>
      <c r="W1209" s="119"/>
      <c r="X1209" s="119"/>
      <c r="Y1209" s="119"/>
    </row>
    <row r="1210" spans="2:25" x14ac:dyDescent="0.2">
      <c r="B1210" s="70">
        <v>37203</v>
      </c>
      <c r="C1210" s="4">
        <v>8</v>
      </c>
      <c r="D1210" s="11"/>
      <c r="E1210" s="12"/>
      <c r="F1210" s="13"/>
      <c r="G1210" s="53">
        <v>0</v>
      </c>
      <c r="H1210" s="54">
        <v>7</v>
      </c>
      <c r="I1210" s="11">
        <v>100</v>
      </c>
      <c r="J1210" s="66">
        <v>8.5</v>
      </c>
      <c r="K1210" s="7">
        <v>0</v>
      </c>
      <c r="L1210" s="11" t="s">
        <v>15</v>
      </c>
      <c r="M1210" s="27" t="s">
        <v>297</v>
      </c>
      <c r="N1210" s="30"/>
      <c r="O1210" s="16"/>
      <c r="R1210" s="80"/>
      <c r="S1210" s="80"/>
      <c r="T1210" s="80"/>
      <c r="U1210" s="80"/>
      <c r="V1210" s="80"/>
      <c r="W1210" s="80"/>
      <c r="X1210" s="80"/>
      <c r="Y1210" s="80"/>
    </row>
    <row r="1211" spans="2:25" x14ac:dyDescent="0.2">
      <c r="B1211" s="70">
        <v>37204</v>
      </c>
      <c r="C1211" s="4">
        <v>9</v>
      </c>
      <c r="D1211" s="11"/>
      <c r="E1211" s="12"/>
      <c r="F1211" s="13"/>
      <c r="G1211" s="53">
        <v>-6</v>
      </c>
      <c r="H1211" s="54">
        <v>4</v>
      </c>
      <c r="I1211" s="11">
        <v>80</v>
      </c>
      <c r="J1211" s="62">
        <v>0</v>
      </c>
      <c r="K1211" s="7">
        <v>0</v>
      </c>
      <c r="L1211" s="11" t="s">
        <v>15</v>
      </c>
      <c r="M1211" s="27" t="s">
        <v>313</v>
      </c>
      <c r="N1211" s="30"/>
      <c r="O1211" s="16"/>
      <c r="R1211" s="80" t="s">
        <v>154</v>
      </c>
      <c r="S1211" s="80"/>
      <c r="T1211" s="80"/>
      <c r="U1211" s="80"/>
      <c r="V1211" s="80"/>
      <c r="W1211" s="80"/>
      <c r="X1211" s="80"/>
      <c r="Y1211" s="80"/>
    </row>
    <row r="1212" spans="2:25" ht="13.5" thickBot="1" x14ac:dyDescent="0.25">
      <c r="B1212" s="70">
        <v>37205</v>
      </c>
      <c r="C1212" s="17">
        <v>10</v>
      </c>
      <c r="D1212" s="18"/>
      <c r="E1212" s="19"/>
      <c r="F1212" s="20"/>
      <c r="G1212" s="55">
        <v>-1</v>
      </c>
      <c r="H1212" s="56">
        <v>4</v>
      </c>
      <c r="I1212" s="18">
        <v>81</v>
      </c>
      <c r="J1212" s="67">
        <v>0</v>
      </c>
      <c r="K1212" s="7">
        <v>0</v>
      </c>
      <c r="L1212" s="11" t="s">
        <v>15</v>
      </c>
      <c r="M1212" s="27" t="s">
        <v>33</v>
      </c>
      <c r="N1212" s="30"/>
      <c r="O1212" s="16"/>
      <c r="R1212" s="119"/>
      <c r="S1212" s="119"/>
      <c r="T1212" s="119"/>
      <c r="U1212" s="119"/>
      <c r="V1212" s="119"/>
      <c r="W1212" s="119"/>
      <c r="X1212" s="119"/>
      <c r="Y1212" s="119"/>
    </row>
    <row r="1213" spans="2:25" ht="13.5" thickBot="1" x14ac:dyDescent="0.25">
      <c r="C1213" s="21" t="s">
        <v>20</v>
      </c>
      <c r="D1213" s="22"/>
      <c r="E1213" s="23"/>
      <c r="F1213" s="24"/>
      <c r="G1213" s="57"/>
      <c r="H1213" s="58"/>
      <c r="I1213" s="25"/>
      <c r="J1213" s="64"/>
      <c r="K1213" s="24"/>
      <c r="L1213" s="22"/>
      <c r="M1213" s="32"/>
      <c r="N1213" s="33"/>
      <c r="O1213" s="102"/>
      <c r="R1213" s="119"/>
      <c r="S1213" s="119"/>
      <c r="T1213" s="119"/>
      <c r="U1213" s="119"/>
      <c r="V1213" s="119"/>
      <c r="W1213" s="119"/>
      <c r="X1213" s="119"/>
      <c r="Y1213" s="119"/>
    </row>
    <row r="1214" spans="2:25" x14ac:dyDescent="0.2">
      <c r="B1214" s="70">
        <v>37206</v>
      </c>
      <c r="C1214" s="26">
        <v>11</v>
      </c>
      <c r="D1214" s="5"/>
      <c r="E1214" s="6"/>
      <c r="F1214" s="7"/>
      <c r="G1214" s="51">
        <v>1</v>
      </c>
      <c r="H1214" s="52">
        <v>5</v>
      </c>
      <c r="I1214" s="5">
        <v>100</v>
      </c>
      <c r="J1214" s="62">
        <v>8</v>
      </c>
      <c r="K1214" s="7">
        <v>0</v>
      </c>
      <c r="L1214" s="5" t="s">
        <v>15</v>
      </c>
      <c r="M1214" s="35" t="s">
        <v>313</v>
      </c>
      <c r="N1214" s="30" t="s">
        <v>31</v>
      </c>
      <c r="O1214" s="10"/>
      <c r="R1214" s="119"/>
      <c r="S1214" s="119"/>
      <c r="T1214" s="119"/>
      <c r="U1214" s="119"/>
      <c r="V1214" s="119"/>
      <c r="W1214" s="119"/>
      <c r="X1214" s="119"/>
      <c r="Y1214" s="119"/>
    </row>
    <row r="1215" spans="2:25" x14ac:dyDescent="0.2">
      <c r="B1215" s="70">
        <v>37207</v>
      </c>
      <c r="C1215" s="4">
        <v>12</v>
      </c>
      <c r="D1215" s="11"/>
      <c r="E1215" s="12"/>
      <c r="F1215" s="13"/>
      <c r="G1215" s="51">
        <v>1</v>
      </c>
      <c r="H1215" s="52">
        <v>7</v>
      </c>
      <c r="I1215" s="11">
        <v>95</v>
      </c>
      <c r="J1215" s="62">
        <v>0</v>
      </c>
      <c r="K1215" s="7">
        <v>0</v>
      </c>
      <c r="L1215" s="5" t="s">
        <v>15</v>
      </c>
      <c r="M1215" s="35" t="s">
        <v>33</v>
      </c>
      <c r="N1215" s="30"/>
      <c r="O1215" s="10"/>
      <c r="R1215" s="80"/>
      <c r="S1215" s="80"/>
      <c r="T1215" s="80"/>
      <c r="U1215" s="80"/>
      <c r="V1215" s="80"/>
      <c r="W1215" s="80"/>
      <c r="X1215" s="80"/>
      <c r="Y1215" s="80"/>
    </row>
    <row r="1216" spans="2:25" x14ac:dyDescent="0.2">
      <c r="B1216" s="70">
        <v>37208</v>
      </c>
      <c r="C1216" s="4">
        <v>13</v>
      </c>
      <c r="D1216" s="11"/>
      <c r="E1216" s="12"/>
      <c r="F1216" s="13"/>
      <c r="G1216" s="53">
        <v>1</v>
      </c>
      <c r="H1216" s="54">
        <v>5</v>
      </c>
      <c r="I1216" s="11">
        <v>95</v>
      </c>
      <c r="J1216" s="62">
        <v>0</v>
      </c>
      <c r="K1216" s="7">
        <v>0</v>
      </c>
      <c r="L1216" s="5" t="s">
        <v>15</v>
      </c>
      <c r="M1216" s="35" t="s">
        <v>314</v>
      </c>
      <c r="N1216" s="30"/>
      <c r="O1216" s="16"/>
      <c r="R1216" s="80" t="s">
        <v>156</v>
      </c>
      <c r="S1216" s="80"/>
      <c r="T1216" s="80"/>
      <c r="U1216" s="80"/>
      <c r="V1216" s="80"/>
      <c r="W1216" s="80"/>
      <c r="X1216" s="80"/>
      <c r="Y1216" s="80"/>
    </row>
    <row r="1217" spans="2:25" ht="15" x14ac:dyDescent="0.25">
      <c r="B1217" s="70">
        <v>37209</v>
      </c>
      <c r="C1217" s="4">
        <v>14</v>
      </c>
      <c r="D1217" s="11"/>
      <c r="E1217" s="12"/>
      <c r="F1217" s="13"/>
      <c r="G1217" s="103">
        <v>-4</v>
      </c>
      <c r="H1217" s="54">
        <v>2</v>
      </c>
      <c r="I1217" s="11">
        <v>96</v>
      </c>
      <c r="J1217" s="62">
        <v>0</v>
      </c>
      <c r="K1217" s="7">
        <v>0</v>
      </c>
      <c r="L1217" s="5" t="s">
        <v>15</v>
      </c>
      <c r="M1217" s="35" t="s">
        <v>314</v>
      </c>
      <c r="N1217" s="30"/>
      <c r="O1217" s="16"/>
      <c r="R1217" s="120"/>
      <c r="S1217" s="120"/>
      <c r="T1217" s="120"/>
      <c r="U1217" s="120"/>
      <c r="V1217" s="120"/>
      <c r="W1217" s="120"/>
      <c r="X1217" s="120"/>
      <c r="Y1217" s="120"/>
    </row>
    <row r="1218" spans="2:25" x14ac:dyDescent="0.2">
      <c r="B1218" s="70">
        <v>37210</v>
      </c>
      <c r="C1218" s="4">
        <v>15</v>
      </c>
      <c r="D1218" s="11"/>
      <c r="E1218" s="12"/>
      <c r="F1218" s="13"/>
      <c r="G1218" s="53">
        <v>4</v>
      </c>
      <c r="H1218" s="54">
        <v>3</v>
      </c>
      <c r="I1218" s="11">
        <v>90</v>
      </c>
      <c r="J1218" s="62">
        <v>0</v>
      </c>
      <c r="K1218" s="7">
        <v>0</v>
      </c>
      <c r="L1218" s="5" t="s">
        <v>15</v>
      </c>
      <c r="M1218" s="35" t="s">
        <v>33</v>
      </c>
      <c r="N1218" s="30" t="s">
        <v>21</v>
      </c>
      <c r="O1218" s="10"/>
      <c r="R1218" s="120"/>
      <c r="S1218" s="120"/>
      <c r="T1218" s="120"/>
      <c r="U1218" s="120"/>
      <c r="V1218" s="120"/>
      <c r="W1218" s="120"/>
      <c r="X1218" s="120"/>
      <c r="Y1218" s="120"/>
    </row>
    <row r="1219" spans="2:25" x14ac:dyDescent="0.2">
      <c r="B1219" s="70">
        <v>37211</v>
      </c>
      <c r="C1219" s="4">
        <v>16</v>
      </c>
      <c r="D1219" s="11"/>
      <c r="E1219" s="12"/>
      <c r="F1219" s="13"/>
      <c r="G1219" s="53">
        <v>4</v>
      </c>
      <c r="H1219" s="54">
        <v>8</v>
      </c>
      <c r="I1219" s="11">
        <v>95</v>
      </c>
      <c r="J1219" s="62">
        <v>0</v>
      </c>
      <c r="K1219" s="7">
        <v>0</v>
      </c>
      <c r="L1219" s="5" t="s">
        <v>15</v>
      </c>
      <c r="M1219" s="35" t="s">
        <v>33</v>
      </c>
      <c r="N1219" s="30" t="s">
        <v>21</v>
      </c>
      <c r="O1219" s="16"/>
      <c r="R1219" s="120"/>
      <c r="S1219" s="120"/>
      <c r="T1219" s="120"/>
      <c r="U1219" s="120"/>
      <c r="V1219" s="120"/>
      <c r="W1219" s="120"/>
      <c r="X1219" s="120"/>
      <c r="Y1219" s="120"/>
    </row>
    <row r="1220" spans="2:25" x14ac:dyDescent="0.2">
      <c r="B1220" s="70">
        <v>37212</v>
      </c>
      <c r="C1220" s="4">
        <v>17</v>
      </c>
      <c r="D1220" s="11"/>
      <c r="E1220" s="12"/>
      <c r="F1220" s="13"/>
      <c r="G1220" s="53">
        <v>7</v>
      </c>
      <c r="H1220" s="54">
        <v>7</v>
      </c>
      <c r="I1220" s="11">
        <v>98</v>
      </c>
      <c r="J1220" s="62">
        <v>0</v>
      </c>
      <c r="K1220" s="7">
        <v>0</v>
      </c>
      <c r="L1220" s="5" t="s">
        <v>15</v>
      </c>
      <c r="M1220" s="35"/>
      <c r="N1220" s="30"/>
      <c r="O1220" s="10"/>
      <c r="R1220" s="80"/>
      <c r="S1220" s="80"/>
      <c r="T1220" s="80"/>
      <c r="U1220" s="80"/>
      <c r="V1220" s="80"/>
      <c r="W1220" s="80"/>
      <c r="X1220" s="80"/>
      <c r="Y1220" s="80"/>
    </row>
    <row r="1221" spans="2:25" x14ac:dyDescent="0.2">
      <c r="B1221" s="70">
        <v>37213</v>
      </c>
      <c r="C1221" s="4">
        <v>18</v>
      </c>
      <c r="D1221" s="11"/>
      <c r="E1221" s="12"/>
      <c r="F1221" s="13"/>
      <c r="G1221" s="53">
        <v>6</v>
      </c>
      <c r="H1221" s="54">
        <v>7</v>
      </c>
      <c r="I1221" s="11">
        <v>97</v>
      </c>
      <c r="J1221" s="62">
        <v>2</v>
      </c>
      <c r="K1221" s="7">
        <v>0</v>
      </c>
      <c r="L1221" s="5" t="s">
        <v>15</v>
      </c>
      <c r="M1221" s="35" t="s">
        <v>30</v>
      </c>
      <c r="N1221" s="30"/>
      <c r="O1221" s="10"/>
      <c r="R1221" s="80" t="s">
        <v>155</v>
      </c>
      <c r="S1221" s="80"/>
      <c r="T1221" s="80"/>
      <c r="U1221" s="80"/>
      <c r="V1221" s="80"/>
      <c r="W1221" s="80"/>
      <c r="X1221" s="80"/>
      <c r="Y1221" s="80"/>
    </row>
    <row r="1222" spans="2:25" x14ac:dyDescent="0.2">
      <c r="B1222" s="70">
        <v>37214</v>
      </c>
      <c r="C1222" s="4">
        <v>19</v>
      </c>
      <c r="D1222" s="11"/>
      <c r="E1222" s="12"/>
      <c r="F1222" s="13"/>
      <c r="G1222" s="53">
        <v>6</v>
      </c>
      <c r="H1222" s="54">
        <v>7</v>
      </c>
      <c r="I1222" s="11">
        <v>100</v>
      </c>
      <c r="J1222" s="62">
        <v>0</v>
      </c>
      <c r="K1222" s="7">
        <v>0</v>
      </c>
      <c r="L1222" s="5" t="s">
        <v>15</v>
      </c>
      <c r="M1222" s="35" t="s">
        <v>21</v>
      </c>
      <c r="N1222" s="30" t="s">
        <v>130</v>
      </c>
      <c r="O1222" s="10"/>
      <c r="R1222" s="120"/>
      <c r="S1222" s="120"/>
      <c r="T1222" s="120"/>
      <c r="U1222" s="120"/>
      <c r="V1222" s="120"/>
      <c r="W1222" s="120"/>
      <c r="X1222" s="120"/>
      <c r="Y1222" s="120"/>
    </row>
    <row r="1223" spans="2:25" ht="13.5" thickBot="1" x14ac:dyDescent="0.25">
      <c r="B1223" s="70">
        <v>37215</v>
      </c>
      <c r="C1223" s="17">
        <v>20</v>
      </c>
      <c r="D1223" s="18"/>
      <c r="E1223" s="19"/>
      <c r="F1223" s="20"/>
      <c r="G1223" s="53">
        <v>5</v>
      </c>
      <c r="H1223" s="54">
        <v>8</v>
      </c>
      <c r="I1223" s="18">
        <v>97</v>
      </c>
      <c r="J1223" s="63">
        <v>0</v>
      </c>
      <c r="K1223" s="7">
        <v>0</v>
      </c>
      <c r="L1223" s="5" t="s">
        <v>15</v>
      </c>
      <c r="M1223" s="35" t="s">
        <v>21</v>
      </c>
      <c r="N1223" s="30" t="s">
        <v>130</v>
      </c>
      <c r="O1223" s="16"/>
      <c r="R1223" s="120"/>
      <c r="S1223" s="120"/>
      <c r="T1223" s="120"/>
      <c r="U1223" s="120"/>
      <c r="V1223" s="120"/>
      <c r="W1223" s="120"/>
      <c r="X1223" s="120"/>
      <c r="Y1223" s="120"/>
    </row>
    <row r="1224" spans="2:25" ht="13.5" thickBot="1" x14ac:dyDescent="0.25">
      <c r="C1224" s="21" t="s">
        <v>23</v>
      </c>
      <c r="D1224" s="22"/>
      <c r="E1224" s="23"/>
      <c r="F1224" s="24"/>
      <c r="G1224" s="57"/>
      <c r="H1224" s="58"/>
      <c r="I1224" s="25"/>
      <c r="J1224" s="64"/>
      <c r="K1224" s="24"/>
      <c r="L1224" s="22"/>
      <c r="M1224" s="32"/>
      <c r="N1224" s="33"/>
      <c r="O1224" s="102"/>
      <c r="R1224" s="120"/>
      <c r="S1224" s="120"/>
      <c r="T1224" s="120"/>
      <c r="U1224" s="120"/>
      <c r="V1224" s="120"/>
      <c r="W1224" s="120"/>
      <c r="X1224" s="120"/>
      <c r="Y1224" s="120"/>
    </row>
    <row r="1225" spans="2:25" x14ac:dyDescent="0.2">
      <c r="B1225" s="70">
        <v>37216</v>
      </c>
      <c r="C1225" s="26">
        <v>21</v>
      </c>
      <c r="D1225" s="5"/>
      <c r="E1225" s="6"/>
      <c r="F1225" s="7"/>
      <c r="G1225" s="51">
        <v>6</v>
      </c>
      <c r="H1225" s="52">
        <v>8</v>
      </c>
      <c r="I1225" s="5">
        <v>100</v>
      </c>
      <c r="J1225" s="61">
        <v>1.7</v>
      </c>
      <c r="K1225" s="7">
        <v>0</v>
      </c>
      <c r="L1225" s="5" t="s">
        <v>15</v>
      </c>
      <c r="M1225" s="35" t="s">
        <v>31</v>
      </c>
      <c r="N1225" s="30"/>
      <c r="O1225" s="10"/>
      <c r="R1225" s="80"/>
      <c r="S1225" s="80"/>
      <c r="T1225" s="80"/>
      <c r="U1225" s="80"/>
      <c r="V1225" s="80"/>
      <c r="W1225" s="80"/>
      <c r="X1225" s="80"/>
      <c r="Y1225" s="80"/>
    </row>
    <row r="1226" spans="2:25" x14ac:dyDescent="0.2">
      <c r="B1226" s="70">
        <v>37217</v>
      </c>
      <c r="C1226" s="4">
        <v>22</v>
      </c>
      <c r="D1226" s="11"/>
      <c r="E1226" s="12"/>
      <c r="F1226" s="13"/>
      <c r="G1226" s="53">
        <v>1</v>
      </c>
      <c r="H1226" s="54">
        <v>8</v>
      </c>
      <c r="I1226" s="11">
        <v>98</v>
      </c>
      <c r="J1226" s="61">
        <v>1.6</v>
      </c>
      <c r="K1226" s="7">
        <v>0</v>
      </c>
      <c r="L1226" s="5" t="s">
        <v>15</v>
      </c>
      <c r="M1226" s="35" t="s">
        <v>31</v>
      </c>
      <c r="N1226" s="30" t="s">
        <v>242</v>
      </c>
      <c r="O1226" s="10"/>
      <c r="R1226" s="80" t="s">
        <v>157</v>
      </c>
      <c r="S1226" s="80"/>
      <c r="T1226" s="80"/>
      <c r="U1226" s="80"/>
      <c r="V1226" s="80"/>
      <c r="W1226" s="80"/>
      <c r="X1226" s="80"/>
      <c r="Y1226" s="80"/>
    </row>
    <row r="1227" spans="2:25" x14ac:dyDescent="0.2">
      <c r="B1227" s="70">
        <v>37218</v>
      </c>
      <c r="C1227" s="4">
        <v>23</v>
      </c>
      <c r="D1227" s="11"/>
      <c r="E1227" s="12"/>
      <c r="F1227" s="13"/>
      <c r="G1227" s="53">
        <v>3</v>
      </c>
      <c r="H1227" s="54">
        <v>5</v>
      </c>
      <c r="I1227" s="11">
        <v>97</v>
      </c>
      <c r="J1227" s="61">
        <v>1.7</v>
      </c>
      <c r="K1227" s="7">
        <v>0</v>
      </c>
      <c r="L1227" s="5" t="s">
        <v>15</v>
      </c>
      <c r="M1227" s="35" t="s">
        <v>31</v>
      </c>
      <c r="N1227" s="30" t="s">
        <v>242</v>
      </c>
      <c r="O1227" s="16"/>
      <c r="R1227" s="120"/>
      <c r="S1227" s="120"/>
      <c r="T1227" s="120"/>
      <c r="U1227" s="120"/>
      <c r="V1227" s="120"/>
      <c r="W1227" s="120"/>
      <c r="X1227" s="120"/>
      <c r="Y1227" s="120"/>
    </row>
    <row r="1228" spans="2:25" x14ac:dyDescent="0.2">
      <c r="B1228" s="70">
        <v>37219</v>
      </c>
      <c r="C1228" s="4">
        <v>24</v>
      </c>
      <c r="D1228" s="11"/>
      <c r="E1228" s="12"/>
      <c r="F1228" s="13"/>
      <c r="G1228" s="53">
        <v>5</v>
      </c>
      <c r="H1228" s="54">
        <v>6</v>
      </c>
      <c r="I1228" s="11">
        <v>98</v>
      </c>
      <c r="J1228" s="62">
        <v>0</v>
      </c>
      <c r="K1228" s="7">
        <v>0</v>
      </c>
      <c r="L1228" s="5" t="s">
        <v>15</v>
      </c>
      <c r="M1228" s="35" t="s">
        <v>21</v>
      </c>
      <c r="N1228" s="30" t="s">
        <v>130</v>
      </c>
      <c r="O1228" s="10"/>
      <c r="R1228" s="120"/>
      <c r="S1228" s="120"/>
      <c r="T1228" s="120"/>
      <c r="U1228" s="120"/>
      <c r="V1228" s="120"/>
      <c r="W1228" s="120"/>
      <c r="X1228" s="120"/>
      <c r="Y1228" s="120"/>
    </row>
    <row r="1229" spans="2:25" x14ac:dyDescent="0.2">
      <c r="B1229" s="70">
        <v>37220</v>
      </c>
      <c r="C1229" s="4">
        <v>25</v>
      </c>
      <c r="D1229" s="11"/>
      <c r="E1229" s="12"/>
      <c r="F1229" s="13"/>
      <c r="G1229" s="53">
        <v>5</v>
      </c>
      <c r="H1229" s="54">
        <v>8</v>
      </c>
      <c r="I1229" s="11">
        <v>100</v>
      </c>
      <c r="J1229" s="62">
        <v>2</v>
      </c>
      <c r="K1229" s="7">
        <v>0</v>
      </c>
      <c r="L1229" s="5" t="s">
        <v>15</v>
      </c>
      <c r="M1229" s="35" t="s">
        <v>21</v>
      </c>
      <c r="N1229" s="30" t="s">
        <v>130</v>
      </c>
      <c r="O1229" s="16"/>
      <c r="R1229" s="120"/>
      <c r="S1229" s="120"/>
      <c r="T1229" s="120"/>
      <c r="U1229" s="120"/>
      <c r="V1229" s="120"/>
      <c r="W1229" s="120"/>
      <c r="X1229" s="120"/>
      <c r="Y1229" s="120"/>
    </row>
    <row r="1230" spans="2:25" x14ac:dyDescent="0.2">
      <c r="B1230" s="70">
        <v>37221</v>
      </c>
      <c r="C1230" s="4">
        <v>26</v>
      </c>
      <c r="D1230" s="11"/>
      <c r="E1230" s="12"/>
      <c r="F1230" s="13"/>
      <c r="G1230" s="53">
        <v>8</v>
      </c>
      <c r="H1230" s="54">
        <v>9</v>
      </c>
      <c r="I1230" s="11">
        <v>95</v>
      </c>
      <c r="J1230" s="62">
        <v>0</v>
      </c>
      <c r="K1230" s="7">
        <v>0</v>
      </c>
      <c r="L1230" s="5" t="s">
        <v>15</v>
      </c>
      <c r="M1230" s="35" t="s">
        <v>21</v>
      </c>
      <c r="N1230" s="30" t="s">
        <v>130</v>
      </c>
      <c r="O1230" s="10"/>
    </row>
    <row r="1231" spans="2:25" x14ac:dyDescent="0.2">
      <c r="B1231" s="70">
        <v>37222</v>
      </c>
      <c r="C1231" s="4">
        <v>27</v>
      </c>
      <c r="D1231" s="11"/>
      <c r="E1231" s="12"/>
      <c r="F1231" s="13"/>
      <c r="G1231" s="53">
        <v>8</v>
      </c>
      <c r="H1231" s="54">
        <v>5</v>
      </c>
      <c r="I1231" s="11">
        <v>100</v>
      </c>
      <c r="J1231" s="62">
        <v>5</v>
      </c>
      <c r="K1231" s="7">
        <v>0</v>
      </c>
      <c r="L1231" s="5" t="s">
        <v>15</v>
      </c>
      <c r="M1231" s="35" t="s">
        <v>21</v>
      </c>
      <c r="N1231" s="30" t="s">
        <v>33</v>
      </c>
      <c r="O1231" s="16"/>
    </row>
    <row r="1232" spans="2:25" x14ac:dyDescent="0.2">
      <c r="B1232" s="70">
        <v>37223</v>
      </c>
      <c r="C1232" s="4">
        <v>28</v>
      </c>
      <c r="D1232" s="11"/>
      <c r="E1232" s="12"/>
      <c r="F1232" s="13"/>
      <c r="G1232" s="53">
        <v>4</v>
      </c>
      <c r="H1232" s="54">
        <v>8</v>
      </c>
      <c r="I1232" s="11">
        <v>100</v>
      </c>
      <c r="J1232" s="62">
        <v>5</v>
      </c>
      <c r="K1232" s="7">
        <v>0</v>
      </c>
      <c r="L1232" s="5" t="s">
        <v>15</v>
      </c>
      <c r="M1232" s="35" t="s">
        <v>31</v>
      </c>
      <c r="N1232" s="30"/>
      <c r="O1232" s="10"/>
    </row>
    <row r="1233" spans="2:15" x14ac:dyDescent="0.2">
      <c r="B1233" s="70">
        <v>37224</v>
      </c>
      <c r="C1233" s="4">
        <v>29</v>
      </c>
      <c r="D1233" s="11"/>
      <c r="E1233" s="12"/>
      <c r="F1233" s="13"/>
      <c r="G1233" s="53">
        <v>9</v>
      </c>
      <c r="H1233" s="54">
        <v>8</v>
      </c>
      <c r="I1233" s="11">
        <v>100</v>
      </c>
      <c r="J1233" s="62">
        <v>0</v>
      </c>
      <c r="K1233" s="7">
        <v>0</v>
      </c>
      <c r="L1233" s="5" t="s">
        <v>15</v>
      </c>
      <c r="M1233" s="35" t="s">
        <v>31</v>
      </c>
      <c r="N1233" s="30"/>
      <c r="O1233" s="16"/>
    </row>
    <row r="1234" spans="2:15" x14ac:dyDescent="0.2">
      <c r="B1234" s="70">
        <v>37225</v>
      </c>
      <c r="C1234" s="4">
        <v>30</v>
      </c>
      <c r="D1234" s="11"/>
      <c r="E1234" s="12"/>
      <c r="F1234" s="13"/>
      <c r="G1234" s="53">
        <v>8</v>
      </c>
      <c r="H1234" s="54">
        <v>7</v>
      </c>
      <c r="I1234" s="11">
        <v>99</v>
      </c>
      <c r="J1234" s="62">
        <v>12</v>
      </c>
      <c r="K1234" s="7">
        <v>0</v>
      </c>
      <c r="L1234" s="5" t="s">
        <v>15</v>
      </c>
      <c r="M1234" s="35" t="s">
        <v>31</v>
      </c>
      <c r="N1234" s="30"/>
      <c r="O1234" s="16"/>
    </row>
    <row r="1235" spans="2:15" ht="13.5" thickBot="1" x14ac:dyDescent="0.25">
      <c r="C1235" s="17"/>
      <c r="D1235" s="18"/>
      <c r="E1235" s="19"/>
      <c r="F1235" s="20"/>
      <c r="G1235" s="55"/>
      <c r="H1235" s="56"/>
      <c r="I1235" s="18"/>
      <c r="J1235" s="63"/>
      <c r="K1235" s="7"/>
      <c r="L1235" s="18"/>
      <c r="M1235" s="14"/>
      <c r="N1235" s="15"/>
      <c r="O1235" s="16"/>
    </row>
    <row r="1236" spans="2:15" ht="13.5" thickBot="1" x14ac:dyDescent="0.25">
      <c r="C1236" s="21" t="s">
        <v>27</v>
      </c>
      <c r="D1236" s="22"/>
      <c r="E1236" s="23"/>
      <c r="F1236" s="24"/>
      <c r="G1236" s="57"/>
      <c r="H1236" s="58"/>
      <c r="I1236" s="25"/>
      <c r="J1236" s="64"/>
      <c r="K1236" s="24"/>
      <c r="L1236" s="22"/>
      <c r="M1236" s="36"/>
      <c r="N1236" s="37"/>
      <c r="O1236" s="38"/>
    </row>
    <row r="1237" spans="2:15" x14ac:dyDescent="0.2">
      <c r="C1237" s="164" t="s">
        <v>28</v>
      </c>
      <c r="D1237" s="165"/>
      <c r="E1237" s="168"/>
      <c r="F1237" s="141"/>
      <c r="G1237" s="125">
        <f>SUM(G1203:G1235)</f>
        <v>120</v>
      </c>
      <c r="H1237" s="125">
        <f>SUM(H1203:H1235)</f>
        <v>213</v>
      </c>
      <c r="I1237" s="125">
        <f>SUM(I1203:I1235)</f>
        <v>2869</v>
      </c>
      <c r="J1237" s="125">
        <f>SUM(J1203:J1235)</f>
        <v>66</v>
      </c>
      <c r="K1237" s="202">
        <f>COUNTIF(K1203:K1235,"&gt;0")</f>
        <v>0</v>
      </c>
      <c r="L1237" s="39"/>
      <c r="M1237" s="40"/>
      <c r="N1237" s="40"/>
      <c r="O1237" s="41"/>
    </row>
    <row r="1238" spans="2:15" ht="13.5" thickBot="1" x14ac:dyDescent="0.25">
      <c r="C1238" s="166"/>
      <c r="D1238" s="167"/>
      <c r="E1238" s="169"/>
      <c r="F1238" s="142"/>
      <c r="G1238" s="126"/>
      <c r="H1238" s="126"/>
      <c r="I1238" s="126"/>
      <c r="J1238" s="126"/>
      <c r="K1238" s="203"/>
      <c r="L1238" s="42"/>
      <c r="M1238" s="43"/>
      <c r="N1238" s="43"/>
      <c r="O1238" s="44"/>
    </row>
    <row r="1239" spans="2:15" x14ac:dyDescent="0.2">
      <c r="C1239" s="143" t="s">
        <v>54</v>
      </c>
      <c r="D1239" s="144"/>
      <c r="E1239" s="206"/>
      <c r="F1239" s="116" t="s">
        <v>55</v>
      </c>
      <c r="G1239" s="152" t="s">
        <v>171</v>
      </c>
      <c r="H1239" s="153" t="s">
        <v>172</v>
      </c>
      <c r="I1239" s="154" t="s">
        <v>56</v>
      </c>
      <c r="J1239" s="156" t="s">
        <v>57</v>
      </c>
      <c r="K1239" s="158" t="s">
        <v>29</v>
      </c>
      <c r="L1239" s="158"/>
      <c r="M1239" s="158"/>
      <c r="N1239" s="158"/>
      <c r="O1239" s="159"/>
    </row>
    <row r="1240" spans="2:15" x14ac:dyDescent="0.2">
      <c r="C1240" s="145"/>
      <c r="D1240" s="146"/>
      <c r="E1240" s="207"/>
      <c r="F1240" s="117"/>
      <c r="G1240" s="121"/>
      <c r="H1240" s="137"/>
      <c r="I1240" s="155"/>
      <c r="J1240" s="157"/>
      <c r="K1240" s="160"/>
      <c r="L1240" s="160"/>
      <c r="M1240" s="160"/>
      <c r="N1240" s="160"/>
      <c r="O1240" s="161"/>
    </row>
    <row r="1241" spans="2:15" x14ac:dyDescent="0.2">
      <c r="C1241" s="145"/>
      <c r="D1241" s="146"/>
      <c r="E1241" s="207"/>
      <c r="F1241" s="117"/>
      <c r="G1241" s="121">
        <f>G1237/30</f>
        <v>4</v>
      </c>
      <c r="H1241" s="121">
        <f>H1237/30</f>
        <v>7.1</v>
      </c>
      <c r="I1241" s="121">
        <f>I1237/30</f>
        <v>95.63333333333334</v>
      </c>
      <c r="J1241" s="217">
        <f>COUNTIF(J1203:J1235,"&gt;0")</f>
        <v>13</v>
      </c>
      <c r="K1241" s="160"/>
      <c r="L1241" s="160"/>
      <c r="M1241" s="160"/>
      <c r="N1241" s="160"/>
      <c r="O1241" s="161"/>
    </row>
    <row r="1242" spans="2:15" ht="13.5" thickBot="1" x14ac:dyDescent="0.25">
      <c r="C1242" s="147"/>
      <c r="D1242" s="148"/>
      <c r="E1242" s="208"/>
      <c r="F1242" s="118"/>
      <c r="G1242" s="122"/>
      <c r="H1242" s="122"/>
      <c r="I1242" s="122"/>
      <c r="J1242" s="218"/>
      <c r="K1242" s="162"/>
      <c r="L1242" s="162"/>
      <c r="M1242" s="162"/>
      <c r="N1242" s="162"/>
      <c r="O1242" s="163"/>
    </row>
  </sheetData>
  <mergeCells count="942">
    <mergeCell ref="L5:L6"/>
    <mergeCell ref="M5:O6"/>
    <mergeCell ref="R6:Y8"/>
    <mergeCell ref="R11:Y13"/>
    <mergeCell ref="R16:Y18"/>
    <mergeCell ref="C5:C6"/>
    <mergeCell ref="D5:F5"/>
    <mergeCell ref="G5:H5"/>
    <mergeCell ref="I5:I6"/>
    <mergeCell ref="J5:J6"/>
    <mergeCell ref="K5:K6"/>
    <mergeCell ref="I41:I42"/>
    <mergeCell ref="J41:J42"/>
    <mergeCell ref="K41:K42"/>
    <mergeCell ref="R21:Y23"/>
    <mergeCell ref="R26:Y28"/>
    <mergeCell ref="R31:Y33"/>
    <mergeCell ref="M40:O40"/>
    <mergeCell ref="C41:D42"/>
    <mergeCell ref="E41:E42"/>
    <mergeCell ref="F41:F42"/>
    <mergeCell ref="G41:G42"/>
    <mergeCell ref="H41:H42"/>
    <mergeCell ref="R52:Y54"/>
    <mergeCell ref="R57:Y59"/>
    <mergeCell ref="R62:Y64"/>
    <mergeCell ref="R67:Y69"/>
    <mergeCell ref="R72:Y74"/>
    <mergeCell ref="R77:Y79"/>
    <mergeCell ref="K43:O46"/>
    <mergeCell ref="C51:C52"/>
    <mergeCell ref="D51:F51"/>
    <mergeCell ref="G51:H51"/>
    <mergeCell ref="I51:I52"/>
    <mergeCell ref="J51:J52"/>
    <mergeCell ref="K51:K52"/>
    <mergeCell ref="L51:L52"/>
    <mergeCell ref="M51:O52"/>
    <mergeCell ref="G45:G46"/>
    <mergeCell ref="C97:C98"/>
    <mergeCell ref="D97:F97"/>
    <mergeCell ref="G97:H97"/>
    <mergeCell ref="I97:I98"/>
    <mergeCell ref="J97:J98"/>
    <mergeCell ref="J87:J88"/>
    <mergeCell ref="K87:K88"/>
    <mergeCell ref="C89:D92"/>
    <mergeCell ref="E89:E92"/>
    <mergeCell ref="F89:F92"/>
    <mergeCell ref="G89:G90"/>
    <mergeCell ref="H89:H90"/>
    <mergeCell ref="I89:I90"/>
    <mergeCell ref="J89:J90"/>
    <mergeCell ref="K89:O92"/>
    <mergeCell ref="C87:D88"/>
    <mergeCell ref="E87:E88"/>
    <mergeCell ref="F87:F88"/>
    <mergeCell ref="G87:G88"/>
    <mergeCell ref="H87:H88"/>
    <mergeCell ref="I87:I88"/>
    <mergeCell ref="K97:K98"/>
    <mergeCell ref="L97:L98"/>
    <mergeCell ref="M97:O98"/>
    <mergeCell ref="R98:Y100"/>
    <mergeCell ref="R103:Y105"/>
    <mergeCell ref="R108:Y110"/>
    <mergeCell ref="G91:G92"/>
    <mergeCell ref="H91:H92"/>
    <mergeCell ref="I91:I92"/>
    <mergeCell ref="J91:J92"/>
    <mergeCell ref="R113:Y115"/>
    <mergeCell ref="R118:Y120"/>
    <mergeCell ref="R123:Y125"/>
    <mergeCell ref="C133:D134"/>
    <mergeCell ref="E133:E134"/>
    <mergeCell ref="F133:F134"/>
    <mergeCell ref="G133:G134"/>
    <mergeCell ref="H133:H134"/>
    <mergeCell ref="I133:I134"/>
    <mergeCell ref="J133:J134"/>
    <mergeCell ref="C143:C144"/>
    <mergeCell ref="D143:F143"/>
    <mergeCell ref="G143:H143"/>
    <mergeCell ref="I143:I144"/>
    <mergeCell ref="J143:J144"/>
    <mergeCell ref="K133:K134"/>
    <mergeCell ref="C135:D138"/>
    <mergeCell ref="E135:E138"/>
    <mergeCell ref="F135:F138"/>
    <mergeCell ref="G135:G136"/>
    <mergeCell ref="H135:H136"/>
    <mergeCell ref="I135:I136"/>
    <mergeCell ref="J135:J136"/>
    <mergeCell ref="K135:O138"/>
    <mergeCell ref="G137:G138"/>
    <mergeCell ref="K143:K144"/>
    <mergeCell ref="L143:L144"/>
    <mergeCell ref="M143:O144"/>
    <mergeCell ref="R144:Y146"/>
    <mergeCell ref="R149:Y151"/>
    <mergeCell ref="R154:Y156"/>
    <mergeCell ref="H137:H138"/>
    <mergeCell ref="I137:I138"/>
    <mergeCell ref="J137:J138"/>
    <mergeCell ref="R159:Y161"/>
    <mergeCell ref="R164:Y166"/>
    <mergeCell ref="R169:Y171"/>
    <mergeCell ref="C179:D180"/>
    <mergeCell ref="E179:E180"/>
    <mergeCell ref="F179:F180"/>
    <mergeCell ref="G179:G180"/>
    <mergeCell ref="H179:H180"/>
    <mergeCell ref="I179:I180"/>
    <mergeCell ref="J179:J180"/>
    <mergeCell ref="C189:C190"/>
    <mergeCell ref="D189:F189"/>
    <mergeCell ref="G189:H189"/>
    <mergeCell ref="I189:I190"/>
    <mergeCell ref="J189:J190"/>
    <mergeCell ref="K179:K180"/>
    <mergeCell ref="C181:D184"/>
    <mergeCell ref="E181:E184"/>
    <mergeCell ref="F181:F184"/>
    <mergeCell ref="G181:G182"/>
    <mergeCell ref="H181:H182"/>
    <mergeCell ref="I181:I182"/>
    <mergeCell ref="J181:J182"/>
    <mergeCell ref="K181:O184"/>
    <mergeCell ref="G183:G184"/>
    <mergeCell ref="K189:K190"/>
    <mergeCell ref="L189:L190"/>
    <mergeCell ref="M189:O190"/>
    <mergeCell ref="R190:Y192"/>
    <mergeCell ref="R195:Y197"/>
    <mergeCell ref="R200:Y202"/>
    <mergeCell ref="H183:H184"/>
    <mergeCell ref="I183:I184"/>
    <mergeCell ref="J183:J184"/>
    <mergeCell ref="R205:Y207"/>
    <mergeCell ref="R210:Y212"/>
    <mergeCell ref="R215:Y217"/>
    <mergeCell ref="C225:D226"/>
    <mergeCell ref="E225:E226"/>
    <mergeCell ref="F225:F226"/>
    <mergeCell ref="G225:G226"/>
    <mergeCell ref="H225:H226"/>
    <mergeCell ref="I225:I226"/>
    <mergeCell ref="J225:J226"/>
    <mergeCell ref="C235:C236"/>
    <mergeCell ref="D235:F235"/>
    <mergeCell ref="G235:H235"/>
    <mergeCell ref="I235:I236"/>
    <mergeCell ref="J235:J236"/>
    <mergeCell ref="K225:K226"/>
    <mergeCell ref="C227:D230"/>
    <mergeCell ref="E227:E230"/>
    <mergeCell ref="F227:F230"/>
    <mergeCell ref="G227:G228"/>
    <mergeCell ref="H227:H228"/>
    <mergeCell ref="I227:I228"/>
    <mergeCell ref="J227:J228"/>
    <mergeCell ref="K227:O230"/>
    <mergeCell ref="G229:G230"/>
    <mergeCell ref="K235:K236"/>
    <mergeCell ref="L235:L236"/>
    <mergeCell ref="M235:O236"/>
    <mergeCell ref="R236:Y238"/>
    <mergeCell ref="R241:Y243"/>
    <mergeCell ref="R246:Y248"/>
    <mergeCell ref="H229:H230"/>
    <mergeCell ref="I229:I230"/>
    <mergeCell ref="J229:J230"/>
    <mergeCell ref="R251:Y253"/>
    <mergeCell ref="R256:Y258"/>
    <mergeCell ref="R261:Y263"/>
    <mergeCell ref="C271:D272"/>
    <mergeCell ref="E271:E272"/>
    <mergeCell ref="F271:F272"/>
    <mergeCell ref="G271:G272"/>
    <mergeCell ref="H271:H272"/>
    <mergeCell ref="I271:I272"/>
    <mergeCell ref="J271:J272"/>
    <mergeCell ref="C281:C282"/>
    <mergeCell ref="D281:F281"/>
    <mergeCell ref="G281:H281"/>
    <mergeCell ref="I281:I282"/>
    <mergeCell ref="J281:J282"/>
    <mergeCell ref="K271:K272"/>
    <mergeCell ref="C273:D276"/>
    <mergeCell ref="E273:E276"/>
    <mergeCell ref="F273:F276"/>
    <mergeCell ref="G273:G274"/>
    <mergeCell ref="H273:H274"/>
    <mergeCell ref="I273:I274"/>
    <mergeCell ref="J273:J274"/>
    <mergeCell ref="K273:O276"/>
    <mergeCell ref="G275:G276"/>
    <mergeCell ref="K281:K282"/>
    <mergeCell ref="L281:L282"/>
    <mergeCell ref="M281:O282"/>
    <mergeCell ref="R282:Y284"/>
    <mergeCell ref="R287:Y289"/>
    <mergeCell ref="R292:Y294"/>
    <mergeCell ref="H275:H276"/>
    <mergeCell ref="I275:I276"/>
    <mergeCell ref="J275:J276"/>
    <mergeCell ref="R297:Y299"/>
    <mergeCell ref="R302:Y304"/>
    <mergeCell ref="R307:Y309"/>
    <mergeCell ref="C317:D318"/>
    <mergeCell ref="E317:E318"/>
    <mergeCell ref="F317:F318"/>
    <mergeCell ref="G317:G318"/>
    <mergeCell ref="H317:H318"/>
    <mergeCell ref="I317:I318"/>
    <mergeCell ref="J317:J318"/>
    <mergeCell ref="C327:C328"/>
    <mergeCell ref="D327:F327"/>
    <mergeCell ref="G327:H327"/>
    <mergeCell ref="I327:I328"/>
    <mergeCell ref="J327:J328"/>
    <mergeCell ref="K317:K318"/>
    <mergeCell ref="C319:D322"/>
    <mergeCell ref="E319:E322"/>
    <mergeCell ref="F319:F322"/>
    <mergeCell ref="G319:G320"/>
    <mergeCell ref="H319:H320"/>
    <mergeCell ref="I319:I320"/>
    <mergeCell ref="J319:J320"/>
    <mergeCell ref="K319:O322"/>
    <mergeCell ref="G321:G322"/>
    <mergeCell ref="K327:K328"/>
    <mergeCell ref="L327:L328"/>
    <mergeCell ref="M327:O328"/>
    <mergeCell ref="R328:Y330"/>
    <mergeCell ref="R333:Y335"/>
    <mergeCell ref="R338:Y340"/>
    <mergeCell ref="H321:H322"/>
    <mergeCell ref="I321:I322"/>
    <mergeCell ref="J321:J322"/>
    <mergeCell ref="R343:Y345"/>
    <mergeCell ref="R348:Y350"/>
    <mergeCell ref="R353:Y355"/>
    <mergeCell ref="C363:D364"/>
    <mergeCell ref="E363:E364"/>
    <mergeCell ref="F363:F364"/>
    <mergeCell ref="G363:G364"/>
    <mergeCell ref="H363:H364"/>
    <mergeCell ref="I363:I364"/>
    <mergeCell ref="J363:J364"/>
    <mergeCell ref="C373:C374"/>
    <mergeCell ref="D373:F373"/>
    <mergeCell ref="G373:H373"/>
    <mergeCell ref="I373:I374"/>
    <mergeCell ref="J373:J374"/>
    <mergeCell ref="K363:K364"/>
    <mergeCell ref="C365:D368"/>
    <mergeCell ref="E365:E368"/>
    <mergeCell ref="F365:F368"/>
    <mergeCell ref="G365:G366"/>
    <mergeCell ref="H365:H366"/>
    <mergeCell ref="I365:I366"/>
    <mergeCell ref="J365:J366"/>
    <mergeCell ref="K365:O368"/>
    <mergeCell ref="G367:G368"/>
    <mergeCell ref="K373:K374"/>
    <mergeCell ref="L373:L374"/>
    <mergeCell ref="M373:O374"/>
    <mergeCell ref="R374:Y376"/>
    <mergeCell ref="R379:Y381"/>
    <mergeCell ref="R384:Y386"/>
    <mergeCell ref="H367:H368"/>
    <mergeCell ref="I367:I368"/>
    <mergeCell ref="J367:J368"/>
    <mergeCell ref="R389:Y391"/>
    <mergeCell ref="R394:Y396"/>
    <mergeCell ref="R399:Y401"/>
    <mergeCell ref="C409:D410"/>
    <mergeCell ref="E409:E410"/>
    <mergeCell ref="F409:F410"/>
    <mergeCell ref="G409:G410"/>
    <mergeCell ref="H409:H410"/>
    <mergeCell ref="I409:I410"/>
    <mergeCell ref="J409:J410"/>
    <mergeCell ref="C419:C420"/>
    <mergeCell ref="D419:F419"/>
    <mergeCell ref="G419:H419"/>
    <mergeCell ref="I419:I420"/>
    <mergeCell ref="J419:J420"/>
    <mergeCell ref="K409:K410"/>
    <mergeCell ref="C411:D414"/>
    <mergeCell ref="E411:E414"/>
    <mergeCell ref="F411:F414"/>
    <mergeCell ref="G411:G412"/>
    <mergeCell ref="H411:H412"/>
    <mergeCell ref="I411:I412"/>
    <mergeCell ref="J411:J412"/>
    <mergeCell ref="K411:O414"/>
    <mergeCell ref="G413:G414"/>
    <mergeCell ref="K419:K420"/>
    <mergeCell ref="L419:L420"/>
    <mergeCell ref="M419:O420"/>
    <mergeCell ref="R420:Y422"/>
    <mergeCell ref="R425:Y427"/>
    <mergeCell ref="R430:Y432"/>
    <mergeCell ref="H413:H414"/>
    <mergeCell ref="I413:I414"/>
    <mergeCell ref="J413:J414"/>
    <mergeCell ref="R435:Y437"/>
    <mergeCell ref="R440:Y442"/>
    <mergeCell ref="R445:Y447"/>
    <mergeCell ref="C455:D456"/>
    <mergeCell ref="E455:E456"/>
    <mergeCell ref="F455:F456"/>
    <mergeCell ref="G455:G456"/>
    <mergeCell ref="H455:H456"/>
    <mergeCell ref="I455:I456"/>
    <mergeCell ref="J455:J456"/>
    <mergeCell ref="C465:C466"/>
    <mergeCell ref="D465:F465"/>
    <mergeCell ref="G465:H465"/>
    <mergeCell ref="I465:I466"/>
    <mergeCell ref="J465:J466"/>
    <mergeCell ref="K455:K456"/>
    <mergeCell ref="C457:D460"/>
    <mergeCell ref="E457:E460"/>
    <mergeCell ref="F457:F460"/>
    <mergeCell ref="G457:G458"/>
    <mergeCell ref="H457:H458"/>
    <mergeCell ref="I457:I458"/>
    <mergeCell ref="J457:J458"/>
    <mergeCell ref="K457:O460"/>
    <mergeCell ref="G459:G460"/>
    <mergeCell ref="K465:K466"/>
    <mergeCell ref="L465:L466"/>
    <mergeCell ref="M465:O466"/>
    <mergeCell ref="R466:Y468"/>
    <mergeCell ref="R471:Y473"/>
    <mergeCell ref="R476:Y478"/>
    <mergeCell ref="H459:H460"/>
    <mergeCell ref="I459:I460"/>
    <mergeCell ref="J459:J460"/>
    <mergeCell ref="R481:Y483"/>
    <mergeCell ref="R486:Y488"/>
    <mergeCell ref="R491:Y493"/>
    <mergeCell ref="C501:D502"/>
    <mergeCell ref="E501:E502"/>
    <mergeCell ref="F501:F502"/>
    <mergeCell ref="G501:G502"/>
    <mergeCell ref="H501:H502"/>
    <mergeCell ref="I501:I502"/>
    <mergeCell ref="J501:J502"/>
    <mergeCell ref="C511:C512"/>
    <mergeCell ref="D511:F511"/>
    <mergeCell ref="G511:H511"/>
    <mergeCell ref="I511:I512"/>
    <mergeCell ref="J511:J512"/>
    <mergeCell ref="K501:K502"/>
    <mergeCell ref="C503:D506"/>
    <mergeCell ref="E503:E506"/>
    <mergeCell ref="F503:F506"/>
    <mergeCell ref="G503:G504"/>
    <mergeCell ref="H503:H504"/>
    <mergeCell ref="I503:I504"/>
    <mergeCell ref="J503:J504"/>
    <mergeCell ref="K503:O506"/>
    <mergeCell ref="G505:G506"/>
    <mergeCell ref="K511:K512"/>
    <mergeCell ref="L511:L512"/>
    <mergeCell ref="M511:O512"/>
    <mergeCell ref="R512:Y514"/>
    <mergeCell ref="R517:Y519"/>
    <mergeCell ref="R522:Y524"/>
    <mergeCell ref="H505:H506"/>
    <mergeCell ref="I505:I506"/>
    <mergeCell ref="J505:J506"/>
    <mergeCell ref="R527:Y529"/>
    <mergeCell ref="R532:Y534"/>
    <mergeCell ref="R537:Y539"/>
    <mergeCell ref="C547:D548"/>
    <mergeCell ref="E547:E548"/>
    <mergeCell ref="F547:F548"/>
    <mergeCell ref="G547:G548"/>
    <mergeCell ref="H547:H548"/>
    <mergeCell ref="I547:I548"/>
    <mergeCell ref="J547:J548"/>
    <mergeCell ref="C557:C558"/>
    <mergeCell ref="D557:F557"/>
    <mergeCell ref="G557:H557"/>
    <mergeCell ref="I557:I558"/>
    <mergeCell ref="J557:J558"/>
    <mergeCell ref="K547:K548"/>
    <mergeCell ref="C549:D552"/>
    <mergeCell ref="E549:E552"/>
    <mergeCell ref="F549:F552"/>
    <mergeCell ref="G549:G550"/>
    <mergeCell ref="H549:H550"/>
    <mergeCell ref="I549:I550"/>
    <mergeCell ref="J549:J550"/>
    <mergeCell ref="K549:O552"/>
    <mergeCell ref="G551:G552"/>
    <mergeCell ref="K557:K558"/>
    <mergeCell ref="L557:L558"/>
    <mergeCell ref="M557:O558"/>
    <mergeCell ref="R558:Y560"/>
    <mergeCell ref="R563:Y565"/>
    <mergeCell ref="R568:Y570"/>
    <mergeCell ref="H551:H552"/>
    <mergeCell ref="I551:I552"/>
    <mergeCell ref="J551:J552"/>
    <mergeCell ref="R573:Y575"/>
    <mergeCell ref="R578:Y580"/>
    <mergeCell ref="R583:Y585"/>
    <mergeCell ref="C593:D594"/>
    <mergeCell ref="E593:E594"/>
    <mergeCell ref="F593:F594"/>
    <mergeCell ref="G593:G594"/>
    <mergeCell ref="H593:H594"/>
    <mergeCell ref="I593:I594"/>
    <mergeCell ref="J593:J594"/>
    <mergeCell ref="C603:C604"/>
    <mergeCell ref="D603:F603"/>
    <mergeCell ref="G603:H603"/>
    <mergeCell ref="I603:I604"/>
    <mergeCell ref="J603:J604"/>
    <mergeCell ref="K593:K594"/>
    <mergeCell ref="C595:D598"/>
    <mergeCell ref="E595:E598"/>
    <mergeCell ref="F595:F598"/>
    <mergeCell ref="G595:G596"/>
    <mergeCell ref="H595:H596"/>
    <mergeCell ref="I595:I596"/>
    <mergeCell ref="J595:J596"/>
    <mergeCell ref="K595:O598"/>
    <mergeCell ref="G597:G598"/>
    <mergeCell ref="K603:K604"/>
    <mergeCell ref="L603:L604"/>
    <mergeCell ref="M603:O604"/>
    <mergeCell ref="R604:Y606"/>
    <mergeCell ref="R609:Y611"/>
    <mergeCell ref="R614:Y616"/>
    <mergeCell ref="H597:H598"/>
    <mergeCell ref="I597:I598"/>
    <mergeCell ref="J597:J598"/>
    <mergeCell ref="R619:Y621"/>
    <mergeCell ref="R624:Y626"/>
    <mergeCell ref="R629:Y631"/>
    <mergeCell ref="C639:D640"/>
    <mergeCell ref="E639:E640"/>
    <mergeCell ref="F639:F640"/>
    <mergeCell ref="G639:G640"/>
    <mergeCell ref="H639:H640"/>
    <mergeCell ref="I639:I640"/>
    <mergeCell ref="J639:J640"/>
    <mergeCell ref="C649:C650"/>
    <mergeCell ref="D649:F649"/>
    <mergeCell ref="G649:H649"/>
    <mergeCell ref="I649:I650"/>
    <mergeCell ref="J649:J650"/>
    <mergeCell ref="K639:K640"/>
    <mergeCell ref="C641:D644"/>
    <mergeCell ref="E641:E644"/>
    <mergeCell ref="F641:F644"/>
    <mergeCell ref="G641:G642"/>
    <mergeCell ref="H641:H642"/>
    <mergeCell ref="I641:I642"/>
    <mergeCell ref="J641:J642"/>
    <mergeCell ref="K641:O644"/>
    <mergeCell ref="G643:G644"/>
    <mergeCell ref="K649:K650"/>
    <mergeCell ref="L649:L650"/>
    <mergeCell ref="M649:O650"/>
    <mergeCell ref="R650:Y652"/>
    <mergeCell ref="R655:Y657"/>
    <mergeCell ref="R660:Y662"/>
    <mergeCell ref="H643:H644"/>
    <mergeCell ref="I643:I644"/>
    <mergeCell ref="J643:J644"/>
    <mergeCell ref="R665:Y667"/>
    <mergeCell ref="R670:Y672"/>
    <mergeCell ref="R675:Y677"/>
    <mergeCell ref="C685:D686"/>
    <mergeCell ref="E685:E686"/>
    <mergeCell ref="F685:F686"/>
    <mergeCell ref="G685:G686"/>
    <mergeCell ref="H685:H686"/>
    <mergeCell ref="I685:I686"/>
    <mergeCell ref="J685:J686"/>
    <mergeCell ref="C695:C696"/>
    <mergeCell ref="D695:F695"/>
    <mergeCell ref="G695:H695"/>
    <mergeCell ref="I695:I696"/>
    <mergeCell ref="J695:J696"/>
    <mergeCell ref="K685:K686"/>
    <mergeCell ref="C687:D690"/>
    <mergeCell ref="E687:E690"/>
    <mergeCell ref="F687:F690"/>
    <mergeCell ref="G687:G688"/>
    <mergeCell ref="H687:H688"/>
    <mergeCell ref="I687:I688"/>
    <mergeCell ref="J687:J688"/>
    <mergeCell ref="K687:O690"/>
    <mergeCell ref="G689:G690"/>
    <mergeCell ref="K695:K696"/>
    <mergeCell ref="L695:L696"/>
    <mergeCell ref="M695:O696"/>
    <mergeCell ref="R696:Y698"/>
    <mergeCell ref="R701:Y703"/>
    <mergeCell ref="R706:Y708"/>
    <mergeCell ref="H689:H690"/>
    <mergeCell ref="I689:I690"/>
    <mergeCell ref="J689:J690"/>
    <mergeCell ref="R711:Y713"/>
    <mergeCell ref="R716:Y718"/>
    <mergeCell ref="R721:Y723"/>
    <mergeCell ref="C731:D732"/>
    <mergeCell ref="E731:E732"/>
    <mergeCell ref="F731:F732"/>
    <mergeCell ref="G731:G732"/>
    <mergeCell ref="H731:H732"/>
    <mergeCell ref="I731:I732"/>
    <mergeCell ref="J731:J732"/>
    <mergeCell ref="C741:C742"/>
    <mergeCell ref="D741:F741"/>
    <mergeCell ref="G741:H741"/>
    <mergeCell ref="I741:I742"/>
    <mergeCell ref="J741:J742"/>
    <mergeCell ref="K731:K732"/>
    <mergeCell ref="C733:D736"/>
    <mergeCell ref="E733:E736"/>
    <mergeCell ref="F733:F736"/>
    <mergeCell ref="G733:G734"/>
    <mergeCell ref="H733:H734"/>
    <mergeCell ref="I733:I734"/>
    <mergeCell ref="J733:J734"/>
    <mergeCell ref="K733:O736"/>
    <mergeCell ref="G735:G736"/>
    <mergeCell ref="K741:K742"/>
    <mergeCell ref="L741:L742"/>
    <mergeCell ref="M741:O742"/>
    <mergeCell ref="R742:Y744"/>
    <mergeCell ref="R747:Y749"/>
    <mergeCell ref="R752:Y754"/>
    <mergeCell ref="H735:H736"/>
    <mergeCell ref="I735:I736"/>
    <mergeCell ref="J735:J736"/>
    <mergeCell ref="R757:Y759"/>
    <mergeCell ref="R762:Y764"/>
    <mergeCell ref="R767:Y769"/>
    <mergeCell ref="C777:D778"/>
    <mergeCell ref="E777:E778"/>
    <mergeCell ref="F777:F778"/>
    <mergeCell ref="G777:G778"/>
    <mergeCell ref="H777:H778"/>
    <mergeCell ref="I777:I778"/>
    <mergeCell ref="J777:J778"/>
    <mergeCell ref="C787:C788"/>
    <mergeCell ref="D787:F787"/>
    <mergeCell ref="G787:H787"/>
    <mergeCell ref="I787:I788"/>
    <mergeCell ref="J787:J788"/>
    <mergeCell ref="K777:K778"/>
    <mergeCell ref="C779:D782"/>
    <mergeCell ref="E779:E782"/>
    <mergeCell ref="F779:F782"/>
    <mergeCell ref="G779:G780"/>
    <mergeCell ref="H779:H780"/>
    <mergeCell ref="I779:I780"/>
    <mergeCell ref="J779:J780"/>
    <mergeCell ref="K779:O782"/>
    <mergeCell ref="G781:G782"/>
    <mergeCell ref="K787:K788"/>
    <mergeCell ref="L787:L788"/>
    <mergeCell ref="M787:O788"/>
    <mergeCell ref="R788:Y790"/>
    <mergeCell ref="R793:Y795"/>
    <mergeCell ref="R798:Y800"/>
    <mergeCell ref="H781:H782"/>
    <mergeCell ref="I781:I782"/>
    <mergeCell ref="J781:J782"/>
    <mergeCell ref="R803:Y805"/>
    <mergeCell ref="R808:Y810"/>
    <mergeCell ref="R813:Y815"/>
    <mergeCell ref="C823:D824"/>
    <mergeCell ref="E823:E824"/>
    <mergeCell ref="F823:F824"/>
    <mergeCell ref="G823:G824"/>
    <mergeCell ref="H823:H824"/>
    <mergeCell ref="I823:I824"/>
    <mergeCell ref="J823:J824"/>
    <mergeCell ref="C833:C834"/>
    <mergeCell ref="D833:F833"/>
    <mergeCell ref="G833:H833"/>
    <mergeCell ref="I833:I834"/>
    <mergeCell ref="J833:J834"/>
    <mergeCell ref="K823:K824"/>
    <mergeCell ref="C825:D828"/>
    <mergeCell ref="E825:E828"/>
    <mergeCell ref="F825:F828"/>
    <mergeCell ref="G825:G826"/>
    <mergeCell ref="H825:H826"/>
    <mergeCell ref="I825:I826"/>
    <mergeCell ref="J825:J826"/>
    <mergeCell ref="K825:O828"/>
    <mergeCell ref="G827:G828"/>
    <mergeCell ref="K833:K834"/>
    <mergeCell ref="L833:L834"/>
    <mergeCell ref="M833:O834"/>
    <mergeCell ref="R834:Y836"/>
    <mergeCell ref="R839:Y841"/>
    <mergeCell ref="R844:Y846"/>
    <mergeCell ref="H827:H828"/>
    <mergeCell ref="I827:I828"/>
    <mergeCell ref="J827:J828"/>
    <mergeCell ref="R849:Y851"/>
    <mergeCell ref="R854:Y856"/>
    <mergeCell ref="R859:Y861"/>
    <mergeCell ref="C869:D870"/>
    <mergeCell ref="E869:E870"/>
    <mergeCell ref="F869:F870"/>
    <mergeCell ref="G869:G870"/>
    <mergeCell ref="H869:H870"/>
    <mergeCell ref="I869:I870"/>
    <mergeCell ref="J869:J870"/>
    <mergeCell ref="C879:C880"/>
    <mergeCell ref="D879:F879"/>
    <mergeCell ref="G879:H879"/>
    <mergeCell ref="I879:I880"/>
    <mergeCell ref="J879:J880"/>
    <mergeCell ref="K869:K870"/>
    <mergeCell ref="C871:D874"/>
    <mergeCell ref="E871:E874"/>
    <mergeCell ref="F871:F874"/>
    <mergeCell ref="G871:G872"/>
    <mergeCell ref="H871:H872"/>
    <mergeCell ref="I871:I872"/>
    <mergeCell ref="J871:J872"/>
    <mergeCell ref="K871:O874"/>
    <mergeCell ref="G873:G874"/>
    <mergeCell ref="K879:K880"/>
    <mergeCell ref="L879:L880"/>
    <mergeCell ref="M879:O880"/>
    <mergeCell ref="R880:Y882"/>
    <mergeCell ref="R885:Y887"/>
    <mergeCell ref="R890:Y892"/>
    <mergeCell ref="H873:H874"/>
    <mergeCell ref="I873:I874"/>
    <mergeCell ref="J873:J874"/>
    <mergeCell ref="R895:Y897"/>
    <mergeCell ref="R900:Y902"/>
    <mergeCell ref="R905:Y907"/>
    <mergeCell ref="C915:D916"/>
    <mergeCell ref="E915:E916"/>
    <mergeCell ref="F915:F916"/>
    <mergeCell ref="G915:G916"/>
    <mergeCell ref="H915:H916"/>
    <mergeCell ref="I915:I916"/>
    <mergeCell ref="J915:J916"/>
    <mergeCell ref="K915:K916"/>
    <mergeCell ref="C917:D920"/>
    <mergeCell ref="E917:E920"/>
    <mergeCell ref="F917:F920"/>
    <mergeCell ref="G917:G918"/>
    <mergeCell ref="H917:H918"/>
    <mergeCell ref="I917:I918"/>
    <mergeCell ref="J917:J918"/>
    <mergeCell ref="K917:O920"/>
    <mergeCell ref="G919:G920"/>
    <mergeCell ref="R926:Y928"/>
    <mergeCell ref="R931:Y933"/>
    <mergeCell ref="R936:Y938"/>
    <mergeCell ref="H919:H920"/>
    <mergeCell ref="I919:I920"/>
    <mergeCell ref="J919:J920"/>
    <mergeCell ref="C925:C926"/>
    <mergeCell ref="D925:F925"/>
    <mergeCell ref="G925:H925"/>
    <mergeCell ref="I925:I926"/>
    <mergeCell ref="J925:J926"/>
    <mergeCell ref="R941:Y943"/>
    <mergeCell ref="R946:Y948"/>
    <mergeCell ref="R951:Y953"/>
    <mergeCell ref="C961:D962"/>
    <mergeCell ref="E961:E962"/>
    <mergeCell ref="F961:F962"/>
    <mergeCell ref="G961:G962"/>
    <mergeCell ref="H961:H962"/>
    <mergeCell ref="I961:I962"/>
    <mergeCell ref="J961:J962"/>
    <mergeCell ref="R972:Y974"/>
    <mergeCell ref="R977:Y979"/>
    <mergeCell ref="R982:Y984"/>
    <mergeCell ref="H965:H966"/>
    <mergeCell ref="I965:I966"/>
    <mergeCell ref="J965:J966"/>
    <mergeCell ref="C971:C972"/>
    <mergeCell ref="D971:F971"/>
    <mergeCell ref="G971:H971"/>
    <mergeCell ref="I971:I972"/>
    <mergeCell ref="J971:J972"/>
    <mergeCell ref="C963:D966"/>
    <mergeCell ref="E963:E966"/>
    <mergeCell ref="F963:F966"/>
    <mergeCell ref="G963:G964"/>
    <mergeCell ref="H963:H964"/>
    <mergeCell ref="I963:I964"/>
    <mergeCell ref="J963:J964"/>
    <mergeCell ref="K963:O966"/>
    <mergeCell ref="G965:G966"/>
    <mergeCell ref="R987:Y989"/>
    <mergeCell ref="R992:Y994"/>
    <mergeCell ref="R997:Y999"/>
    <mergeCell ref="C1007:D1008"/>
    <mergeCell ref="E1007:E1008"/>
    <mergeCell ref="F1007:F1008"/>
    <mergeCell ref="G1007:G1008"/>
    <mergeCell ref="H1007:H1008"/>
    <mergeCell ref="I1007:I1008"/>
    <mergeCell ref="J1007:J1008"/>
    <mergeCell ref="R1018:Y1020"/>
    <mergeCell ref="R1023:Y1025"/>
    <mergeCell ref="R1028:Y1030"/>
    <mergeCell ref="H1011:H1012"/>
    <mergeCell ref="I1011:I1012"/>
    <mergeCell ref="J1011:J1012"/>
    <mergeCell ref="C1017:C1018"/>
    <mergeCell ref="D1017:F1017"/>
    <mergeCell ref="G1017:H1017"/>
    <mergeCell ref="I1017:I1018"/>
    <mergeCell ref="J1017:J1018"/>
    <mergeCell ref="C1009:D1012"/>
    <mergeCell ref="E1009:E1012"/>
    <mergeCell ref="F1009:F1012"/>
    <mergeCell ref="G1009:G1010"/>
    <mergeCell ref="H1009:H1010"/>
    <mergeCell ref="I1009:I1010"/>
    <mergeCell ref="J1009:J1010"/>
    <mergeCell ref="K1009:O1012"/>
    <mergeCell ref="G1011:G1012"/>
    <mergeCell ref="R1033:Y1035"/>
    <mergeCell ref="R1038:Y1040"/>
    <mergeCell ref="R1043:Y1045"/>
    <mergeCell ref="C1053:D1054"/>
    <mergeCell ref="E1053:E1054"/>
    <mergeCell ref="F1053:F1054"/>
    <mergeCell ref="G1053:G1054"/>
    <mergeCell ref="H1053:H1054"/>
    <mergeCell ref="I1053:I1054"/>
    <mergeCell ref="J1053:J1054"/>
    <mergeCell ref="R1064:Y1066"/>
    <mergeCell ref="R1069:Y1071"/>
    <mergeCell ref="R1074:Y1076"/>
    <mergeCell ref="H1057:H1058"/>
    <mergeCell ref="I1057:I1058"/>
    <mergeCell ref="J1057:J1058"/>
    <mergeCell ref="C1063:C1064"/>
    <mergeCell ref="D1063:F1063"/>
    <mergeCell ref="G1063:H1063"/>
    <mergeCell ref="I1063:I1064"/>
    <mergeCell ref="J1063:J1064"/>
    <mergeCell ref="C1055:D1058"/>
    <mergeCell ref="E1055:E1058"/>
    <mergeCell ref="F1055:F1058"/>
    <mergeCell ref="G1055:G1056"/>
    <mergeCell ref="H1055:H1056"/>
    <mergeCell ref="I1055:I1056"/>
    <mergeCell ref="J1055:J1056"/>
    <mergeCell ref="K1055:O1058"/>
    <mergeCell ref="G1057:G1058"/>
    <mergeCell ref="R1079:Y1081"/>
    <mergeCell ref="R1084:Y1086"/>
    <mergeCell ref="R1089:Y1091"/>
    <mergeCell ref="C1099:D1100"/>
    <mergeCell ref="E1099:E1100"/>
    <mergeCell ref="F1099:F1100"/>
    <mergeCell ref="G1099:G1100"/>
    <mergeCell ref="H1099:H1100"/>
    <mergeCell ref="I1099:I1100"/>
    <mergeCell ref="J1099:J1100"/>
    <mergeCell ref="R1110:Y1112"/>
    <mergeCell ref="R1115:Y1117"/>
    <mergeCell ref="R1120:Y1122"/>
    <mergeCell ref="H1103:H1104"/>
    <mergeCell ref="I1103:I1104"/>
    <mergeCell ref="J1103:J1104"/>
    <mergeCell ref="C1109:C1110"/>
    <mergeCell ref="D1109:F1109"/>
    <mergeCell ref="G1109:H1109"/>
    <mergeCell ref="I1109:I1110"/>
    <mergeCell ref="J1109:J1110"/>
    <mergeCell ref="C1101:D1104"/>
    <mergeCell ref="E1101:E1104"/>
    <mergeCell ref="F1101:F1104"/>
    <mergeCell ref="G1101:G1102"/>
    <mergeCell ref="H1101:H1102"/>
    <mergeCell ref="I1101:I1102"/>
    <mergeCell ref="J1101:J1102"/>
    <mergeCell ref="K1101:O1104"/>
    <mergeCell ref="G1103:G1104"/>
    <mergeCell ref="R1125:Y1127"/>
    <mergeCell ref="R1130:Y1132"/>
    <mergeCell ref="R1135:Y1137"/>
    <mergeCell ref="C1145:D1146"/>
    <mergeCell ref="E1145:E1146"/>
    <mergeCell ref="F1145:F1146"/>
    <mergeCell ref="G1145:G1146"/>
    <mergeCell ref="H1145:H1146"/>
    <mergeCell ref="I1145:I1146"/>
    <mergeCell ref="J1145:J1146"/>
    <mergeCell ref="R1156:Y1158"/>
    <mergeCell ref="R1161:Y1163"/>
    <mergeCell ref="R1166:Y1168"/>
    <mergeCell ref="H1149:H1150"/>
    <mergeCell ref="I1149:I1150"/>
    <mergeCell ref="J1149:J1150"/>
    <mergeCell ref="C1155:C1156"/>
    <mergeCell ref="D1155:F1155"/>
    <mergeCell ref="G1155:H1155"/>
    <mergeCell ref="I1155:I1156"/>
    <mergeCell ref="J1155:J1156"/>
    <mergeCell ref="C1147:D1150"/>
    <mergeCell ref="E1147:E1150"/>
    <mergeCell ref="F1147:F1150"/>
    <mergeCell ref="G1147:G1148"/>
    <mergeCell ref="H1147:H1148"/>
    <mergeCell ref="I1147:I1148"/>
    <mergeCell ref="J1147:J1148"/>
    <mergeCell ref="K1147:O1150"/>
    <mergeCell ref="G1149:G1150"/>
    <mergeCell ref="R1171:Y1173"/>
    <mergeCell ref="R1176:Y1178"/>
    <mergeCell ref="R1181:Y1183"/>
    <mergeCell ref="C1191:D1192"/>
    <mergeCell ref="E1191:E1192"/>
    <mergeCell ref="F1191:F1192"/>
    <mergeCell ref="G1191:G1192"/>
    <mergeCell ref="H1191:H1192"/>
    <mergeCell ref="I1191:I1192"/>
    <mergeCell ref="J1191:J1192"/>
    <mergeCell ref="C43:D46"/>
    <mergeCell ref="E43:E46"/>
    <mergeCell ref="F43:F46"/>
    <mergeCell ref="G43:G44"/>
    <mergeCell ref="H43:H44"/>
    <mergeCell ref="I43:I44"/>
    <mergeCell ref="J43:J44"/>
    <mergeCell ref="K1191:K1192"/>
    <mergeCell ref="C1193:D1196"/>
    <mergeCell ref="E1193:E1196"/>
    <mergeCell ref="F1193:F1196"/>
    <mergeCell ref="G1193:G1194"/>
    <mergeCell ref="H1193:H1194"/>
    <mergeCell ref="I1193:I1194"/>
    <mergeCell ref="J1193:J1194"/>
    <mergeCell ref="K1193:O1196"/>
    <mergeCell ref="G1195:G1196"/>
    <mergeCell ref="K1155:K1156"/>
    <mergeCell ref="L1155:L1156"/>
    <mergeCell ref="M1155:O1156"/>
    <mergeCell ref="K1145:K1146"/>
    <mergeCell ref="K1109:K1110"/>
    <mergeCell ref="L1109:L1110"/>
    <mergeCell ref="M1109:O1110"/>
    <mergeCell ref="M224:O224"/>
    <mergeCell ref="M270:O270"/>
    <mergeCell ref="M132:O132"/>
    <mergeCell ref="H45:H46"/>
    <mergeCell ref="I45:I46"/>
    <mergeCell ref="J45:J46"/>
    <mergeCell ref="H1195:H1196"/>
    <mergeCell ref="I1195:I1196"/>
    <mergeCell ref="J1195:J1196"/>
    <mergeCell ref="K1099:K1100"/>
    <mergeCell ref="K1063:K1064"/>
    <mergeCell ref="L1063:L1064"/>
    <mergeCell ref="M1063:O1064"/>
    <mergeCell ref="K1053:K1054"/>
    <mergeCell ref="K1017:K1018"/>
    <mergeCell ref="L1017:L1018"/>
    <mergeCell ref="M1017:O1018"/>
    <mergeCell ref="K1007:K1008"/>
    <mergeCell ref="K971:K972"/>
    <mergeCell ref="L971:L972"/>
    <mergeCell ref="M971:O972"/>
    <mergeCell ref="K961:K962"/>
    <mergeCell ref="K925:K926"/>
    <mergeCell ref="L925:L926"/>
    <mergeCell ref="M580:O580"/>
    <mergeCell ref="M592:O592"/>
    <mergeCell ref="M500:O500"/>
    <mergeCell ref="M523:O523"/>
    <mergeCell ref="M534:O534"/>
    <mergeCell ref="M546:O546"/>
    <mergeCell ref="M569:O569"/>
    <mergeCell ref="M431:O431"/>
    <mergeCell ref="M442:O442"/>
    <mergeCell ref="M454:O454"/>
    <mergeCell ref="M1052:O1052"/>
    <mergeCell ref="M1075:O1075"/>
    <mergeCell ref="M1086:O1086"/>
    <mergeCell ref="M1098:O1098"/>
    <mergeCell ref="M764:O764"/>
    <mergeCell ref="M776:O776"/>
    <mergeCell ref="M707:O707"/>
    <mergeCell ref="M718:O718"/>
    <mergeCell ref="M730:O730"/>
    <mergeCell ref="M753:O753"/>
    <mergeCell ref="M925:O926"/>
    <mergeCell ref="K1201:K1202"/>
    <mergeCell ref="L1201:L1202"/>
    <mergeCell ref="M1201:O1202"/>
    <mergeCell ref="R1202:Y1204"/>
    <mergeCell ref="R1207:Y1209"/>
    <mergeCell ref="R1212:Y1214"/>
    <mergeCell ref="C1201:C1202"/>
    <mergeCell ref="D1201:F1201"/>
    <mergeCell ref="G1201:H1201"/>
    <mergeCell ref="I1201:I1202"/>
    <mergeCell ref="J1201:J1202"/>
    <mergeCell ref="R1217:Y1219"/>
    <mergeCell ref="R1222:Y1224"/>
    <mergeCell ref="R1227:Y1229"/>
    <mergeCell ref="C1237:D1238"/>
    <mergeCell ref="E1237:E1238"/>
    <mergeCell ref="F1237:F1238"/>
    <mergeCell ref="G1237:G1238"/>
    <mergeCell ref="H1237:H1238"/>
    <mergeCell ref="I1237:I1238"/>
    <mergeCell ref="J1237:J1238"/>
    <mergeCell ref="H1241:H1242"/>
    <mergeCell ref="I1241:I1242"/>
    <mergeCell ref="J1241:J1242"/>
    <mergeCell ref="K1237:K1238"/>
    <mergeCell ref="C1239:D1242"/>
    <mergeCell ref="E1239:E1242"/>
    <mergeCell ref="F1239:F1242"/>
    <mergeCell ref="G1239:G1240"/>
    <mergeCell ref="H1239:H1240"/>
    <mergeCell ref="I1239:I1240"/>
    <mergeCell ref="J1239:J1240"/>
    <mergeCell ref="K1239:O1242"/>
    <mergeCell ref="G1241:G124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1197"/>
  <sheetViews>
    <sheetView tabSelected="1" topLeftCell="A1125" zoomScaleNormal="100" workbookViewId="0">
      <selection activeCell="P1172" sqref="P1172"/>
    </sheetView>
  </sheetViews>
  <sheetFormatPr baseColWidth="10" defaultColWidth="9.140625" defaultRowHeight="12.75" x14ac:dyDescent="0.2"/>
  <cols>
    <col min="1" max="1" width="9.140625" style="69"/>
    <col min="2" max="2" width="9.140625" style="70"/>
    <col min="3" max="6" width="9.140625" style="69"/>
    <col min="7" max="8" width="9.140625" style="71"/>
    <col min="9" max="9" width="9.140625" style="69"/>
    <col min="10" max="10" width="9.140625" style="71"/>
    <col min="11" max="12" width="9.140625" style="69"/>
    <col min="13" max="13" width="16.140625" style="69" customWidth="1"/>
    <col min="14" max="14" width="14.85546875" style="69" customWidth="1"/>
    <col min="15" max="15" width="15" style="69" customWidth="1"/>
    <col min="16" max="16384" width="9.140625" style="69"/>
  </cols>
  <sheetData>
    <row r="3" spans="2:25" x14ac:dyDescent="0.2">
      <c r="C3" s="69" t="s">
        <v>159</v>
      </c>
      <c r="D3" s="69" t="s">
        <v>158</v>
      </c>
    </row>
    <row r="4" spans="2:25" ht="13.5" thickBot="1" x14ac:dyDescent="0.25">
      <c r="D4" s="72"/>
    </row>
    <row r="5" spans="2:25" ht="12.75" customHeight="1" x14ac:dyDescent="0.2">
      <c r="C5" s="260" t="s">
        <v>0</v>
      </c>
      <c r="D5" s="262" t="s">
        <v>1</v>
      </c>
      <c r="E5" s="263"/>
      <c r="F5" s="264"/>
      <c r="G5" s="265" t="s">
        <v>2</v>
      </c>
      <c r="H5" s="266"/>
      <c r="I5" s="267" t="s">
        <v>3</v>
      </c>
      <c r="J5" s="269" t="s">
        <v>4</v>
      </c>
      <c r="K5" s="241" t="s">
        <v>5</v>
      </c>
      <c r="L5" s="243" t="s">
        <v>6</v>
      </c>
      <c r="M5" s="245" t="s">
        <v>7</v>
      </c>
      <c r="N5" s="246"/>
      <c r="O5" s="247"/>
      <c r="R5" s="80" t="s">
        <v>150</v>
      </c>
      <c r="S5" s="80"/>
      <c r="T5" s="80"/>
      <c r="U5" s="80"/>
      <c r="V5" s="80"/>
      <c r="W5" s="80"/>
      <c r="X5" s="80"/>
      <c r="Y5" s="80"/>
    </row>
    <row r="6" spans="2:25" ht="13.5" thickBot="1" x14ac:dyDescent="0.25">
      <c r="C6" s="261"/>
      <c r="D6" s="1" t="s">
        <v>8</v>
      </c>
      <c r="E6" s="2" t="s">
        <v>9</v>
      </c>
      <c r="F6" s="3" t="s">
        <v>10</v>
      </c>
      <c r="G6" s="49" t="s">
        <v>11</v>
      </c>
      <c r="H6" s="50" t="s">
        <v>12</v>
      </c>
      <c r="I6" s="268"/>
      <c r="J6" s="270"/>
      <c r="K6" s="242"/>
      <c r="L6" s="244"/>
      <c r="M6" s="248"/>
      <c r="N6" s="249"/>
      <c r="O6" s="250"/>
      <c r="R6" s="119" t="s">
        <v>316</v>
      </c>
      <c r="S6" s="119"/>
      <c r="T6" s="119"/>
      <c r="U6" s="119"/>
      <c r="V6" s="119"/>
      <c r="W6" s="119"/>
      <c r="X6" s="119"/>
      <c r="Y6" s="119"/>
    </row>
    <row r="7" spans="2:25" x14ac:dyDescent="0.2">
      <c r="B7" s="70">
        <v>37165</v>
      </c>
      <c r="C7" s="4">
        <v>1</v>
      </c>
      <c r="D7" s="5"/>
      <c r="E7" s="6"/>
      <c r="F7" s="7"/>
      <c r="G7" s="90">
        <v>13</v>
      </c>
      <c r="H7" s="7">
        <v>17</v>
      </c>
      <c r="I7" s="5">
        <v>90</v>
      </c>
      <c r="J7" s="91">
        <v>6</v>
      </c>
      <c r="K7" s="7">
        <v>1</v>
      </c>
      <c r="L7" s="5" t="s">
        <v>13</v>
      </c>
      <c r="M7" s="27">
        <v>1</v>
      </c>
      <c r="N7" s="9"/>
      <c r="O7" s="10"/>
      <c r="R7" s="119"/>
      <c r="S7" s="119"/>
      <c r="T7" s="119"/>
      <c r="U7" s="119"/>
      <c r="V7" s="119"/>
      <c r="W7" s="119"/>
      <c r="X7" s="119"/>
      <c r="Y7" s="119"/>
    </row>
    <row r="8" spans="2:25" x14ac:dyDescent="0.2">
      <c r="B8" s="70">
        <v>37166</v>
      </c>
      <c r="C8" s="4">
        <v>2</v>
      </c>
      <c r="D8" s="11"/>
      <c r="E8" s="12"/>
      <c r="F8" s="13"/>
      <c r="G8" s="92">
        <v>15</v>
      </c>
      <c r="H8" s="13">
        <v>19</v>
      </c>
      <c r="I8" s="11">
        <v>83</v>
      </c>
      <c r="J8" s="93">
        <v>0</v>
      </c>
      <c r="K8" s="7">
        <v>1</v>
      </c>
      <c r="L8" s="11" t="s">
        <v>25</v>
      </c>
      <c r="M8" s="27">
        <v>0.75</v>
      </c>
      <c r="N8" s="9"/>
      <c r="O8" s="10"/>
      <c r="R8" s="119"/>
      <c r="S8" s="119"/>
      <c r="T8" s="119"/>
      <c r="U8" s="119"/>
      <c r="V8" s="119"/>
      <c r="W8" s="119"/>
      <c r="X8" s="119"/>
      <c r="Y8" s="119"/>
    </row>
    <row r="9" spans="2:25" x14ac:dyDescent="0.2">
      <c r="B9" s="70">
        <v>37167</v>
      </c>
      <c r="C9" s="4">
        <v>3</v>
      </c>
      <c r="D9" s="11"/>
      <c r="E9" s="12"/>
      <c r="F9" s="13"/>
      <c r="G9" s="92">
        <v>14</v>
      </c>
      <c r="H9" s="13">
        <v>20</v>
      </c>
      <c r="I9" s="11">
        <v>81</v>
      </c>
      <c r="J9" s="93">
        <v>9</v>
      </c>
      <c r="K9" s="7">
        <v>1</v>
      </c>
      <c r="L9" s="11" t="s">
        <v>25</v>
      </c>
      <c r="M9" s="27">
        <v>0.75</v>
      </c>
      <c r="N9" s="9"/>
      <c r="O9" s="10"/>
      <c r="R9" s="80"/>
      <c r="S9" s="80"/>
      <c r="T9" s="80"/>
      <c r="U9" s="80"/>
      <c r="V9" s="80"/>
      <c r="W9" s="80"/>
      <c r="X9" s="80"/>
      <c r="Y9" s="80"/>
    </row>
    <row r="10" spans="2:25" x14ac:dyDescent="0.2">
      <c r="B10" s="70">
        <v>37168</v>
      </c>
      <c r="C10" s="4">
        <v>4</v>
      </c>
      <c r="D10" s="107" t="s">
        <v>319</v>
      </c>
      <c r="E10" s="12"/>
      <c r="F10" s="13"/>
      <c r="G10" s="92">
        <v>13</v>
      </c>
      <c r="H10" s="13">
        <v>17</v>
      </c>
      <c r="I10" s="11">
        <v>72</v>
      </c>
      <c r="J10" s="93">
        <v>0</v>
      </c>
      <c r="K10" s="7">
        <v>1</v>
      </c>
      <c r="L10" s="11" t="s">
        <v>13</v>
      </c>
      <c r="M10" s="27">
        <v>0.5</v>
      </c>
      <c r="N10" s="9"/>
      <c r="O10" s="10"/>
      <c r="R10" s="80" t="s">
        <v>152</v>
      </c>
      <c r="S10" s="80"/>
      <c r="T10" s="80"/>
      <c r="U10" s="80"/>
      <c r="V10" s="80"/>
      <c r="W10" s="80"/>
      <c r="X10" s="80"/>
      <c r="Y10" s="80"/>
    </row>
    <row r="11" spans="2:25" x14ac:dyDescent="0.2">
      <c r="B11" s="70">
        <v>37169</v>
      </c>
      <c r="C11" s="4">
        <v>5</v>
      </c>
      <c r="D11" s="11"/>
      <c r="E11" s="12"/>
      <c r="F11" s="13"/>
      <c r="G11" s="92">
        <v>10</v>
      </c>
      <c r="H11" s="13">
        <v>16</v>
      </c>
      <c r="I11" s="11">
        <v>80</v>
      </c>
      <c r="J11" s="93">
        <v>0</v>
      </c>
      <c r="K11" s="7">
        <v>1</v>
      </c>
      <c r="L11" s="11" t="s">
        <v>13</v>
      </c>
      <c r="M11" s="27">
        <v>0.5</v>
      </c>
      <c r="N11" s="9"/>
      <c r="O11" s="10"/>
      <c r="R11" s="119" t="s">
        <v>317</v>
      </c>
      <c r="S11" s="119"/>
      <c r="T11" s="119"/>
      <c r="U11" s="119"/>
      <c r="V11" s="119"/>
      <c r="W11" s="119"/>
      <c r="X11" s="119"/>
      <c r="Y11" s="119"/>
    </row>
    <row r="12" spans="2:25" x14ac:dyDescent="0.2">
      <c r="B12" s="70">
        <v>37170</v>
      </c>
      <c r="C12" s="4">
        <v>6</v>
      </c>
      <c r="D12" s="11"/>
      <c r="E12" s="12"/>
      <c r="F12" s="13"/>
      <c r="G12" s="92">
        <v>10</v>
      </c>
      <c r="H12" s="13">
        <v>16</v>
      </c>
      <c r="I12" s="11">
        <v>87</v>
      </c>
      <c r="J12" s="93">
        <v>0</v>
      </c>
      <c r="K12" s="7">
        <v>1</v>
      </c>
      <c r="L12" s="11" t="s">
        <v>13</v>
      </c>
      <c r="M12" s="27">
        <v>0.5</v>
      </c>
      <c r="N12" s="9"/>
      <c r="O12" s="10"/>
      <c r="R12" s="119"/>
      <c r="S12" s="119"/>
      <c r="T12" s="119"/>
      <c r="U12" s="119"/>
      <c r="V12" s="119"/>
      <c r="W12" s="119"/>
      <c r="X12" s="119"/>
      <c r="Y12" s="119"/>
    </row>
    <row r="13" spans="2:25" x14ac:dyDescent="0.2">
      <c r="B13" s="70">
        <v>37171</v>
      </c>
      <c r="C13" s="4">
        <v>7</v>
      </c>
      <c r="D13" s="11"/>
      <c r="E13" s="12"/>
      <c r="F13" s="13"/>
      <c r="G13" s="92">
        <v>13</v>
      </c>
      <c r="H13" s="13">
        <v>17</v>
      </c>
      <c r="I13" s="11">
        <v>80</v>
      </c>
      <c r="J13" s="93">
        <v>0</v>
      </c>
      <c r="K13" s="7">
        <v>1</v>
      </c>
      <c r="L13" s="11" t="s">
        <v>25</v>
      </c>
      <c r="M13" s="27">
        <v>0.25</v>
      </c>
      <c r="N13" s="9"/>
      <c r="O13" s="10"/>
      <c r="R13" s="119"/>
      <c r="S13" s="119"/>
      <c r="T13" s="119"/>
      <c r="U13" s="119"/>
      <c r="V13" s="119"/>
      <c r="W13" s="119"/>
      <c r="X13" s="119"/>
      <c r="Y13" s="119"/>
    </row>
    <row r="14" spans="2:25" x14ac:dyDescent="0.2">
      <c r="B14" s="70">
        <v>37172</v>
      </c>
      <c r="C14" s="4">
        <v>8</v>
      </c>
      <c r="D14" s="11"/>
      <c r="E14" s="12"/>
      <c r="F14" s="13"/>
      <c r="G14" s="92">
        <v>14</v>
      </c>
      <c r="H14" s="13">
        <v>16</v>
      </c>
      <c r="I14" s="11">
        <v>73</v>
      </c>
      <c r="J14" s="93">
        <v>0</v>
      </c>
      <c r="K14" s="7">
        <v>1</v>
      </c>
      <c r="L14" s="11" t="s">
        <v>25</v>
      </c>
      <c r="M14" s="27">
        <v>1</v>
      </c>
      <c r="N14" s="15"/>
      <c r="O14" s="16"/>
      <c r="R14" s="80"/>
      <c r="S14" s="80"/>
      <c r="T14" s="80"/>
      <c r="U14" s="80"/>
      <c r="V14" s="80"/>
      <c r="W14" s="80"/>
      <c r="X14" s="80"/>
      <c r="Y14" s="80"/>
    </row>
    <row r="15" spans="2:25" x14ac:dyDescent="0.2">
      <c r="B15" s="70">
        <v>37173</v>
      </c>
      <c r="C15" s="4">
        <v>9</v>
      </c>
      <c r="D15" s="11"/>
      <c r="E15" s="12"/>
      <c r="F15" s="13"/>
      <c r="G15" s="92">
        <v>10</v>
      </c>
      <c r="H15" s="13">
        <v>16</v>
      </c>
      <c r="I15" s="11">
        <v>74</v>
      </c>
      <c r="J15" s="93">
        <v>0</v>
      </c>
      <c r="K15" s="7">
        <v>1</v>
      </c>
      <c r="L15" s="11" t="s">
        <v>17</v>
      </c>
      <c r="M15" s="27">
        <v>0.75</v>
      </c>
      <c r="N15" s="15"/>
      <c r="O15" s="16"/>
      <c r="R15" s="80" t="s">
        <v>154</v>
      </c>
      <c r="S15" s="80"/>
      <c r="T15" s="80"/>
      <c r="U15" s="80"/>
      <c r="V15" s="80"/>
      <c r="W15" s="80"/>
      <c r="X15" s="80"/>
      <c r="Y15" s="80"/>
    </row>
    <row r="16" spans="2:25" ht="13.5" thickBot="1" x14ac:dyDescent="0.25">
      <c r="B16" s="70">
        <v>37174</v>
      </c>
      <c r="C16" s="17">
        <v>10</v>
      </c>
      <c r="D16" s="18"/>
      <c r="E16" s="19"/>
      <c r="F16" s="20"/>
      <c r="G16" s="94">
        <v>13</v>
      </c>
      <c r="H16" s="20">
        <v>16</v>
      </c>
      <c r="I16" s="18">
        <v>74</v>
      </c>
      <c r="J16" s="93">
        <v>0</v>
      </c>
      <c r="K16" s="7">
        <v>1</v>
      </c>
      <c r="L16" s="11" t="s">
        <v>34</v>
      </c>
      <c r="M16" s="27">
        <v>0.25</v>
      </c>
      <c r="N16" s="15"/>
      <c r="O16" s="16"/>
      <c r="R16" s="119"/>
      <c r="S16" s="119"/>
      <c r="T16" s="119"/>
      <c r="U16" s="119"/>
      <c r="V16" s="119"/>
      <c r="W16" s="119"/>
      <c r="X16" s="119"/>
      <c r="Y16" s="119"/>
    </row>
    <row r="17" spans="2:25" ht="13.5" thickBot="1" x14ac:dyDescent="0.25">
      <c r="C17" s="21" t="s">
        <v>20</v>
      </c>
      <c r="D17" s="22"/>
      <c r="E17" s="23"/>
      <c r="F17" s="24"/>
      <c r="G17" s="96"/>
      <c r="H17" s="97"/>
      <c r="I17" s="25"/>
      <c r="J17" s="98"/>
      <c r="K17" s="24"/>
      <c r="L17" s="22"/>
      <c r="M17" s="32"/>
      <c r="N17" s="101"/>
      <c r="O17" s="102"/>
      <c r="R17" s="119"/>
      <c r="S17" s="119"/>
      <c r="T17" s="119"/>
      <c r="U17" s="119"/>
      <c r="V17" s="119"/>
      <c r="W17" s="119"/>
      <c r="X17" s="119"/>
      <c r="Y17" s="119"/>
    </row>
    <row r="18" spans="2:25" x14ac:dyDescent="0.2">
      <c r="B18" s="70">
        <v>37175</v>
      </c>
      <c r="C18" s="26">
        <v>11</v>
      </c>
      <c r="D18" s="5"/>
      <c r="E18" s="6"/>
      <c r="F18" s="7"/>
      <c r="G18" s="90">
        <v>13</v>
      </c>
      <c r="H18" s="7">
        <v>16</v>
      </c>
      <c r="I18" s="5">
        <v>91</v>
      </c>
      <c r="J18" s="12">
        <v>0</v>
      </c>
      <c r="K18" s="7">
        <v>1</v>
      </c>
      <c r="L18" s="5" t="s">
        <v>15</v>
      </c>
      <c r="M18" s="35">
        <v>1</v>
      </c>
      <c r="N18" s="9"/>
      <c r="O18" s="10"/>
      <c r="R18" s="119"/>
      <c r="S18" s="119"/>
      <c r="T18" s="119"/>
      <c r="U18" s="119"/>
      <c r="V18" s="119"/>
      <c r="W18" s="119"/>
      <c r="X18" s="119"/>
      <c r="Y18" s="119"/>
    </row>
    <row r="19" spans="2:25" x14ac:dyDescent="0.2">
      <c r="B19" s="70">
        <v>37176</v>
      </c>
      <c r="C19" s="4">
        <v>12</v>
      </c>
      <c r="D19" s="11"/>
      <c r="E19" s="12"/>
      <c r="F19" s="13"/>
      <c r="G19" s="90">
        <v>11</v>
      </c>
      <c r="H19" s="7">
        <v>17</v>
      </c>
      <c r="I19" s="11">
        <v>75</v>
      </c>
      <c r="J19" s="12">
        <v>0</v>
      </c>
      <c r="K19" s="7">
        <v>1</v>
      </c>
      <c r="L19" s="5" t="s">
        <v>25</v>
      </c>
      <c r="M19" s="35">
        <v>0</v>
      </c>
      <c r="N19" s="9"/>
      <c r="O19" s="10"/>
      <c r="R19" s="80"/>
      <c r="S19" s="80"/>
      <c r="T19" s="80"/>
      <c r="U19" s="80"/>
      <c r="V19" s="80"/>
      <c r="W19" s="80"/>
      <c r="X19" s="80"/>
      <c r="Y19" s="80"/>
    </row>
    <row r="20" spans="2:25" x14ac:dyDescent="0.2">
      <c r="B20" s="70">
        <v>37177</v>
      </c>
      <c r="C20" s="4">
        <v>13</v>
      </c>
      <c r="D20" s="11"/>
      <c r="E20" s="12"/>
      <c r="F20" s="13"/>
      <c r="G20" s="92">
        <v>12</v>
      </c>
      <c r="H20" s="13">
        <v>18</v>
      </c>
      <c r="I20" s="11">
        <v>83</v>
      </c>
      <c r="J20" s="12">
        <v>0</v>
      </c>
      <c r="K20" s="7">
        <v>1</v>
      </c>
      <c r="L20" s="5" t="s">
        <v>64</v>
      </c>
      <c r="M20" s="35">
        <v>0</v>
      </c>
      <c r="N20" s="15"/>
      <c r="O20" s="16"/>
      <c r="R20" s="80" t="s">
        <v>156</v>
      </c>
      <c r="S20" s="80"/>
      <c r="T20" s="80"/>
      <c r="U20" s="80"/>
      <c r="V20" s="80"/>
      <c r="W20" s="80"/>
      <c r="X20" s="80"/>
      <c r="Y20" s="80"/>
    </row>
    <row r="21" spans="2:25" ht="15" x14ac:dyDescent="0.25">
      <c r="B21" s="70">
        <v>37178</v>
      </c>
      <c r="C21" s="4">
        <v>14</v>
      </c>
      <c r="D21" s="11"/>
      <c r="E21" s="12"/>
      <c r="F21" s="13"/>
      <c r="G21" s="99">
        <v>14</v>
      </c>
      <c r="H21" s="13">
        <v>20</v>
      </c>
      <c r="I21" s="11">
        <v>77</v>
      </c>
      <c r="J21" s="12">
        <v>0</v>
      </c>
      <c r="K21" s="7">
        <v>1</v>
      </c>
      <c r="L21" s="5" t="s">
        <v>17</v>
      </c>
      <c r="M21" s="35">
        <v>0.5</v>
      </c>
      <c r="N21" s="15"/>
      <c r="O21" s="16"/>
      <c r="R21" s="120"/>
      <c r="S21" s="120"/>
      <c r="T21" s="120"/>
      <c r="U21" s="120"/>
      <c r="V21" s="120"/>
      <c r="W21" s="120"/>
      <c r="X21" s="120"/>
      <c r="Y21" s="120"/>
    </row>
    <row r="22" spans="2:25" x14ac:dyDescent="0.2">
      <c r="B22" s="70">
        <v>37179</v>
      </c>
      <c r="C22" s="4">
        <v>15</v>
      </c>
      <c r="D22" s="11"/>
      <c r="E22" s="12"/>
      <c r="F22" s="13"/>
      <c r="G22" s="92">
        <v>13</v>
      </c>
      <c r="H22" s="13">
        <v>19</v>
      </c>
      <c r="I22" s="11">
        <v>84</v>
      </c>
      <c r="J22" s="12">
        <v>0</v>
      </c>
      <c r="K22" s="7">
        <v>1</v>
      </c>
      <c r="L22" s="5" t="s">
        <v>25</v>
      </c>
      <c r="M22" s="35">
        <v>0.75</v>
      </c>
      <c r="N22" s="9"/>
      <c r="O22" s="10"/>
      <c r="R22" s="120"/>
      <c r="S22" s="120"/>
      <c r="T22" s="120"/>
      <c r="U22" s="120"/>
      <c r="V22" s="120"/>
      <c r="W22" s="120"/>
      <c r="X22" s="120"/>
      <c r="Y22" s="120"/>
    </row>
    <row r="23" spans="2:25" x14ac:dyDescent="0.2">
      <c r="B23" s="70">
        <v>37180</v>
      </c>
      <c r="C23" s="4">
        <v>16</v>
      </c>
      <c r="D23" s="11"/>
      <c r="E23" s="12"/>
      <c r="F23" s="13"/>
      <c r="G23" s="92">
        <v>13</v>
      </c>
      <c r="H23" s="13">
        <v>18</v>
      </c>
      <c r="I23" s="11">
        <v>81</v>
      </c>
      <c r="J23" s="12">
        <v>0</v>
      </c>
      <c r="K23" s="7">
        <v>1</v>
      </c>
      <c r="L23" s="5" t="s">
        <v>17</v>
      </c>
      <c r="M23" s="35">
        <v>0.75</v>
      </c>
      <c r="N23" s="15"/>
      <c r="O23" s="16"/>
      <c r="R23" s="120"/>
      <c r="S23" s="120"/>
      <c r="T23" s="120"/>
      <c r="U23" s="120"/>
      <c r="V23" s="120"/>
      <c r="W23" s="120"/>
      <c r="X23" s="120"/>
      <c r="Y23" s="120"/>
    </row>
    <row r="24" spans="2:25" x14ac:dyDescent="0.2">
      <c r="B24" s="70">
        <v>37181</v>
      </c>
      <c r="C24" s="4">
        <v>17</v>
      </c>
      <c r="D24" s="11"/>
      <c r="E24" s="12"/>
      <c r="F24" s="13"/>
      <c r="G24" s="92">
        <v>10</v>
      </c>
      <c r="H24" s="13">
        <v>16</v>
      </c>
      <c r="I24" s="11">
        <v>89</v>
      </c>
      <c r="J24" s="12">
        <v>0</v>
      </c>
      <c r="K24" s="7">
        <v>1</v>
      </c>
      <c r="L24" s="5" t="s">
        <v>17</v>
      </c>
      <c r="M24" s="35">
        <v>0.5</v>
      </c>
      <c r="N24" s="9"/>
      <c r="O24" s="10"/>
      <c r="R24" s="80"/>
      <c r="S24" s="80"/>
      <c r="T24" s="80"/>
      <c r="U24" s="80"/>
      <c r="V24" s="80"/>
      <c r="W24" s="80"/>
      <c r="X24" s="80"/>
      <c r="Y24" s="80"/>
    </row>
    <row r="25" spans="2:25" x14ac:dyDescent="0.2">
      <c r="B25" s="70">
        <v>37182</v>
      </c>
      <c r="C25" s="4">
        <v>18</v>
      </c>
      <c r="D25" s="11"/>
      <c r="E25" s="12"/>
      <c r="F25" s="13"/>
      <c r="G25" s="92">
        <v>12</v>
      </c>
      <c r="H25" s="13">
        <v>15</v>
      </c>
      <c r="I25" s="11">
        <v>86</v>
      </c>
      <c r="J25" s="12">
        <v>0</v>
      </c>
      <c r="K25" s="7">
        <v>1</v>
      </c>
      <c r="L25" s="5" t="s">
        <v>17</v>
      </c>
      <c r="M25" s="35">
        <v>0.5</v>
      </c>
      <c r="N25" s="9"/>
      <c r="O25" s="10"/>
      <c r="R25" s="80" t="s">
        <v>155</v>
      </c>
      <c r="S25" s="80"/>
      <c r="T25" s="80"/>
      <c r="U25" s="80"/>
      <c r="V25" s="80"/>
      <c r="W25" s="80"/>
      <c r="X25" s="80"/>
      <c r="Y25" s="80"/>
    </row>
    <row r="26" spans="2:25" x14ac:dyDescent="0.2">
      <c r="B26" s="70">
        <v>37183</v>
      </c>
      <c r="C26" s="4">
        <v>19</v>
      </c>
      <c r="D26" s="11"/>
      <c r="E26" s="12"/>
      <c r="F26" s="13"/>
      <c r="G26" s="92">
        <v>11</v>
      </c>
      <c r="H26" s="13">
        <v>17</v>
      </c>
      <c r="I26" s="11">
        <v>84</v>
      </c>
      <c r="J26" s="12">
        <v>0</v>
      </c>
      <c r="K26" s="7">
        <v>1</v>
      </c>
      <c r="L26" s="5" t="s">
        <v>17</v>
      </c>
      <c r="M26" s="35">
        <v>0.25</v>
      </c>
      <c r="N26" s="9"/>
      <c r="O26" s="10"/>
      <c r="R26" s="120" t="s">
        <v>318</v>
      </c>
      <c r="S26" s="120"/>
      <c r="T26" s="120"/>
      <c r="U26" s="120"/>
      <c r="V26" s="120"/>
      <c r="W26" s="120"/>
      <c r="X26" s="120"/>
      <c r="Y26" s="120"/>
    </row>
    <row r="27" spans="2:25" ht="13.5" thickBot="1" x14ac:dyDescent="0.25">
      <c r="B27" s="70">
        <v>37184</v>
      </c>
      <c r="C27" s="17">
        <v>20</v>
      </c>
      <c r="D27" s="18"/>
      <c r="E27" s="19"/>
      <c r="F27" s="20"/>
      <c r="G27" s="92">
        <v>10</v>
      </c>
      <c r="H27" s="13">
        <v>15</v>
      </c>
      <c r="I27" s="18">
        <v>83</v>
      </c>
      <c r="J27" s="12">
        <v>0</v>
      </c>
      <c r="K27" s="7">
        <v>1</v>
      </c>
      <c r="L27" s="5" t="s">
        <v>17</v>
      </c>
      <c r="M27" s="35">
        <v>0.25</v>
      </c>
      <c r="N27" s="15"/>
      <c r="O27" s="16"/>
      <c r="R27" s="120"/>
      <c r="S27" s="120"/>
      <c r="T27" s="120"/>
      <c r="U27" s="120"/>
      <c r="V27" s="120"/>
      <c r="W27" s="120"/>
      <c r="X27" s="120"/>
      <c r="Y27" s="120"/>
    </row>
    <row r="28" spans="2:25" ht="13.5" thickBot="1" x14ac:dyDescent="0.25">
      <c r="C28" s="21" t="s">
        <v>23</v>
      </c>
      <c r="D28" s="22"/>
      <c r="E28" s="23"/>
      <c r="F28" s="24"/>
      <c r="G28" s="96"/>
      <c r="H28" s="97"/>
      <c r="I28" s="25"/>
      <c r="J28" s="98"/>
      <c r="K28" s="24"/>
      <c r="L28" s="22"/>
      <c r="M28" s="32"/>
      <c r="N28" s="101"/>
      <c r="O28" s="102"/>
      <c r="R28" s="120"/>
      <c r="S28" s="120"/>
      <c r="T28" s="120"/>
      <c r="U28" s="120"/>
      <c r="V28" s="120"/>
      <c r="W28" s="120"/>
      <c r="X28" s="120"/>
      <c r="Y28" s="120"/>
    </row>
    <row r="29" spans="2:25" x14ac:dyDescent="0.2">
      <c r="B29" s="70">
        <v>37185</v>
      </c>
      <c r="C29" s="26">
        <v>21</v>
      </c>
      <c r="D29" s="5"/>
      <c r="E29" s="6"/>
      <c r="F29" s="7"/>
      <c r="G29" s="90">
        <v>8</v>
      </c>
      <c r="H29" s="7">
        <v>13</v>
      </c>
      <c r="I29" s="5">
        <v>86</v>
      </c>
      <c r="J29" s="6">
        <v>0</v>
      </c>
      <c r="K29" s="7">
        <v>1</v>
      </c>
      <c r="L29" s="5" t="s">
        <v>17</v>
      </c>
      <c r="M29" s="35">
        <v>0.5</v>
      </c>
      <c r="N29" s="48"/>
      <c r="O29" s="10"/>
      <c r="R29" s="80"/>
      <c r="S29" s="80"/>
      <c r="T29" s="80"/>
      <c r="U29" s="80"/>
      <c r="V29" s="80"/>
      <c r="W29" s="80"/>
      <c r="X29" s="80"/>
      <c r="Y29" s="80"/>
    </row>
    <row r="30" spans="2:25" x14ac:dyDescent="0.2">
      <c r="B30" s="70">
        <v>37186</v>
      </c>
      <c r="C30" s="4">
        <v>22</v>
      </c>
      <c r="D30" s="11"/>
      <c r="E30" s="12"/>
      <c r="F30" s="13"/>
      <c r="G30" s="92">
        <v>11</v>
      </c>
      <c r="H30" s="13">
        <v>17</v>
      </c>
      <c r="I30" s="11">
        <v>72</v>
      </c>
      <c r="J30" s="12">
        <v>2</v>
      </c>
      <c r="K30" s="13">
        <v>1</v>
      </c>
      <c r="L30" s="5" t="s">
        <v>13</v>
      </c>
      <c r="M30" s="35">
        <v>0.5</v>
      </c>
      <c r="N30" s="9"/>
      <c r="O30" s="10"/>
      <c r="R30" s="80" t="s">
        <v>157</v>
      </c>
      <c r="S30" s="80"/>
      <c r="T30" s="80"/>
      <c r="U30" s="80"/>
      <c r="V30" s="80"/>
      <c r="W30" s="80"/>
      <c r="X30" s="80"/>
      <c r="Y30" s="80"/>
    </row>
    <row r="31" spans="2:25" x14ac:dyDescent="0.2">
      <c r="B31" s="70">
        <v>37187</v>
      </c>
      <c r="C31" s="4">
        <v>23</v>
      </c>
      <c r="D31" s="11"/>
      <c r="E31" s="12"/>
      <c r="F31" s="13"/>
      <c r="G31" s="92">
        <v>10</v>
      </c>
      <c r="H31" s="13">
        <v>15</v>
      </c>
      <c r="I31" s="11">
        <v>80</v>
      </c>
      <c r="J31" s="12">
        <v>0</v>
      </c>
      <c r="K31" s="7">
        <v>1</v>
      </c>
      <c r="L31" s="5" t="s">
        <v>17</v>
      </c>
      <c r="M31" s="35">
        <v>0.75</v>
      </c>
      <c r="N31" s="15"/>
      <c r="O31" s="16"/>
      <c r="R31" s="120"/>
      <c r="S31" s="120"/>
      <c r="T31" s="120"/>
      <c r="U31" s="120"/>
      <c r="V31" s="120"/>
      <c r="W31" s="120"/>
      <c r="X31" s="120"/>
      <c r="Y31" s="120"/>
    </row>
    <row r="32" spans="2:25" x14ac:dyDescent="0.2">
      <c r="B32" s="70">
        <v>37188</v>
      </c>
      <c r="C32" s="4">
        <v>24</v>
      </c>
      <c r="D32" s="11"/>
      <c r="E32" s="12"/>
      <c r="F32" s="13"/>
      <c r="G32" s="92">
        <v>10</v>
      </c>
      <c r="H32" s="13">
        <v>13</v>
      </c>
      <c r="I32" s="11">
        <v>90</v>
      </c>
      <c r="J32" s="12">
        <v>5</v>
      </c>
      <c r="K32" s="13">
        <v>0</v>
      </c>
      <c r="L32" s="5" t="s">
        <v>17</v>
      </c>
      <c r="M32" s="35">
        <v>1</v>
      </c>
      <c r="N32" s="9"/>
      <c r="O32" s="10"/>
      <c r="R32" s="120"/>
      <c r="S32" s="120"/>
      <c r="T32" s="120"/>
      <c r="U32" s="120"/>
      <c r="V32" s="120"/>
      <c r="W32" s="120"/>
      <c r="X32" s="120"/>
      <c r="Y32" s="120"/>
    </row>
    <row r="33" spans="2:25" x14ac:dyDescent="0.2">
      <c r="B33" s="70">
        <v>37189</v>
      </c>
      <c r="C33" s="4">
        <v>25</v>
      </c>
      <c r="D33" s="11"/>
      <c r="E33" s="12"/>
      <c r="F33" s="13"/>
      <c r="G33" s="92">
        <v>9</v>
      </c>
      <c r="H33" s="13">
        <v>13</v>
      </c>
      <c r="I33" s="11">
        <v>91</v>
      </c>
      <c r="J33" s="12">
        <v>0</v>
      </c>
      <c r="K33" s="13">
        <v>0</v>
      </c>
      <c r="L33" s="5" t="s">
        <v>34</v>
      </c>
      <c r="M33" s="35">
        <v>1</v>
      </c>
      <c r="N33" s="15"/>
      <c r="O33" s="16"/>
      <c r="R33" s="120"/>
      <c r="S33" s="120"/>
      <c r="T33" s="120"/>
      <c r="U33" s="120"/>
      <c r="V33" s="120"/>
      <c r="W33" s="120"/>
      <c r="X33" s="120"/>
      <c r="Y33" s="120"/>
    </row>
    <row r="34" spans="2:25" x14ac:dyDescent="0.2">
      <c r="B34" s="70">
        <v>37190</v>
      </c>
      <c r="C34" s="4">
        <v>26</v>
      </c>
      <c r="D34" s="11"/>
      <c r="E34" s="12"/>
      <c r="F34" s="13"/>
      <c r="G34" s="92">
        <v>9</v>
      </c>
      <c r="H34" s="13">
        <v>13</v>
      </c>
      <c r="I34" s="11">
        <v>84</v>
      </c>
      <c r="J34" s="12">
        <v>0</v>
      </c>
      <c r="K34" s="13">
        <v>0</v>
      </c>
      <c r="L34" s="11" t="s">
        <v>34</v>
      </c>
      <c r="M34" s="35">
        <v>0.75</v>
      </c>
      <c r="N34" s="9"/>
      <c r="O34" s="10"/>
    </row>
    <row r="35" spans="2:25" x14ac:dyDescent="0.2">
      <c r="B35" s="70">
        <v>37191</v>
      </c>
      <c r="C35" s="4">
        <v>27</v>
      </c>
      <c r="D35" s="11"/>
      <c r="E35" s="12"/>
      <c r="F35" s="13"/>
      <c r="G35" s="92">
        <v>9</v>
      </c>
      <c r="H35" s="13">
        <v>12</v>
      </c>
      <c r="I35" s="11">
        <v>92</v>
      </c>
      <c r="J35" s="12">
        <v>8</v>
      </c>
      <c r="K35" s="13">
        <v>0</v>
      </c>
      <c r="L35" s="11" t="s">
        <v>45</v>
      </c>
      <c r="M35" s="35">
        <v>1</v>
      </c>
      <c r="N35" s="15"/>
      <c r="O35" s="16"/>
    </row>
    <row r="36" spans="2:25" x14ac:dyDescent="0.2">
      <c r="B36" s="70">
        <v>37192</v>
      </c>
      <c r="C36" s="4">
        <v>28</v>
      </c>
      <c r="D36" s="11"/>
      <c r="E36" s="12"/>
      <c r="F36" s="13"/>
      <c r="G36" s="92">
        <v>10</v>
      </c>
      <c r="H36" s="13">
        <v>13</v>
      </c>
      <c r="I36" s="11">
        <v>83</v>
      </c>
      <c r="J36" s="12">
        <v>2</v>
      </c>
      <c r="K36" s="7">
        <v>0</v>
      </c>
      <c r="L36" s="11" t="s">
        <v>15</v>
      </c>
      <c r="M36" s="35">
        <v>0.75</v>
      </c>
      <c r="N36" s="9"/>
      <c r="O36" s="10"/>
    </row>
    <row r="37" spans="2:25" x14ac:dyDescent="0.2">
      <c r="B37" s="70">
        <v>37193</v>
      </c>
      <c r="C37" s="4">
        <v>29</v>
      </c>
      <c r="D37" s="11"/>
      <c r="E37" s="12"/>
      <c r="F37" s="13"/>
      <c r="G37" s="92">
        <v>9</v>
      </c>
      <c r="H37" s="13">
        <v>12</v>
      </c>
      <c r="I37" s="11">
        <v>87</v>
      </c>
      <c r="J37" s="12">
        <v>1</v>
      </c>
      <c r="K37" s="7">
        <v>0</v>
      </c>
      <c r="L37" s="11" t="s">
        <v>15</v>
      </c>
      <c r="M37" s="35">
        <v>1</v>
      </c>
      <c r="N37" s="15"/>
      <c r="O37" s="16"/>
    </row>
    <row r="38" spans="2:25" x14ac:dyDescent="0.2">
      <c r="B38" s="70">
        <v>37194</v>
      </c>
      <c r="C38" s="4">
        <v>30</v>
      </c>
      <c r="D38" s="11"/>
      <c r="E38" s="12"/>
      <c r="F38" s="13"/>
      <c r="G38" s="92">
        <v>11</v>
      </c>
      <c r="H38" s="13">
        <v>18</v>
      </c>
      <c r="I38" s="11">
        <v>71</v>
      </c>
      <c r="J38" s="12">
        <v>0</v>
      </c>
      <c r="K38" s="7">
        <v>1</v>
      </c>
      <c r="L38" s="11" t="s">
        <v>15</v>
      </c>
      <c r="M38" s="35">
        <v>0.25</v>
      </c>
      <c r="N38" s="15"/>
      <c r="O38" s="16"/>
    </row>
    <row r="39" spans="2:25" ht="13.5" thickBot="1" x14ac:dyDescent="0.25">
      <c r="B39" s="70">
        <v>37195</v>
      </c>
      <c r="C39" s="17">
        <v>31</v>
      </c>
      <c r="D39" s="18"/>
      <c r="E39" s="19"/>
      <c r="F39" s="20"/>
      <c r="G39" s="92">
        <v>6</v>
      </c>
      <c r="H39" s="13">
        <v>12</v>
      </c>
      <c r="I39" s="11">
        <v>84</v>
      </c>
      <c r="J39" s="12">
        <v>5</v>
      </c>
      <c r="K39" s="13">
        <v>0</v>
      </c>
      <c r="L39" s="11" t="s">
        <v>13</v>
      </c>
      <c r="M39" s="35">
        <v>0.75</v>
      </c>
      <c r="N39" s="15"/>
      <c r="O39" s="16"/>
    </row>
    <row r="40" spans="2:25" ht="13.5" thickBot="1" x14ac:dyDescent="0.25">
      <c r="C40" s="21" t="s">
        <v>27</v>
      </c>
      <c r="D40" s="22"/>
      <c r="E40" s="23"/>
      <c r="F40" s="24"/>
      <c r="G40" s="57"/>
      <c r="H40" s="58"/>
      <c r="I40" s="25"/>
      <c r="J40" s="64"/>
      <c r="K40" s="24"/>
      <c r="L40" s="22"/>
      <c r="M40" s="36"/>
      <c r="N40" s="37"/>
      <c r="O40" s="38"/>
    </row>
    <row r="41" spans="2:25" ht="12.75" customHeight="1" x14ac:dyDescent="0.2">
      <c r="C41" s="164" t="s">
        <v>28</v>
      </c>
      <c r="D41" s="165"/>
      <c r="E41" s="251"/>
      <c r="F41" s="253"/>
      <c r="G41" s="254">
        <f>SUM(G7:G39)</f>
        <v>346</v>
      </c>
      <c r="H41" s="256">
        <f>SUM(H7:H39)</f>
        <v>492</v>
      </c>
      <c r="I41" s="254">
        <f>SUM(I7:I39)</f>
        <v>2547</v>
      </c>
      <c r="J41" s="258">
        <f>SUM(J7:J39)</f>
        <v>38</v>
      </c>
      <c r="K41" s="253">
        <f>COUNTIF(K7:K39,"&gt;0")</f>
        <v>24</v>
      </c>
      <c r="L41" s="39"/>
      <c r="M41" s="40"/>
      <c r="N41" s="40"/>
      <c r="O41" s="41"/>
    </row>
    <row r="42" spans="2:25" ht="13.5" thickBot="1" x14ac:dyDescent="0.25">
      <c r="C42" s="166"/>
      <c r="D42" s="167"/>
      <c r="E42" s="252"/>
      <c r="F42" s="232"/>
      <c r="G42" s="255"/>
      <c r="H42" s="257"/>
      <c r="I42" s="255"/>
      <c r="J42" s="259"/>
      <c r="K42" s="232"/>
      <c r="L42" s="42"/>
      <c r="M42" s="43"/>
      <c r="N42" s="43"/>
      <c r="O42" s="44"/>
    </row>
    <row r="43" spans="2:25" ht="12.75" customHeight="1" x14ac:dyDescent="0.2">
      <c r="C43" s="143" t="s">
        <v>54</v>
      </c>
      <c r="D43" s="144"/>
      <c r="E43" s="206"/>
      <c r="F43" s="116" t="s">
        <v>55</v>
      </c>
      <c r="G43" s="152" t="s">
        <v>171</v>
      </c>
      <c r="H43" s="153" t="s">
        <v>172</v>
      </c>
      <c r="I43" s="154" t="s">
        <v>56</v>
      </c>
      <c r="J43" s="156" t="s">
        <v>57</v>
      </c>
      <c r="K43" s="235" t="s">
        <v>320</v>
      </c>
      <c r="L43" s="235"/>
      <c r="M43" s="235"/>
      <c r="N43" s="235"/>
      <c r="O43" s="236"/>
    </row>
    <row r="44" spans="2:25" x14ac:dyDescent="0.2">
      <c r="C44" s="145"/>
      <c r="D44" s="146"/>
      <c r="E44" s="207"/>
      <c r="F44" s="117"/>
      <c r="G44" s="121"/>
      <c r="H44" s="137"/>
      <c r="I44" s="155"/>
      <c r="J44" s="157"/>
      <c r="K44" s="237"/>
      <c r="L44" s="237"/>
      <c r="M44" s="237"/>
      <c r="N44" s="237"/>
      <c r="O44" s="238"/>
    </row>
    <row r="45" spans="2:25" x14ac:dyDescent="0.2">
      <c r="C45" s="145"/>
      <c r="D45" s="146"/>
      <c r="E45" s="207"/>
      <c r="F45" s="117"/>
      <c r="G45" s="229">
        <f>G41/31</f>
        <v>11.161290322580646</v>
      </c>
      <c r="H45" s="227">
        <f>H41/31</f>
        <v>15.870967741935484</v>
      </c>
      <c r="I45" s="227">
        <f>I41/31</f>
        <v>82.161290322580641</v>
      </c>
      <c r="J45" s="231">
        <f>COUNTIF(J7:J39,"&gt;0")</f>
        <v>8</v>
      </c>
      <c r="K45" s="237"/>
      <c r="L45" s="237"/>
      <c r="M45" s="237"/>
      <c r="N45" s="237"/>
      <c r="O45" s="238"/>
    </row>
    <row r="46" spans="2:25" ht="13.5" thickBot="1" x14ac:dyDescent="0.25">
      <c r="C46" s="147"/>
      <c r="D46" s="148"/>
      <c r="E46" s="208"/>
      <c r="F46" s="118"/>
      <c r="G46" s="230"/>
      <c r="H46" s="228"/>
      <c r="I46" s="228"/>
      <c r="J46" s="232"/>
      <c r="K46" s="239"/>
      <c r="L46" s="239"/>
      <c r="M46" s="239"/>
      <c r="N46" s="239"/>
      <c r="O46" s="240"/>
    </row>
    <row r="49" spans="2:25" x14ac:dyDescent="0.2">
      <c r="C49" s="69" t="s">
        <v>159</v>
      </c>
      <c r="D49" s="69" t="s">
        <v>161</v>
      </c>
      <c r="H49" s="59"/>
    </row>
    <row r="50" spans="2:25" ht="13.5" thickBot="1" x14ac:dyDescent="0.25">
      <c r="D50" s="72"/>
    </row>
    <row r="51" spans="2:25" ht="12.75" customHeight="1" x14ac:dyDescent="0.2">
      <c r="C51" s="260" t="s">
        <v>0</v>
      </c>
      <c r="D51" s="262" t="s">
        <v>1</v>
      </c>
      <c r="E51" s="263"/>
      <c r="F51" s="264"/>
      <c r="G51" s="265" t="s">
        <v>2</v>
      </c>
      <c r="H51" s="266"/>
      <c r="I51" s="267" t="s">
        <v>3</v>
      </c>
      <c r="J51" s="269" t="s">
        <v>4</v>
      </c>
      <c r="K51" s="241" t="s">
        <v>5</v>
      </c>
      <c r="L51" s="243" t="s">
        <v>6</v>
      </c>
      <c r="M51" s="245" t="s">
        <v>7</v>
      </c>
      <c r="N51" s="246"/>
      <c r="O51" s="247"/>
      <c r="R51" s="80" t="s">
        <v>150</v>
      </c>
      <c r="S51" s="80"/>
      <c r="T51" s="80"/>
      <c r="U51" s="80"/>
      <c r="V51" s="80"/>
      <c r="W51" s="80"/>
      <c r="X51" s="80"/>
      <c r="Y51" s="80"/>
    </row>
    <row r="52" spans="2:25" ht="13.5" customHeight="1" thickBot="1" x14ac:dyDescent="0.25">
      <c r="C52" s="261"/>
      <c r="D52" s="1" t="s">
        <v>8</v>
      </c>
      <c r="E52" s="2" t="s">
        <v>9</v>
      </c>
      <c r="F52" s="3" t="s">
        <v>10</v>
      </c>
      <c r="G52" s="49" t="s">
        <v>11</v>
      </c>
      <c r="H52" s="50" t="s">
        <v>12</v>
      </c>
      <c r="I52" s="268"/>
      <c r="J52" s="270"/>
      <c r="K52" s="242"/>
      <c r="L52" s="244"/>
      <c r="M52" s="248"/>
      <c r="N52" s="249"/>
      <c r="O52" s="250"/>
      <c r="R52" s="119" t="s">
        <v>321</v>
      </c>
      <c r="S52" s="119"/>
      <c r="T52" s="119"/>
      <c r="U52" s="119"/>
      <c r="V52" s="119"/>
      <c r="W52" s="119"/>
      <c r="X52" s="119"/>
      <c r="Y52" s="119"/>
    </row>
    <row r="53" spans="2:25" x14ac:dyDescent="0.2">
      <c r="B53" s="70">
        <v>37165</v>
      </c>
      <c r="C53" s="4">
        <v>1</v>
      </c>
      <c r="D53" s="5">
        <v>34500</v>
      </c>
      <c r="E53" s="6"/>
      <c r="F53" s="7"/>
      <c r="G53" s="90">
        <v>12</v>
      </c>
      <c r="H53" s="7">
        <v>15</v>
      </c>
      <c r="I53" s="5"/>
      <c r="J53" s="91">
        <v>4</v>
      </c>
      <c r="K53" s="7">
        <v>1</v>
      </c>
      <c r="L53" s="5" t="s">
        <v>13</v>
      </c>
      <c r="M53" s="27" t="s">
        <v>46</v>
      </c>
      <c r="N53" s="28"/>
      <c r="O53" s="29"/>
      <c r="R53" s="119"/>
      <c r="S53" s="119"/>
      <c r="T53" s="119"/>
      <c r="U53" s="119"/>
      <c r="V53" s="119"/>
      <c r="W53" s="119"/>
      <c r="X53" s="119"/>
      <c r="Y53" s="119"/>
    </row>
    <row r="54" spans="2:25" x14ac:dyDescent="0.2">
      <c r="B54" s="70">
        <v>37166</v>
      </c>
      <c r="C54" s="4">
        <v>2</v>
      </c>
      <c r="D54" s="11"/>
      <c r="E54" s="12"/>
      <c r="F54" s="13"/>
      <c r="G54" s="92">
        <v>14</v>
      </c>
      <c r="H54" s="13">
        <v>17</v>
      </c>
      <c r="I54" s="11"/>
      <c r="J54" s="93">
        <v>12</v>
      </c>
      <c r="K54" s="7">
        <v>0</v>
      </c>
      <c r="L54" s="11" t="s">
        <v>25</v>
      </c>
      <c r="M54" s="27" t="s">
        <v>133</v>
      </c>
      <c r="N54" s="30"/>
      <c r="O54" s="31"/>
      <c r="R54" s="119"/>
      <c r="S54" s="119"/>
      <c r="T54" s="119"/>
      <c r="U54" s="119"/>
      <c r="V54" s="119"/>
      <c r="W54" s="119"/>
      <c r="X54" s="119"/>
      <c r="Y54" s="119"/>
    </row>
    <row r="55" spans="2:25" x14ac:dyDescent="0.2">
      <c r="B55" s="70">
        <v>37167</v>
      </c>
      <c r="C55" s="4">
        <v>3</v>
      </c>
      <c r="D55" s="11"/>
      <c r="E55" s="12"/>
      <c r="F55" s="13"/>
      <c r="G55" s="92"/>
      <c r="H55" s="13"/>
      <c r="I55" s="11"/>
      <c r="J55" s="93">
        <v>0</v>
      </c>
      <c r="K55" s="7">
        <v>1</v>
      </c>
      <c r="L55" s="11" t="s">
        <v>25</v>
      </c>
      <c r="M55" s="27" t="s">
        <v>38</v>
      </c>
      <c r="N55" s="30"/>
      <c r="O55" s="31"/>
      <c r="R55" s="80"/>
      <c r="S55" s="80"/>
      <c r="T55" s="80"/>
      <c r="U55" s="80"/>
      <c r="V55" s="80"/>
      <c r="W55" s="80"/>
      <c r="X55" s="80"/>
      <c r="Y55" s="80"/>
    </row>
    <row r="56" spans="2:25" x14ac:dyDescent="0.2">
      <c r="B56" s="70">
        <v>37168</v>
      </c>
      <c r="C56" s="4">
        <v>4</v>
      </c>
      <c r="D56" s="11"/>
      <c r="E56" s="12"/>
      <c r="F56" s="13"/>
      <c r="G56" s="92">
        <v>11</v>
      </c>
      <c r="H56" s="13">
        <v>18</v>
      </c>
      <c r="I56" s="11"/>
      <c r="J56" s="93">
        <v>2</v>
      </c>
      <c r="K56" s="7">
        <v>1</v>
      </c>
      <c r="L56" s="11" t="s">
        <v>25</v>
      </c>
      <c r="M56" s="27" t="s">
        <v>38</v>
      </c>
      <c r="N56" s="30"/>
      <c r="O56" s="31"/>
      <c r="R56" s="80" t="s">
        <v>152</v>
      </c>
      <c r="S56" s="80"/>
      <c r="T56" s="80"/>
      <c r="U56" s="80"/>
      <c r="V56" s="80"/>
      <c r="W56" s="80"/>
      <c r="X56" s="80"/>
      <c r="Y56" s="80"/>
    </row>
    <row r="57" spans="2:25" ht="12.75" customHeight="1" x14ac:dyDescent="0.2">
      <c r="B57" s="70">
        <v>37169</v>
      </c>
      <c r="C57" s="4">
        <v>5</v>
      </c>
      <c r="D57" s="11"/>
      <c r="E57" s="12"/>
      <c r="F57" s="13"/>
      <c r="G57" s="92">
        <v>10</v>
      </c>
      <c r="H57" s="13">
        <v>17</v>
      </c>
      <c r="I57" s="11"/>
      <c r="J57" s="93">
        <v>0</v>
      </c>
      <c r="K57" s="7">
        <v>1</v>
      </c>
      <c r="L57" s="11" t="s">
        <v>64</v>
      </c>
      <c r="M57" s="27" t="s">
        <v>33</v>
      </c>
      <c r="N57" s="30"/>
      <c r="O57" s="31"/>
      <c r="R57" s="119" t="s">
        <v>322</v>
      </c>
      <c r="S57" s="119"/>
      <c r="T57" s="119"/>
      <c r="U57" s="119"/>
      <c r="V57" s="119"/>
      <c r="W57" s="119"/>
      <c r="X57" s="119"/>
      <c r="Y57" s="119"/>
    </row>
    <row r="58" spans="2:25" x14ac:dyDescent="0.2">
      <c r="B58" s="70">
        <v>37170</v>
      </c>
      <c r="C58" s="4">
        <v>6</v>
      </c>
      <c r="D58" s="11">
        <v>34100</v>
      </c>
      <c r="E58" s="12"/>
      <c r="F58" s="108">
        <v>-400</v>
      </c>
      <c r="G58" s="92">
        <v>7</v>
      </c>
      <c r="H58" s="13">
        <v>18</v>
      </c>
      <c r="I58" s="11"/>
      <c r="J58" s="93">
        <v>0</v>
      </c>
      <c r="K58" s="7">
        <v>1</v>
      </c>
      <c r="L58" s="11" t="s">
        <v>64</v>
      </c>
      <c r="M58" s="27" t="s">
        <v>37</v>
      </c>
      <c r="N58" s="30"/>
      <c r="O58" s="31"/>
      <c r="R58" s="119"/>
      <c r="S58" s="119"/>
      <c r="T58" s="119"/>
      <c r="U58" s="119"/>
      <c r="V58" s="119"/>
      <c r="W58" s="119"/>
      <c r="X58" s="119"/>
      <c r="Y58" s="119"/>
    </row>
    <row r="59" spans="2:25" x14ac:dyDescent="0.2">
      <c r="B59" s="70">
        <v>37171</v>
      </c>
      <c r="C59" s="4">
        <v>7</v>
      </c>
      <c r="D59" s="11"/>
      <c r="E59" s="12"/>
      <c r="F59" s="13"/>
      <c r="G59" s="92">
        <v>12</v>
      </c>
      <c r="H59" s="13">
        <v>18</v>
      </c>
      <c r="I59" s="11"/>
      <c r="J59" s="93">
        <v>0</v>
      </c>
      <c r="K59" s="7">
        <v>1</v>
      </c>
      <c r="L59" s="11" t="s">
        <v>25</v>
      </c>
      <c r="M59" s="27" t="s">
        <v>35</v>
      </c>
      <c r="N59" s="30" t="s">
        <v>33</v>
      </c>
      <c r="O59" s="31"/>
      <c r="R59" s="119"/>
      <c r="S59" s="119"/>
      <c r="T59" s="119"/>
      <c r="U59" s="119"/>
      <c r="V59" s="119"/>
      <c r="W59" s="119"/>
      <c r="X59" s="119"/>
      <c r="Y59" s="119"/>
    </row>
    <row r="60" spans="2:25" x14ac:dyDescent="0.2">
      <c r="B60" s="70">
        <v>37172</v>
      </c>
      <c r="C60" s="4">
        <v>8</v>
      </c>
      <c r="D60" s="11">
        <v>33700</v>
      </c>
      <c r="E60" s="12"/>
      <c r="F60" s="108">
        <v>-400</v>
      </c>
      <c r="G60" s="92">
        <v>12</v>
      </c>
      <c r="H60" s="13">
        <v>17</v>
      </c>
      <c r="I60" s="11"/>
      <c r="J60" s="93">
        <v>6</v>
      </c>
      <c r="K60" s="7">
        <v>1</v>
      </c>
      <c r="L60" s="11" t="s">
        <v>25</v>
      </c>
      <c r="M60" s="27" t="s">
        <v>40</v>
      </c>
      <c r="N60" s="30"/>
      <c r="O60" s="31"/>
      <c r="R60" s="80"/>
      <c r="S60" s="80"/>
      <c r="T60" s="80"/>
      <c r="U60" s="80"/>
      <c r="V60" s="80"/>
      <c r="W60" s="80"/>
      <c r="X60" s="80"/>
      <c r="Y60" s="80"/>
    </row>
    <row r="61" spans="2:25" x14ac:dyDescent="0.2">
      <c r="B61" s="70">
        <v>37173</v>
      </c>
      <c r="C61" s="4">
        <v>9</v>
      </c>
      <c r="D61" s="11"/>
      <c r="E61" s="12"/>
      <c r="F61" s="13"/>
      <c r="G61" s="92"/>
      <c r="H61" s="13"/>
      <c r="I61" s="11"/>
      <c r="J61" s="12"/>
      <c r="K61" s="7">
        <v>1</v>
      </c>
      <c r="L61" s="11" t="s">
        <v>25</v>
      </c>
      <c r="M61" s="27" t="s">
        <v>40</v>
      </c>
      <c r="N61" s="30"/>
      <c r="O61" s="31"/>
      <c r="R61" s="80" t="s">
        <v>154</v>
      </c>
      <c r="S61" s="80"/>
      <c r="T61" s="80"/>
      <c r="U61" s="80"/>
      <c r="V61" s="80"/>
      <c r="W61" s="80"/>
      <c r="X61" s="80"/>
      <c r="Y61" s="80"/>
    </row>
    <row r="62" spans="2:25" ht="13.5" thickBot="1" x14ac:dyDescent="0.25">
      <c r="B62" s="70">
        <v>37174</v>
      </c>
      <c r="C62" s="17">
        <v>10</v>
      </c>
      <c r="D62" s="18">
        <v>33500</v>
      </c>
      <c r="E62" s="19"/>
      <c r="F62" s="109">
        <v>-200</v>
      </c>
      <c r="G62" s="94">
        <v>10</v>
      </c>
      <c r="H62" s="20">
        <v>16</v>
      </c>
      <c r="I62" s="18"/>
      <c r="J62" s="95">
        <v>1</v>
      </c>
      <c r="K62" s="7">
        <v>1</v>
      </c>
      <c r="L62" s="11" t="s">
        <v>25</v>
      </c>
      <c r="M62" s="27" t="s">
        <v>40</v>
      </c>
      <c r="N62" s="30"/>
      <c r="O62" s="31"/>
      <c r="R62" s="119" t="s">
        <v>323</v>
      </c>
      <c r="S62" s="119"/>
      <c r="T62" s="119"/>
      <c r="U62" s="119"/>
      <c r="V62" s="119"/>
      <c r="W62" s="119"/>
      <c r="X62" s="119"/>
      <c r="Y62" s="119"/>
    </row>
    <row r="63" spans="2:25" ht="13.5" thickBot="1" x14ac:dyDescent="0.25">
      <c r="C63" s="21" t="s">
        <v>20</v>
      </c>
      <c r="D63" s="22"/>
      <c r="E63" s="23">
        <v>0</v>
      </c>
      <c r="F63" s="24">
        <v>-1000</v>
      </c>
      <c r="G63" s="96"/>
      <c r="H63" s="97"/>
      <c r="I63" s="25"/>
      <c r="J63" s="98"/>
      <c r="K63" s="24"/>
      <c r="L63" s="22"/>
      <c r="M63" s="32"/>
      <c r="N63" s="33"/>
      <c r="O63" s="34"/>
      <c r="R63" s="119"/>
      <c r="S63" s="119"/>
      <c r="T63" s="119"/>
      <c r="U63" s="119"/>
      <c r="V63" s="119"/>
      <c r="W63" s="119"/>
      <c r="X63" s="119"/>
      <c r="Y63" s="119"/>
    </row>
    <row r="64" spans="2:25" x14ac:dyDescent="0.2">
      <c r="B64" s="70">
        <v>37175</v>
      </c>
      <c r="C64" s="26">
        <v>11</v>
      </c>
      <c r="D64" s="5"/>
      <c r="E64" s="6"/>
      <c r="F64" s="7"/>
      <c r="G64" s="90">
        <v>11</v>
      </c>
      <c r="H64" s="7">
        <v>16</v>
      </c>
      <c r="I64" s="5"/>
      <c r="J64" s="12">
        <v>7</v>
      </c>
      <c r="K64" s="7">
        <v>0</v>
      </c>
      <c r="L64" s="5" t="s">
        <v>64</v>
      </c>
      <c r="M64" s="35" t="s">
        <v>31</v>
      </c>
      <c r="N64" s="30"/>
      <c r="O64" s="31"/>
      <c r="R64" s="119"/>
      <c r="S64" s="119"/>
      <c r="T64" s="119"/>
      <c r="U64" s="119"/>
      <c r="V64" s="119"/>
      <c r="W64" s="119"/>
      <c r="X64" s="119"/>
      <c r="Y64" s="119"/>
    </row>
    <row r="65" spans="2:25" x14ac:dyDescent="0.2">
      <c r="B65" s="70">
        <v>37176</v>
      </c>
      <c r="C65" s="4">
        <v>12</v>
      </c>
      <c r="D65" s="11"/>
      <c r="E65" s="12"/>
      <c r="F65" s="13"/>
      <c r="G65" s="90">
        <v>12</v>
      </c>
      <c r="H65" s="7">
        <v>19</v>
      </c>
      <c r="I65" s="11"/>
      <c r="J65" s="12">
        <v>0</v>
      </c>
      <c r="K65" s="7">
        <v>1</v>
      </c>
      <c r="L65" s="5" t="s">
        <v>64</v>
      </c>
      <c r="M65" s="35" t="s">
        <v>33</v>
      </c>
      <c r="N65" s="30"/>
      <c r="O65" s="31"/>
      <c r="R65" s="80"/>
      <c r="S65" s="80"/>
      <c r="T65" s="80"/>
      <c r="U65" s="80"/>
      <c r="V65" s="80"/>
      <c r="W65" s="80"/>
      <c r="X65" s="80"/>
      <c r="Y65" s="80"/>
    </row>
    <row r="66" spans="2:25" x14ac:dyDescent="0.2">
      <c r="B66" s="70">
        <v>37177</v>
      </c>
      <c r="C66" s="4">
        <v>13</v>
      </c>
      <c r="D66" s="11"/>
      <c r="E66" s="12"/>
      <c r="F66" s="13"/>
      <c r="G66" s="92"/>
      <c r="H66" s="13"/>
      <c r="I66" s="11"/>
      <c r="J66" s="12"/>
      <c r="K66" s="7">
        <v>0</v>
      </c>
      <c r="L66" s="5"/>
      <c r="M66" s="35"/>
      <c r="N66" s="30"/>
      <c r="O66" s="31"/>
      <c r="R66" s="80" t="s">
        <v>156</v>
      </c>
      <c r="S66" s="80"/>
      <c r="T66" s="80"/>
      <c r="U66" s="80"/>
      <c r="V66" s="80"/>
      <c r="W66" s="80"/>
      <c r="X66" s="80"/>
      <c r="Y66" s="80"/>
    </row>
    <row r="67" spans="2:25" ht="15" x14ac:dyDescent="0.25">
      <c r="B67" s="70">
        <v>37178</v>
      </c>
      <c r="C67" s="4">
        <v>14</v>
      </c>
      <c r="D67" s="11"/>
      <c r="E67" s="12"/>
      <c r="F67" s="13"/>
      <c r="G67" s="99"/>
      <c r="H67" s="13"/>
      <c r="I67" s="11"/>
      <c r="J67" s="12"/>
      <c r="K67" s="7">
        <v>0</v>
      </c>
      <c r="L67" s="5"/>
      <c r="M67" s="35"/>
      <c r="N67" s="30"/>
      <c r="O67" s="31"/>
      <c r="R67" s="119" t="s">
        <v>324</v>
      </c>
      <c r="S67" s="119"/>
      <c r="T67" s="119"/>
      <c r="U67" s="119"/>
      <c r="V67" s="119"/>
      <c r="W67" s="119"/>
      <c r="X67" s="119"/>
      <c r="Y67" s="119"/>
    </row>
    <row r="68" spans="2:25" x14ac:dyDescent="0.2">
      <c r="B68" s="70">
        <v>37179</v>
      </c>
      <c r="C68" s="4">
        <v>15</v>
      </c>
      <c r="D68" s="11"/>
      <c r="E68" s="12"/>
      <c r="F68" s="13"/>
      <c r="G68" s="92"/>
      <c r="H68" s="13"/>
      <c r="I68" s="11"/>
      <c r="J68" s="12"/>
      <c r="K68" s="7">
        <v>0</v>
      </c>
      <c r="L68" s="5"/>
      <c r="M68" s="35"/>
      <c r="N68" s="30"/>
      <c r="O68" s="31"/>
      <c r="R68" s="119"/>
      <c r="S68" s="119"/>
      <c r="T68" s="119"/>
      <c r="U68" s="119"/>
      <c r="V68" s="119"/>
      <c r="W68" s="119"/>
      <c r="X68" s="119"/>
      <c r="Y68" s="119"/>
    </row>
    <row r="69" spans="2:25" x14ac:dyDescent="0.2">
      <c r="B69" s="70">
        <v>37180</v>
      </c>
      <c r="C69" s="4">
        <v>16</v>
      </c>
      <c r="D69" s="11"/>
      <c r="E69" s="12"/>
      <c r="F69" s="13"/>
      <c r="G69" s="92">
        <v>3</v>
      </c>
      <c r="H69" s="13">
        <v>20</v>
      </c>
      <c r="I69" s="11"/>
      <c r="J69" s="12">
        <v>0</v>
      </c>
      <c r="K69" s="7">
        <v>0</v>
      </c>
      <c r="L69" s="5" t="s">
        <v>45</v>
      </c>
      <c r="M69" s="35" t="s">
        <v>37</v>
      </c>
      <c r="N69" s="30" t="s">
        <v>21</v>
      </c>
      <c r="O69" s="31"/>
      <c r="R69" s="119"/>
      <c r="S69" s="119"/>
      <c r="T69" s="119"/>
      <c r="U69" s="119"/>
      <c r="V69" s="119"/>
      <c r="W69" s="119"/>
      <c r="X69" s="119"/>
      <c r="Y69" s="119"/>
    </row>
    <row r="70" spans="2:25" x14ac:dyDescent="0.2">
      <c r="B70" s="70">
        <v>37181</v>
      </c>
      <c r="C70" s="4">
        <v>17</v>
      </c>
      <c r="D70" s="11"/>
      <c r="E70" s="12"/>
      <c r="F70" s="13"/>
      <c r="G70" s="92"/>
      <c r="H70" s="13"/>
      <c r="I70" s="11"/>
      <c r="J70" s="12"/>
      <c r="K70" s="7">
        <v>0</v>
      </c>
      <c r="L70" s="5"/>
      <c r="M70" s="35"/>
      <c r="N70" s="30"/>
      <c r="O70" s="31"/>
      <c r="R70" s="80"/>
      <c r="S70" s="80"/>
      <c r="T70" s="80"/>
      <c r="U70" s="80"/>
      <c r="V70" s="80"/>
      <c r="W70" s="80"/>
      <c r="X70" s="80"/>
      <c r="Y70" s="80"/>
    </row>
    <row r="71" spans="2:25" x14ac:dyDescent="0.2">
      <c r="B71" s="70">
        <v>37182</v>
      </c>
      <c r="C71" s="4">
        <v>18</v>
      </c>
      <c r="D71" s="11"/>
      <c r="E71" s="12"/>
      <c r="F71" s="13"/>
      <c r="G71" s="92"/>
      <c r="H71" s="13"/>
      <c r="I71" s="11"/>
      <c r="J71" s="12"/>
      <c r="K71" s="7">
        <v>0</v>
      </c>
      <c r="L71" s="5"/>
      <c r="M71" s="35"/>
      <c r="N71" s="30"/>
      <c r="O71" s="31"/>
      <c r="R71" s="80" t="s">
        <v>155</v>
      </c>
      <c r="S71" s="80"/>
      <c r="T71" s="80"/>
      <c r="U71" s="80"/>
      <c r="V71" s="80"/>
      <c r="W71" s="80"/>
      <c r="X71" s="80"/>
      <c r="Y71" s="80"/>
    </row>
    <row r="72" spans="2:25" x14ac:dyDescent="0.2">
      <c r="B72" s="70">
        <v>37183</v>
      </c>
      <c r="C72" s="4">
        <v>19</v>
      </c>
      <c r="D72" s="11"/>
      <c r="E72" s="12"/>
      <c r="F72" s="13"/>
      <c r="G72" s="92"/>
      <c r="H72" s="13"/>
      <c r="I72" s="11"/>
      <c r="J72" s="12"/>
      <c r="K72" s="7">
        <v>0</v>
      </c>
      <c r="L72" s="5"/>
      <c r="M72" s="35"/>
      <c r="N72" s="30"/>
      <c r="O72" s="31"/>
      <c r="R72" s="120" t="s">
        <v>325</v>
      </c>
      <c r="S72" s="120"/>
      <c r="T72" s="120"/>
      <c r="U72" s="120"/>
      <c r="V72" s="120"/>
      <c r="W72" s="120"/>
      <c r="X72" s="120"/>
      <c r="Y72" s="120"/>
    </row>
    <row r="73" spans="2:25" ht="13.5" thickBot="1" x14ac:dyDescent="0.25">
      <c r="B73" s="70">
        <v>37184</v>
      </c>
      <c r="C73" s="17">
        <v>20</v>
      </c>
      <c r="D73" s="18">
        <v>32900</v>
      </c>
      <c r="E73" s="19"/>
      <c r="F73" s="20">
        <v>-600</v>
      </c>
      <c r="G73" s="92">
        <v>9</v>
      </c>
      <c r="H73" s="13">
        <v>15</v>
      </c>
      <c r="I73" s="18"/>
      <c r="J73" s="19">
        <v>0</v>
      </c>
      <c r="K73" s="7">
        <v>1</v>
      </c>
      <c r="L73" s="5" t="s">
        <v>45</v>
      </c>
      <c r="M73" s="35" t="s">
        <v>37</v>
      </c>
      <c r="N73" s="30"/>
      <c r="O73" s="31"/>
      <c r="R73" s="120"/>
      <c r="S73" s="120"/>
      <c r="T73" s="120"/>
      <c r="U73" s="120"/>
      <c r="V73" s="120"/>
      <c r="W73" s="120"/>
      <c r="X73" s="120"/>
      <c r="Y73" s="120"/>
    </row>
    <row r="74" spans="2:25" ht="13.5" thickBot="1" x14ac:dyDescent="0.25">
      <c r="C74" s="21" t="s">
        <v>23</v>
      </c>
      <c r="D74" s="22"/>
      <c r="E74" s="23">
        <v>0</v>
      </c>
      <c r="F74" s="24">
        <v>-600</v>
      </c>
      <c r="G74" s="96"/>
      <c r="H74" s="97"/>
      <c r="I74" s="25"/>
      <c r="J74" s="98"/>
      <c r="K74" s="24"/>
      <c r="L74" s="22"/>
      <c r="M74" s="32"/>
      <c r="N74" s="33"/>
      <c r="O74" s="34"/>
      <c r="R74" s="120"/>
      <c r="S74" s="120"/>
      <c r="T74" s="120"/>
      <c r="U74" s="120"/>
      <c r="V74" s="120"/>
      <c r="W74" s="120"/>
      <c r="X74" s="120"/>
      <c r="Y74" s="120"/>
    </row>
    <row r="75" spans="2:25" x14ac:dyDescent="0.2">
      <c r="B75" s="70">
        <v>37185</v>
      </c>
      <c r="C75" s="26">
        <v>21</v>
      </c>
      <c r="D75" s="5"/>
      <c r="E75" s="6"/>
      <c r="F75" s="7"/>
      <c r="G75" s="90">
        <v>8</v>
      </c>
      <c r="H75" s="7">
        <v>13</v>
      </c>
      <c r="I75" s="5"/>
      <c r="J75" s="6">
        <v>0</v>
      </c>
      <c r="K75" s="7">
        <v>0</v>
      </c>
      <c r="L75" s="5" t="s">
        <v>64</v>
      </c>
      <c r="M75" s="35" t="s">
        <v>37</v>
      </c>
      <c r="N75" s="30" t="s">
        <v>32</v>
      </c>
      <c r="O75" s="31"/>
      <c r="R75" s="80"/>
      <c r="S75" s="80"/>
      <c r="T75" s="80"/>
      <c r="U75" s="80"/>
      <c r="V75" s="80"/>
      <c r="W75" s="80"/>
      <c r="X75" s="80"/>
      <c r="Y75" s="80"/>
    </row>
    <row r="76" spans="2:25" x14ac:dyDescent="0.2">
      <c r="B76" s="70">
        <v>37186</v>
      </c>
      <c r="C76" s="4">
        <v>22</v>
      </c>
      <c r="D76" s="11"/>
      <c r="E76" s="12"/>
      <c r="F76" s="13"/>
      <c r="G76" s="92">
        <v>9</v>
      </c>
      <c r="H76" s="13">
        <v>15</v>
      </c>
      <c r="I76" s="11"/>
      <c r="J76" s="12">
        <v>6</v>
      </c>
      <c r="K76" s="13">
        <v>1</v>
      </c>
      <c r="L76" s="5" t="s">
        <v>45</v>
      </c>
      <c r="M76" s="35" t="s">
        <v>38</v>
      </c>
      <c r="N76" s="30" t="s">
        <v>32</v>
      </c>
      <c r="O76" s="31"/>
      <c r="R76" s="80" t="s">
        <v>157</v>
      </c>
      <c r="S76" s="80"/>
      <c r="T76" s="80"/>
      <c r="U76" s="80"/>
      <c r="V76" s="80"/>
      <c r="W76" s="80"/>
      <c r="X76" s="80"/>
      <c r="Y76" s="80"/>
    </row>
    <row r="77" spans="2:25" x14ac:dyDescent="0.2">
      <c r="B77" s="70">
        <v>37187</v>
      </c>
      <c r="C77" s="4">
        <v>23</v>
      </c>
      <c r="D77" s="11"/>
      <c r="E77" s="12"/>
      <c r="F77" s="13"/>
      <c r="G77" s="92">
        <v>11</v>
      </c>
      <c r="H77" s="13">
        <v>13</v>
      </c>
      <c r="I77" s="11"/>
      <c r="J77" s="12">
        <v>1</v>
      </c>
      <c r="K77" s="7">
        <v>0</v>
      </c>
      <c r="L77" s="5" t="s">
        <v>45</v>
      </c>
      <c r="M77" s="35" t="s">
        <v>38</v>
      </c>
      <c r="N77" s="30" t="s">
        <v>31</v>
      </c>
      <c r="O77" s="31"/>
      <c r="R77" s="119" t="s">
        <v>326</v>
      </c>
      <c r="S77" s="119"/>
      <c r="T77" s="119"/>
      <c r="U77" s="119"/>
      <c r="V77" s="119"/>
      <c r="W77" s="119"/>
      <c r="X77" s="119"/>
      <c r="Y77" s="119"/>
    </row>
    <row r="78" spans="2:25" x14ac:dyDescent="0.2">
      <c r="B78" s="70">
        <v>37188</v>
      </c>
      <c r="C78" s="4">
        <v>24</v>
      </c>
      <c r="D78" s="11"/>
      <c r="E78" s="12"/>
      <c r="F78" s="13"/>
      <c r="G78" s="92">
        <v>8</v>
      </c>
      <c r="H78" s="13">
        <v>11</v>
      </c>
      <c r="I78" s="11"/>
      <c r="J78" s="12">
        <v>6</v>
      </c>
      <c r="K78" s="13">
        <v>0</v>
      </c>
      <c r="L78" s="5" t="s">
        <v>64</v>
      </c>
      <c r="M78" s="35" t="s">
        <v>38</v>
      </c>
      <c r="N78" s="30" t="s">
        <v>32</v>
      </c>
      <c r="O78" s="31"/>
      <c r="R78" s="119"/>
      <c r="S78" s="119"/>
      <c r="T78" s="119"/>
      <c r="U78" s="119"/>
      <c r="V78" s="119"/>
      <c r="W78" s="119"/>
      <c r="X78" s="119"/>
      <c r="Y78" s="119"/>
    </row>
    <row r="79" spans="2:25" x14ac:dyDescent="0.2">
      <c r="B79" s="70">
        <v>37189</v>
      </c>
      <c r="C79" s="4">
        <v>25</v>
      </c>
      <c r="D79" s="11"/>
      <c r="E79" s="12"/>
      <c r="F79" s="13"/>
      <c r="G79" s="92">
        <v>8</v>
      </c>
      <c r="H79" s="13">
        <v>14</v>
      </c>
      <c r="I79" s="11"/>
      <c r="J79" s="12">
        <v>1</v>
      </c>
      <c r="K79" s="13">
        <v>1</v>
      </c>
      <c r="L79" s="5" t="s">
        <v>64</v>
      </c>
      <c r="M79" s="35" t="s">
        <v>38</v>
      </c>
      <c r="N79" s="30"/>
      <c r="O79" s="31"/>
      <c r="R79" s="119"/>
      <c r="S79" s="119"/>
      <c r="T79" s="119"/>
      <c r="U79" s="119"/>
      <c r="V79" s="119"/>
      <c r="W79" s="119"/>
      <c r="X79" s="119"/>
      <c r="Y79" s="119"/>
    </row>
    <row r="80" spans="2:25" x14ac:dyDescent="0.2">
      <c r="B80" s="70">
        <v>37190</v>
      </c>
      <c r="C80" s="4">
        <v>26</v>
      </c>
      <c r="D80" s="11"/>
      <c r="E80" s="12"/>
      <c r="F80" s="13"/>
      <c r="G80" s="92">
        <v>9</v>
      </c>
      <c r="H80" s="13">
        <v>15</v>
      </c>
      <c r="I80" s="11"/>
      <c r="J80" s="12">
        <v>0</v>
      </c>
      <c r="K80" s="13">
        <v>1</v>
      </c>
      <c r="L80" s="11" t="s">
        <v>25</v>
      </c>
      <c r="M80" s="35" t="s">
        <v>38</v>
      </c>
      <c r="N80" s="30"/>
      <c r="O80" s="31"/>
    </row>
    <row r="81" spans="2:15" x14ac:dyDescent="0.2">
      <c r="B81" s="70">
        <v>37191</v>
      </c>
      <c r="C81" s="4">
        <v>27</v>
      </c>
      <c r="D81" s="11"/>
      <c r="E81" s="12"/>
      <c r="F81" s="13"/>
      <c r="G81" s="92">
        <v>10</v>
      </c>
      <c r="H81" s="13">
        <v>15</v>
      </c>
      <c r="I81" s="11"/>
      <c r="J81" s="12">
        <v>2</v>
      </c>
      <c r="K81" s="13">
        <v>1</v>
      </c>
      <c r="L81" s="11" t="s">
        <v>25</v>
      </c>
      <c r="M81" s="35" t="s">
        <v>38</v>
      </c>
      <c r="N81" s="30"/>
      <c r="O81" s="31"/>
    </row>
    <row r="82" spans="2:15" x14ac:dyDescent="0.2">
      <c r="B82" s="70">
        <v>37192</v>
      </c>
      <c r="C82" s="4">
        <v>28</v>
      </c>
      <c r="D82" s="11"/>
      <c r="E82" s="12"/>
      <c r="F82" s="13"/>
      <c r="G82" s="92">
        <v>8</v>
      </c>
      <c r="H82" s="13">
        <v>14</v>
      </c>
      <c r="I82" s="11"/>
      <c r="J82" s="12">
        <v>2</v>
      </c>
      <c r="K82" s="13">
        <v>1</v>
      </c>
      <c r="L82" s="11" t="s">
        <v>13</v>
      </c>
      <c r="M82" s="35" t="s">
        <v>40</v>
      </c>
      <c r="N82" s="30"/>
      <c r="O82" s="31" t="s">
        <v>46</v>
      </c>
    </row>
    <row r="83" spans="2:15" x14ac:dyDescent="0.2">
      <c r="B83" s="70">
        <v>37193</v>
      </c>
      <c r="C83" s="4">
        <v>29</v>
      </c>
      <c r="D83" s="11"/>
      <c r="E83" s="12"/>
      <c r="F83" s="13"/>
      <c r="G83" s="92">
        <v>9</v>
      </c>
      <c r="H83" s="13">
        <v>11</v>
      </c>
      <c r="I83" s="11"/>
      <c r="J83" s="12">
        <v>3</v>
      </c>
      <c r="K83" s="7">
        <v>1</v>
      </c>
      <c r="L83" s="11" t="s">
        <v>13</v>
      </c>
      <c r="M83" s="35" t="s">
        <v>50</v>
      </c>
      <c r="N83" s="30" t="s">
        <v>47</v>
      </c>
      <c r="O83" s="31"/>
    </row>
    <row r="84" spans="2:15" x14ac:dyDescent="0.2">
      <c r="B84" s="70">
        <v>37194</v>
      </c>
      <c r="C84" s="4">
        <v>30</v>
      </c>
      <c r="D84" s="11">
        <v>32500</v>
      </c>
      <c r="E84" s="12"/>
      <c r="F84" s="13">
        <v>-400</v>
      </c>
      <c r="G84" s="92">
        <v>8</v>
      </c>
      <c r="H84" s="13">
        <v>18</v>
      </c>
      <c r="I84" s="11"/>
      <c r="J84" s="12">
        <v>3</v>
      </c>
      <c r="K84" s="7">
        <v>1</v>
      </c>
      <c r="L84" s="11" t="s">
        <v>15</v>
      </c>
      <c r="M84" s="35" t="s">
        <v>50</v>
      </c>
      <c r="N84" s="30" t="s">
        <v>52</v>
      </c>
      <c r="O84" s="31"/>
    </row>
    <row r="85" spans="2:15" ht="13.5" thickBot="1" x14ac:dyDescent="0.25">
      <c r="B85" s="70">
        <v>37195</v>
      </c>
      <c r="C85" s="17">
        <v>31</v>
      </c>
      <c r="D85" s="11"/>
      <c r="E85" s="12"/>
      <c r="F85" s="13"/>
      <c r="G85" s="92"/>
      <c r="H85" s="13"/>
      <c r="I85" s="11"/>
      <c r="J85" s="12"/>
      <c r="K85" s="13"/>
      <c r="L85" s="11"/>
      <c r="M85" s="35"/>
      <c r="N85" s="30"/>
      <c r="O85" s="31"/>
    </row>
    <row r="86" spans="2:15" ht="13.5" thickBot="1" x14ac:dyDescent="0.25">
      <c r="C86" s="21" t="s">
        <v>27</v>
      </c>
      <c r="D86" s="22"/>
      <c r="E86" s="23">
        <v>0</v>
      </c>
      <c r="F86" s="24">
        <v>400</v>
      </c>
      <c r="G86" s="96"/>
      <c r="H86" s="97"/>
      <c r="I86" s="25"/>
      <c r="J86" s="98"/>
      <c r="K86" s="24"/>
      <c r="L86" s="22"/>
      <c r="M86" s="36"/>
      <c r="N86" s="37"/>
      <c r="O86" s="38"/>
    </row>
    <row r="87" spans="2:15" ht="12.75" customHeight="1" x14ac:dyDescent="0.2">
      <c r="C87" s="164" t="s">
        <v>28</v>
      </c>
      <c r="D87" s="165"/>
      <c r="E87" s="251">
        <v>0</v>
      </c>
      <c r="F87" s="253">
        <v>-2000</v>
      </c>
      <c r="G87" s="256">
        <f>SUM(G53:G85)</f>
        <v>211</v>
      </c>
      <c r="H87" s="256">
        <f>SUM(H53:H85)</f>
        <v>345</v>
      </c>
      <c r="I87" s="256"/>
      <c r="J87" s="258">
        <f>SUM(J53:J85)</f>
        <v>56</v>
      </c>
      <c r="K87" s="253">
        <f>COUNTIF(K53:K85,"&gt;0")</f>
        <v>18</v>
      </c>
      <c r="L87" s="39"/>
      <c r="M87" s="40"/>
      <c r="N87" s="40"/>
      <c r="O87" s="41"/>
    </row>
    <row r="88" spans="2:15" ht="13.5" thickBot="1" x14ac:dyDescent="0.25">
      <c r="C88" s="166"/>
      <c r="D88" s="167"/>
      <c r="E88" s="252"/>
      <c r="F88" s="232"/>
      <c r="G88" s="257"/>
      <c r="H88" s="257"/>
      <c r="I88" s="257"/>
      <c r="J88" s="259"/>
      <c r="K88" s="232"/>
      <c r="L88" s="42"/>
      <c r="M88" s="43"/>
      <c r="N88" s="43"/>
      <c r="O88" s="44"/>
    </row>
    <row r="89" spans="2:15" ht="12.75" customHeight="1" x14ac:dyDescent="0.2">
      <c r="C89" s="143" t="s">
        <v>54</v>
      </c>
      <c r="D89" s="144"/>
      <c r="E89" s="206">
        <v>-2</v>
      </c>
      <c r="F89" s="116" t="s">
        <v>55</v>
      </c>
      <c r="G89" s="152" t="s">
        <v>171</v>
      </c>
      <c r="H89" s="153" t="s">
        <v>172</v>
      </c>
      <c r="I89" s="154" t="s">
        <v>56</v>
      </c>
      <c r="J89" s="156" t="s">
        <v>57</v>
      </c>
      <c r="K89" s="235" t="s">
        <v>29</v>
      </c>
      <c r="L89" s="235"/>
      <c r="M89" s="235"/>
      <c r="N89" s="235"/>
      <c r="O89" s="236"/>
    </row>
    <row r="90" spans="2:15" x14ac:dyDescent="0.2">
      <c r="C90" s="145"/>
      <c r="D90" s="146"/>
      <c r="E90" s="207"/>
      <c r="F90" s="117"/>
      <c r="G90" s="121"/>
      <c r="H90" s="137"/>
      <c r="I90" s="155"/>
      <c r="J90" s="157"/>
      <c r="K90" s="237"/>
      <c r="L90" s="237"/>
      <c r="M90" s="237"/>
      <c r="N90" s="237"/>
      <c r="O90" s="238"/>
    </row>
    <row r="91" spans="2:15" x14ac:dyDescent="0.2">
      <c r="C91" s="145"/>
      <c r="D91" s="146"/>
      <c r="E91" s="207"/>
      <c r="F91" s="117"/>
      <c r="G91" s="227">
        <f>G87/22</f>
        <v>9.5909090909090917</v>
      </c>
      <c r="H91" s="227">
        <f>H87/22</f>
        <v>15.681818181818182</v>
      </c>
      <c r="I91" s="227"/>
      <c r="J91" s="271">
        <f>COUNTIF(J53:J85,"&gt;0")</f>
        <v>14</v>
      </c>
      <c r="K91" s="237"/>
      <c r="L91" s="237"/>
      <c r="M91" s="237"/>
      <c r="N91" s="237"/>
      <c r="O91" s="238"/>
    </row>
    <row r="92" spans="2:15" ht="13.5" thickBot="1" x14ac:dyDescent="0.25">
      <c r="C92" s="147"/>
      <c r="D92" s="148"/>
      <c r="E92" s="208"/>
      <c r="F92" s="118"/>
      <c r="G92" s="228"/>
      <c r="H92" s="228"/>
      <c r="I92" s="228"/>
      <c r="J92" s="234"/>
      <c r="K92" s="239"/>
      <c r="L92" s="239"/>
      <c r="M92" s="239"/>
      <c r="N92" s="239"/>
      <c r="O92" s="240"/>
    </row>
    <row r="95" spans="2:15" x14ac:dyDescent="0.2">
      <c r="C95" s="69" t="s">
        <v>159</v>
      </c>
      <c r="D95" s="69" t="s">
        <v>173</v>
      </c>
      <c r="H95" s="59"/>
    </row>
    <row r="96" spans="2:15" ht="13.5" thickBot="1" x14ac:dyDescent="0.25">
      <c r="D96" s="72"/>
    </row>
    <row r="97" spans="2:25" ht="12.75" customHeight="1" x14ac:dyDescent="0.2">
      <c r="C97" s="260" t="s">
        <v>0</v>
      </c>
      <c r="D97" s="262" t="s">
        <v>1</v>
      </c>
      <c r="E97" s="263"/>
      <c r="F97" s="264"/>
      <c r="G97" s="265" t="s">
        <v>2</v>
      </c>
      <c r="H97" s="266"/>
      <c r="I97" s="267" t="s">
        <v>3</v>
      </c>
      <c r="J97" s="269" t="s">
        <v>4</v>
      </c>
      <c r="K97" s="241" t="s">
        <v>5</v>
      </c>
      <c r="L97" s="243" t="s">
        <v>6</v>
      </c>
      <c r="M97" s="245" t="s">
        <v>7</v>
      </c>
      <c r="N97" s="246"/>
      <c r="O97" s="247"/>
      <c r="R97" s="80" t="s">
        <v>150</v>
      </c>
      <c r="S97" s="80"/>
      <c r="T97" s="80"/>
      <c r="U97" s="80"/>
      <c r="V97" s="80"/>
      <c r="W97" s="80"/>
      <c r="X97" s="80"/>
      <c r="Y97" s="80"/>
    </row>
    <row r="98" spans="2:25" ht="13.5" thickBot="1" x14ac:dyDescent="0.25">
      <c r="C98" s="261"/>
      <c r="D98" s="1" t="s">
        <v>8</v>
      </c>
      <c r="E98" s="2" t="s">
        <v>9</v>
      </c>
      <c r="F98" s="3" t="s">
        <v>10</v>
      </c>
      <c r="G98" s="49" t="s">
        <v>11</v>
      </c>
      <c r="H98" s="50" t="s">
        <v>12</v>
      </c>
      <c r="I98" s="268"/>
      <c r="J98" s="270"/>
      <c r="K98" s="242"/>
      <c r="L98" s="244"/>
      <c r="M98" s="248"/>
      <c r="N98" s="249"/>
      <c r="O98" s="250"/>
      <c r="R98" s="119"/>
      <c r="S98" s="119"/>
      <c r="T98" s="119"/>
      <c r="U98" s="119"/>
      <c r="V98" s="119"/>
      <c r="W98" s="119"/>
      <c r="X98" s="119"/>
      <c r="Y98" s="119"/>
    </row>
    <row r="99" spans="2:25" x14ac:dyDescent="0.2">
      <c r="B99" s="70">
        <v>37165</v>
      </c>
      <c r="C99" s="4">
        <v>1</v>
      </c>
      <c r="D99" s="5">
        <v>49600</v>
      </c>
      <c r="E99" s="6"/>
      <c r="F99" s="7">
        <v>-100</v>
      </c>
      <c r="G99" s="90">
        <v>10</v>
      </c>
      <c r="H99" s="7">
        <v>20</v>
      </c>
      <c r="I99" s="5">
        <v>75</v>
      </c>
      <c r="J99" s="91">
        <v>16</v>
      </c>
      <c r="K99" s="7">
        <v>0</v>
      </c>
      <c r="L99" s="5" t="s">
        <v>25</v>
      </c>
      <c r="M99" s="27">
        <v>1</v>
      </c>
      <c r="N99" s="28" t="s">
        <v>59</v>
      </c>
      <c r="O99" s="29" t="s">
        <v>31</v>
      </c>
      <c r="R99" s="119"/>
      <c r="S99" s="119"/>
      <c r="T99" s="119"/>
      <c r="U99" s="119"/>
      <c r="V99" s="119"/>
      <c r="W99" s="119"/>
      <c r="X99" s="119"/>
      <c r="Y99" s="119"/>
    </row>
    <row r="100" spans="2:25" x14ac:dyDescent="0.2">
      <c r="B100" s="70">
        <v>37166</v>
      </c>
      <c r="C100" s="4">
        <v>2</v>
      </c>
      <c r="D100" s="11">
        <v>49500</v>
      </c>
      <c r="E100" s="12"/>
      <c r="F100" s="7">
        <v>-100</v>
      </c>
      <c r="G100" s="92">
        <v>13.5</v>
      </c>
      <c r="H100" s="13">
        <v>22</v>
      </c>
      <c r="I100" s="11">
        <v>70</v>
      </c>
      <c r="J100" s="93">
        <v>4</v>
      </c>
      <c r="K100" s="7">
        <v>1</v>
      </c>
      <c r="L100" s="11" t="s">
        <v>25</v>
      </c>
      <c r="M100" s="27" t="s">
        <v>21</v>
      </c>
      <c r="N100" s="28" t="s">
        <v>59</v>
      </c>
      <c r="O100" s="31" t="s">
        <v>58</v>
      </c>
      <c r="R100" s="119"/>
      <c r="S100" s="119"/>
      <c r="T100" s="119"/>
      <c r="U100" s="119"/>
      <c r="V100" s="119"/>
      <c r="W100" s="119"/>
      <c r="X100" s="119"/>
      <c r="Y100" s="119"/>
    </row>
    <row r="101" spans="2:25" x14ac:dyDescent="0.2">
      <c r="B101" s="70">
        <v>37167</v>
      </c>
      <c r="C101" s="4">
        <v>3</v>
      </c>
      <c r="D101" s="11">
        <v>49400</v>
      </c>
      <c r="E101" s="12"/>
      <c r="F101" s="7">
        <v>-100</v>
      </c>
      <c r="G101" s="92">
        <v>14</v>
      </c>
      <c r="H101" s="13">
        <v>20</v>
      </c>
      <c r="I101" s="11">
        <v>80</v>
      </c>
      <c r="J101" s="93">
        <v>6</v>
      </c>
      <c r="K101" s="7">
        <v>0</v>
      </c>
      <c r="L101" s="11" t="s">
        <v>15</v>
      </c>
      <c r="M101" s="27">
        <v>0.25</v>
      </c>
      <c r="N101" s="28" t="s">
        <v>59</v>
      </c>
      <c r="O101" s="31" t="s">
        <v>58</v>
      </c>
      <c r="R101" s="80"/>
      <c r="S101" s="80"/>
      <c r="T101" s="80"/>
      <c r="U101" s="80"/>
      <c r="V101" s="80"/>
      <c r="W101" s="80"/>
      <c r="X101" s="80"/>
      <c r="Y101" s="80"/>
    </row>
    <row r="102" spans="2:25" x14ac:dyDescent="0.2">
      <c r="B102" s="70">
        <v>37168</v>
      </c>
      <c r="C102" s="4">
        <v>4</v>
      </c>
      <c r="D102" s="11">
        <v>49300</v>
      </c>
      <c r="E102" s="12"/>
      <c r="F102" s="7">
        <v>-100</v>
      </c>
      <c r="G102" s="92">
        <v>10</v>
      </c>
      <c r="H102" s="13">
        <v>18</v>
      </c>
      <c r="I102" s="11">
        <v>60</v>
      </c>
      <c r="J102" s="93">
        <v>1</v>
      </c>
      <c r="K102" s="7">
        <v>1</v>
      </c>
      <c r="L102" s="11" t="s">
        <v>25</v>
      </c>
      <c r="M102" s="27" t="s">
        <v>21</v>
      </c>
      <c r="N102" s="30">
        <v>0</v>
      </c>
      <c r="O102" s="31" t="s">
        <v>58</v>
      </c>
      <c r="R102" s="80" t="s">
        <v>152</v>
      </c>
      <c r="S102" s="80"/>
      <c r="T102" s="80"/>
      <c r="U102" s="80"/>
      <c r="V102" s="80"/>
      <c r="W102" s="80"/>
      <c r="X102" s="80"/>
      <c r="Y102" s="80"/>
    </row>
    <row r="103" spans="2:25" ht="12.75" customHeight="1" x14ac:dyDescent="0.2">
      <c r="B103" s="70">
        <v>37169</v>
      </c>
      <c r="C103" s="4">
        <v>5</v>
      </c>
      <c r="D103" s="11">
        <v>49200</v>
      </c>
      <c r="E103" s="12"/>
      <c r="F103" s="7">
        <v>-100</v>
      </c>
      <c r="G103" s="92">
        <v>9</v>
      </c>
      <c r="H103" s="13">
        <v>19</v>
      </c>
      <c r="I103" s="11">
        <v>50</v>
      </c>
      <c r="J103" s="93">
        <v>0</v>
      </c>
      <c r="K103" s="7">
        <v>1</v>
      </c>
      <c r="L103" s="11" t="s">
        <v>25</v>
      </c>
      <c r="M103" s="27" t="s">
        <v>21</v>
      </c>
      <c r="N103" s="30">
        <v>0</v>
      </c>
      <c r="O103" s="31"/>
      <c r="R103" s="119" t="s">
        <v>327</v>
      </c>
      <c r="S103" s="119"/>
      <c r="T103" s="119"/>
      <c r="U103" s="119"/>
      <c r="V103" s="119"/>
      <c r="W103" s="119"/>
      <c r="X103" s="119"/>
      <c r="Y103" s="119"/>
    </row>
    <row r="104" spans="2:25" x14ac:dyDescent="0.2">
      <c r="B104" s="70">
        <v>37170</v>
      </c>
      <c r="C104" s="4">
        <v>6</v>
      </c>
      <c r="D104" s="11">
        <v>49100</v>
      </c>
      <c r="E104" s="12"/>
      <c r="F104" s="7">
        <v>-100</v>
      </c>
      <c r="G104" s="92">
        <v>8</v>
      </c>
      <c r="H104" s="13">
        <v>19</v>
      </c>
      <c r="I104" s="11">
        <v>70</v>
      </c>
      <c r="J104" s="93">
        <v>0</v>
      </c>
      <c r="K104" s="7">
        <v>1</v>
      </c>
      <c r="L104" s="11" t="s">
        <v>16</v>
      </c>
      <c r="M104" s="27" t="s">
        <v>21</v>
      </c>
      <c r="N104" s="28" t="s">
        <v>59</v>
      </c>
      <c r="O104" s="31">
        <v>0.75</v>
      </c>
      <c r="R104" s="119"/>
      <c r="S104" s="119"/>
      <c r="T104" s="119"/>
      <c r="U104" s="119"/>
      <c r="V104" s="119"/>
      <c r="W104" s="119"/>
      <c r="X104" s="119"/>
      <c r="Y104" s="119"/>
    </row>
    <row r="105" spans="2:25" x14ac:dyDescent="0.2">
      <c r="B105" s="70">
        <v>37171</v>
      </c>
      <c r="C105" s="4">
        <v>7</v>
      </c>
      <c r="D105" s="11">
        <v>49000</v>
      </c>
      <c r="E105" s="12"/>
      <c r="F105" s="7">
        <v>-100</v>
      </c>
      <c r="G105" s="92">
        <v>11</v>
      </c>
      <c r="H105" s="13">
        <v>19</v>
      </c>
      <c r="I105" s="11">
        <v>65</v>
      </c>
      <c r="J105" s="93">
        <v>0</v>
      </c>
      <c r="K105" s="7">
        <v>2</v>
      </c>
      <c r="L105" s="11" t="s">
        <v>15</v>
      </c>
      <c r="M105" s="27"/>
      <c r="N105" s="30">
        <v>0.5</v>
      </c>
      <c r="O105" s="31"/>
      <c r="R105" s="119"/>
      <c r="S105" s="119"/>
      <c r="T105" s="119"/>
      <c r="U105" s="119"/>
      <c r="V105" s="119"/>
      <c r="W105" s="119"/>
      <c r="X105" s="119"/>
      <c r="Y105" s="119"/>
    </row>
    <row r="106" spans="2:25" x14ac:dyDescent="0.2">
      <c r="B106" s="70">
        <v>37172</v>
      </c>
      <c r="C106" s="4">
        <v>8</v>
      </c>
      <c r="D106" s="11">
        <v>48900</v>
      </c>
      <c r="E106" s="12"/>
      <c r="F106" s="7">
        <v>-100</v>
      </c>
      <c r="G106" s="92">
        <v>9</v>
      </c>
      <c r="H106" s="13">
        <v>18</v>
      </c>
      <c r="I106" s="11">
        <v>55</v>
      </c>
      <c r="J106" s="93">
        <v>0</v>
      </c>
      <c r="K106" s="7">
        <v>2</v>
      </c>
      <c r="L106" s="11" t="s">
        <v>15</v>
      </c>
      <c r="M106" s="27"/>
      <c r="N106" s="30">
        <v>0.5</v>
      </c>
      <c r="O106" s="31"/>
      <c r="R106" s="80"/>
      <c r="S106" s="80"/>
      <c r="T106" s="80"/>
      <c r="U106" s="80"/>
      <c r="V106" s="80"/>
      <c r="W106" s="80"/>
      <c r="X106" s="80"/>
      <c r="Y106" s="80"/>
    </row>
    <row r="107" spans="2:25" x14ac:dyDescent="0.2">
      <c r="B107" s="70">
        <v>37173</v>
      </c>
      <c r="C107" s="4">
        <v>9</v>
      </c>
      <c r="D107" s="11">
        <v>48800</v>
      </c>
      <c r="E107" s="12"/>
      <c r="F107" s="7">
        <v>-100</v>
      </c>
      <c r="G107" s="92">
        <v>11</v>
      </c>
      <c r="H107" s="13">
        <v>18</v>
      </c>
      <c r="I107" s="11">
        <v>50</v>
      </c>
      <c r="J107" s="93">
        <v>0</v>
      </c>
      <c r="K107" s="7">
        <v>1</v>
      </c>
      <c r="L107" s="11" t="s">
        <v>15</v>
      </c>
      <c r="M107" s="27"/>
      <c r="N107" s="30">
        <v>0.75</v>
      </c>
      <c r="O107" s="31"/>
      <c r="R107" s="80" t="s">
        <v>154</v>
      </c>
      <c r="S107" s="80"/>
      <c r="T107" s="80"/>
      <c r="U107" s="80"/>
      <c r="V107" s="80"/>
      <c r="W107" s="80"/>
      <c r="X107" s="80"/>
      <c r="Y107" s="80"/>
    </row>
    <row r="108" spans="2:25" ht="13.5" thickBot="1" x14ac:dyDescent="0.25">
      <c r="B108" s="70">
        <v>37174</v>
      </c>
      <c r="C108" s="17">
        <v>10</v>
      </c>
      <c r="D108" s="18">
        <v>48700</v>
      </c>
      <c r="E108" s="19"/>
      <c r="F108" s="7">
        <v>-100</v>
      </c>
      <c r="G108" s="94">
        <v>11</v>
      </c>
      <c r="H108" s="20">
        <v>18</v>
      </c>
      <c r="I108" s="18">
        <v>50</v>
      </c>
      <c r="J108" s="93">
        <v>0</v>
      </c>
      <c r="K108" s="7">
        <v>1</v>
      </c>
      <c r="L108" s="11" t="s">
        <v>13</v>
      </c>
      <c r="M108" s="27"/>
      <c r="N108" s="30">
        <v>0.75</v>
      </c>
      <c r="O108" s="31"/>
      <c r="R108" s="119"/>
      <c r="S108" s="119"/>
      <c r="T108" s="119"/>
      <c r="U108" s="119"/>
      <c r="V108" s="119"/>
      <c r="W108" s="119"/>
      <c r="X108" s="119"/>
      <c r="Y108" s="119"/>
    </row>
    <row r="109" spans="2:25" ht="13.5" thickBot="1" x14ac:dyDescent="0.25">
      <c r="C109" s="21" t="s">
        <v>20</v>
      </c>
      <c r="D109" s="22"/>
      <c r="E109" s="23">
        <v>0</v>
      </c>
      <c r="F109" s="24">
        <v>-1000</v>
      </c>
      <c r="G109" s="96"/>
      <c r="H109" s="97"/>
      <c r="I109" s="25"/>
      <c r="J109" s="98"/>
      <c r="K109" s="24"/>
      <c r="L109" s="22"/>
      <c r="M109" s="32"/>
      <c r="N109" s="33"/>
      <c r="O109" s="34"/>
      <c r="R109" s="119"/>
      <c r="S109" s="119"/>
      <c r="T109" s="119"/>
      <c r="U109" s="119"/>
      <c r="V109" s="119"/>
      <c r="W109" s="119"/>
      <c r="X109" s="119"/>
      <c r="Y109" s="119"/>
    </row>
    <row r="110" spans="2:25" x14ac:dyDescent="0.2">
      <c r="B110" s="70">
        <v>37175</v>
      </c>
      <c r="C110" s="26">
        <v>11</v>
      </c>
      <c r="D110" s="5">
        <v>48600</v>
      </c>
      <c r="E110" s="6"/>
      <c r="F110" s="7">
        <v>-100</v>
      </c>
      <c r="G110" s="90">
        <v>10</v>
      </c>
      <c r="H110" s="7">
        <v>18</v>
      </c>
      <c r="I110" s="5">
        <v>50</v>
      </c>
      <c r="J110" s="12">
        <v>0</v>
      </c>
      <c r="K110" s="7">
        <v>2</v>
      </c>
      <c r="L110" s="5" t="s">
        <v>25</v>
      </c>
      <c r="M110" s="35"/>
      <c r="N110" s="30">
        <v>0.5</v>
      </c>
      <c r="O110" s="31"/>
      <c r="R110" s="119"/>
      <c r="S110" s="119"/>
      <c r="T110" s="119"/>
      <c r="U110" s="119"/>
      <c r="V110" s="119"/>
      <c r="W110" s="119"/>
      <c r="X110" s="119"/>
      <c r="Y110" s="119"/>
    </row>
    <row r="111" spans="2:25" x14ac:dyDescent="0.2">
      <c r="B111" s="70">
        <v>37176</v>
      </c>
      <c r="C111" s="4">
        <v>12</v>
      </c>
      <c r="D111" s="11">
        <v>48500</v>
      </c>
      <c r="E111" s="12"/>
      <c r="F111" s="7">
        <v>-100</v>
      </c>
      <c r="G111" s="90">
        <v>10.5</v>
      </c>
      <c r="H111" s="7">
        <v>19</v>
      </c>
      <c r="I111" s="11">
        <v>50</v>
      </c>
      <c r="J111" s="12">
        <v>0</v>
      </c>
      <c r="K111" s="7">
        <v>2</v>
      </c>
      <c r="L111" s="5" t="s">
        <v>25</v>
      </c>
      <c r="M111" s="27" t="s">
        <v>21</v>
      </c>
      <c r="N111" s="28" t="s">
        <v>59</v>
      </c>
      <c r="O111" s="31">
        <v>0</v>
      </c>
      <c r="R111" s="80"/>
      <c r="S111" s="80"/>
      <c r="T111" s="80"/>
      <c r="U111" s="80"/>
      <c r="V111" s="80"/>
      <c r="W111" s="80"/>
      <c r="X111" s="80"/>
      <c r="Y111" s="80"/>
    </row>
    <row r="112" spans="2:25" x14ac:dyDescent="0.2">
      <c r="B112" s="70">
        <v>37177</v>
      </c>
      <c r="C112" s="4">
        <v>13</v>
      </c>
      <c r="D112" s="11">
        <v>48400</v>
      </c>
      <c r="E112" s="12"/>
      <c r="F112" s="7">
        <v>-100</v>
      </c>
      <c r="G112" s="92">
        <v>8.5</v>
      </c>
      <c r="H112" s="13">
        <v>21.5</v>
      </c>
      <c r="I112" s="11">
        <v>50</v>
      </c>
      <c r="J112" s="12">
        <v>0</v>
      </c>
      <c r="K112" s="7">
        <v>2</v>
      </c>
      <c r="L112" s="5" t="s">
        <v>45</v>
      </c>
      <c r="M112" s="27" t="s">
        <v>21</v>
      </c>
      <c r="N112" s="28" t="s">
        <v>59</v>
      </c>
      <c r="O112" s="31">
        <v>0</v>
      </c>
      <c r="R112" s="80" t="s">
        <v>156</v>
      </c>
      <c r="S112" s="80"/>
      <c r="T112" s="80"/>
      <c r="U112" s="80"/>
      <c r="V112" s="80"/>
      <c r="W112" s="80"/>
      <c r="X112" s="80"/>
      <c r="Y112" s="80"/>
    </row>
    <row r="113" spans="2:25" ht="15" x14ac:dyDescent="0.25">
      <c r="B113" s="70">
        <v>37178</v>
      </c>
      <c r="C113" s="4">
        <v>14</v>
      </c>
      <c r="D113" s="11">
        <v>48300</v>
      </c>
      <c r="E113" s="12"/>
      <c r="F113" s="7">
        <v>-100</v>
      </c>
      <c r="G113" s="99">
        <v>11</v>
      </c>
      <c r="H113" s="13">
        <v>22.5</v>
      </c>
      <c r="I113" s="11">
        <v>60</v>
      </c>
      <c r="J113" s="12">
        <v>0</v>
      </c>
      <c r="K113" s="7">
        <v>2</v>
      </c>
      <c r="L113" s="5" t="s">
        <v>45</v>
      </c>
      <c r="M113" s="35"/>
      <c r="N113" s="28" t="s">
        <v>59</v>
      </c>
      <c r="O113" s="31">
        <v>0.25</v>
      </c>
      <c r="R113" s="120"/>
      <c r="S113" s="120"/>
      <c r="T113" s="120"/>
      <c r="U113" s="120"/>
      <c r="V113" s="120"/>
      <c r="W113" s="120"/>
      <c r="X113" s="120"/>
      <c r="Y113" s="120"/>
    </row>
    <row r="114" spans="2:25" x14ac:dyDescent="0.2">
      <c r="B114" s="70">
        <v>37179</v>
      </c>
      <c r="C114" s="4">
        <v>15</v>
      </c>
      <c r="D114" s="11">
        <v>48200</v>
      </c>
      <c r="E114" s="12"/>
      <c r="F114" s="7">
        <v>-100</v>
      </c>
      <c r="G114" s="92">
        <v>12</v>
      </c>
      <c r="H114" s="13">
        <v>21.5</v>
      </c>
      <c r="I114" s="11">
        <v>70</v>
      </c>
      <c r="J114" s="12">
        <v>0</v>
      </c>
      <c r="K114" s="7">
        <v>2</v>
      </c>
      <c r="L114" s="5" t="s">
        <v>25</v>
      </c>
      <c r="M114" s="35"/>
      <c r="N114" s="28" t="s">
        <v>59</v>
      </c>
      <c r="O114" s="31">
        <v>0.75</v>
      </c>
      <c r="R114" s="120"/>
      <c r="S114" s="120"/>
      <c r="T114" s="120"/>
      <c r="U114" s="120"/>
      <c r="V114" s="120"/>
      <c r="W114" s="120"/>
      <c r="X114" s="120"/>
      <c r="Y114" s="120"/>
    </row>
    <row r="115" spans="2:25" x14ac:dyDescent="0.2">
      <c r="B115" s="70">
        <v>37180</v>
      </c>
      <c r="C115" s="4">
        <v>16</v>
      </c>
      <c r="D115" s="11">
        <v>48150</v>
      </c>
      <c r="E115" s="12"/>
      <c r="F115" s="13">
        <v>-50</v>
      </c>
      <c r="G115" s="92">
        <v>12</v>
      </c>
      <c r="H115" s="13">
        <v>19.5</v>
      </c>
      <c r="I115" s="11">
        <v>65</v>
      </c>
      <c r="J115" s="12">
        <v>0</v>
      </c>
      <c r="K115" s="7">
        <v>2</v>
      </c>
      <c r="L115" s="5" t="s">
        <v>25</v>
      </c>
      <c r="M115" s="35"/>
      <c r="N115" s="28" t="s">
        <v>59</v>
      </c>
      <c r="O115" s="31">
        <v>0.75</v>
      </c>
      <c r="R115" s="120"/>
      <c r="S115" s="120"/>
      <c r="T115" s="120"/>
      <c r="U115" s="120"/>
      <c r="V115" s="120"/>
      <c r="W115" s="120"/>
      <c r="X115" s="120"/>
      <c r="Y115" s="120"/>
    </row>
    <row r="116" spans="2:25" x14ac:dyDescent="0.2">
      <c r="B116" s="70">
        <v>37181</v>
      </c>
      <c r="C116" s="4">
        <v>17</v>
      </c>
      <c r="D116" s="107">
        <v>48000</v>
      </c>
      <c r="E116" s="12"/>
      <c r="F116" s="108">
        <v>-50</v>
      </c>
      <c r="G116" s="92">
        <v>8</v>
      </c>
      <c r="H116" s="13">
        <v>17</v>
      </c>
      <c r="I116" s="11">
        <v>65</v>
      </c>
      <c r="J116" s="12">
        <v>0</v>
      </c>
      <c r="K116" s="7">
        <v>1</v>
      </c>
      <c r="L116" s="5" t="s">
        <v>45</v>
      </c>
      <c r="M116" s="27" t="s">
        <v>21</v>
      </c>
      <c r="N116" s="28" t="s">
        <v>59</v>
      </c>
      <c r="O116" s="31">
        <v>0.75</v>
      </c>
      <c r="R116" s="80"/>
      <c r="S116" s="80"/>
      <c r="T116" s="80"/>
      <c r="U116" s="80"/>
      <c r="V116" s="80"/>
      <c r="W116" s="80"/>
      <c r="X116" s="80"/>
      <c r="Y116" s="80"/>
    </row>
    <row r="117" spans="2:25" x14ac:dyDescent="0.2">
      <c r="B117" s="70">
        <v>37182</v>
      </c>
      <c r="C117" s="4">
        <v>18</v>
      </c>
      <c r="D117" s="11">
        <v>47950</v>
      </c>
      <c r="E117" s="12"/>
      <c r="F117" s="13">
        <v>-50</v>
      </c>
      <c r="G117" s="92">
        <v>8</v>
      </c>
      <c r="H117" s="13">
        <v>19</v>
      </c>
      <c r="I117" s="11">
        <v>65</v>
      </c>
      <c r="J117" s="12">
        <v>0</v>
      </c>
      <c r="K117" s="7">
        <v>1</v>
      </c>
      <c r="L117" s="5" t="s">
        <v>45</v>
      </c>
      <c r="M117" s="27" t="s">
        <v>21</v>
      </c>
      <c r="N117" s="28" t="s">
        <v>59</v>
      </c>
      <c r="O117" s="31">
        <v>0.5</v>
      </c>
      <c r="R117" s="80" t="s">
        <v>155</v>
      </c>
      <c r="S117" s="80"/>
      <c r="T117" s="80"/>
      <c r="U117" s="80"/>
      <c r="V117" s="80"/>
      <c r="W117" s="80"/>
      <c r="X117" s="80"/>
      <c r="Y117" s="80"/>
    </row>
    <row r="118" spans="2:25" x14ac:dyDescent="0.2">
      <c r="B118" s="70">
        <v>37183</v>
      </c>
      <c r="C118" s="4">
        <v>19</v>
      </c>
      <c r="D118" s="11">
        <v>47900</v>
      </c>
      <c r="E118" s="12"/>
      <c r="F118" s="13">
        <v>-50</v>
      </c>
      <c r="G118" s="92">
        <v>8</v>
      </c>
      <c r="H118" s="13">
        <v>16</v>
      </c>
      <c r="I118" s="11">
        <v>70</v>
      </c>
      <c r="J118" s="12">
        <v>0</v>
      </c>
      <c r="K118" s="7">
        <v>1</v>
      </c>
      <c r="L118" s="5" t="s">
        <v>45</v>
      </c>
      <c r="M118" s="27" t="s">
        <v>21</v>
      </c>
      <c r="N118" s="28" t="s">
        <v>59</v>
      </c>
      <c r="O118" s="31">
        <v>0.25</v>
      </c>
      <c r="R118" s="120"/>
      <c r="S118" s="120"/>
      <c r="T118" s="120"/>
      <c r="U118" s="120"/>
      <c r="V118" s="120"/>
      <c r="W118" s="120"/>
      <c r="X118" s="120"/>
      <c r="Y118" s="120"/>
    </row>
    <row r="119" spans="2:25" ht="13.5" thickBot="1" x14ac:dyDescent="0.25">
      <c r="B119" s="70">
        <v>37184</v>
      </c>
      <c r="C119" s="17">
        <v>20</v>
      </c>
      <c r="D119" s="18">
        <v>47850</v>
      </c>
      <c r="E119" s="19"/>
      <c r="F119" s="13">
        <v>-50</v>
      </c>
      <c r="G119" s="92">
        <v>6.5</v>
      </c>
      <c r="H119" s="13">
        <v>14</v>
      </c>
      <c r="I119" s="18">
        <v>75</v>
      </c>
      <c r="J119" s="12">
        <v>0</v>
      </c>
      <c r="K119" s="7">
        <v>1</v>
      </c>
      <c r="L119" s="5" t="s">
        <v>45</v>
      </c>
      <c r="M119" s="35"/>
      <c r="N119" s="28" t="s">
        <v>59</v>
      </c>
      <c r="O119" s="31">
        <v>0</v>
      </c>
      <c r="R119" s="120"/>
      <c r="S119" s="120"/>
      <c r="T119" s="120"/>
      <c r="U119" s="120"/>
      <c r="V119" s="120"/>
      <c r="W119" s="120"/>
      <c r="X119" s="120"/>
      <c r="Y119" s="120"/>
    </row>
    <row r="120" spans="2:25" ht="13.5" thickBot="1" x14ac:dyDescent="0.25">
      <c r="C120" s="21" t="s">
        <v>23</v>
      </c>
      <c r="D120" s="22"/>
      <c r="E120" s="23">
        <v>0</v>
      </c>
      <c r="F120" s="24">
        <v>-750</v>
      </c>
      <c r="G120" s="96"/>
      <c r="H120" s="97"/>
      <c r="I120" s="25"/>
      <c r="J120" s="98"/>
      <c r="K120" s="24"/>
      <c r="L120" s="22"/>
      <c r="M120" s="32"/>
      <c r="N120" s="33"/>
      <c r="O120" s="34"/>
      <c r="R120" s="120"/>
      <c r="S120" s="120"/>
      <c r="T120" s="120"/>
      <c r="U120" s="120"/>
      <c r="V120" s="120"/>
      <c r="W120" s="120"/>
      <c r="X120" s="120"/>
      <c r="Y120" s="120"/>
    </row>
    <row r="121" spans="2:25" x14ac:dyDescent="0.2">
      <c r="B121" s="70">
        <v>37185</v>
      </c>
      <c r="C121" s="26">
        <v>21</v>
      </c>
      <c r="D121" s="5">
        <v>47800</v>
      </c>
      <c r="E121" s="6"/>
      <c r="F121" s="7">
        <v>-50</v>
      </c>
      <c r="G121" s="90">
        <v>6</v>
      </c>
      <c r="H121" s="7">
        <v>13</v>
      </c>
      <c r="I121" s="5">
        <v>70</v>
      </c>
      <c r="J121" s="6">
        <v>0</v>
      </c>
      <c r="K121" s="7">
        <v>1</v>
      </c>
      <c r="L121" s="5" t="s">
        <v>45</v>
      </c>
      <c r="M121" s="27" t="s">
        <v>21</v>
      </c>
      <c r="N121" s="30"/>
      <c r="O121" s="31">
        <v>0.75</v>
      </c>
      <c r="R121" s="80"/>
      <c r="S121" s="80"/>
      <c r="T121" s="80"/>
      <c r="U121" s="80"/>
      <c r="V121" s="80"/>
      <c r="W121" s="80"/>
      <c r="X121" s="80"/>
      <c r="Y121" s="80"/>
    </row>
    <row r="122" spans="2:25" x14ac:dyDescent="0.2">
      <c r="B122" s="70">
        <v>37186</v>
      </c>
      <c r="C122" s="4">
        <v>22</v>
      </c>
      <c r="D122" s="11">
        <v>47750</v>
      </c>
      <c r="E122" s="12"/>
      <c r="F122" s="7">
        <v>-50</v>
      </c>
      <c r="G122" s="92">
        <v>12</v>
      </c>
      <c r="H122" s="13">
        <v>16</v>
      </c>
      <c r="I122" s="11">
        <v>85</v>
      </c>
      <c r="J122" s="12">
        <v>6</v>
      </c>
      <c r="K122" s="13">
        <v>1</v>
      </c>
      <c r="L122" s="5" t="s">
        <v>25</v>
      </c>
      <c r="M122" s="27" t="s">
        <v>21</v>
      </c>
      <c r="N122" s="28" t="s">
        <v>59</v>
      </c>
      <c r="O122" s="31" t="s">
        <v>58</v>
      </c>
      <c r="R122" s="80" t="s">
        <v>157</v>
      </c>
      <c r="S122" s="80"/>
      <c r="T122" s="80"/>
      <c r="U122" s="80"/>
      <c r="V122" s="80"/>
      <c r="W122" s="80"/>
      <c r="X122" s="80"/>
      <c r="Y122" s="80"/>
    </row>
    <row r="123" spans="2:25" x14ac:dyDescent="0.2">
      <c r="B123" s="70">
        <v>37187</v>
      </c>
      <c r="C123" s="4">
        <v>23</v>
      </c>
      <c r="D123" s="11">
        <v>47700</v>
      </c>
      <c r="E123" s="12"/>
      <c r="F123" s="7">
        <v>-50</v>
      </c>
      <c r="G123" s="92">
        <v>10</v>
      </c>
      <c r="H123" s="13">
        <v>16</v>
      </c>
      <c r="I123" s="11">
        <v>60</v>
      </c>
      <c r="J123" s="12">
        <v>0</v>
      </c>
      <c r="K123" s="7">
        <v>1</v>
      </c>
      <c r="L123" s="5" t="s">
        <v>45</v>
      </c>
      <c r="M123" s="27" t="s">
        <v>21</v>
      </c>
      <c r="N123" s="28" t="s">
        <v>59</v>
      </c>
      <c r="O123" s="31">
        <v>1</v>
      </c>
      <c r="R123" s="119" t="s">
        <v>328</v>
      </c>
      <c r="S123" s="119"/>
      <c r="T123" s="119"/>
      <c r="U123" s="119"/>
      <c r="V123" s="119"/>
      <c r="W123" s="119"/>
      <c r="X123" s="119"/>
      <c r="Y123" s="119"/>
    </row>
    <row r="124" spans="2:25" x14ac:dyDescent="0.2">
      <c r="B124" s="70">
        <v>37188</v>
      </c>
      <c r="C124" s="4">
        <v>24</v>
      </c>
      <c r="D124" s="11">
        <v>47650</v>
      </c>
      <c r="E124" s="12"/>
      <c r="F124" s="7">
        <v>-50</v>
      </c>
      <c r="G124" s="92">
        <v>8</v>
      </c>
      <c r="H124" s="13">
        <v>10</v>
      </c>
      <c r="I124" s="11">
        <v>75</v>
      </c>
      <c r="J124" s="12">
        <v>0</v>
      </c>
      <c r="K124" s="13">
        <v>0</v>
      </c>
      <c r="L124" s="5" t="s">
        <v>45</v>
      </c>
      <c r="M124" s="35"/>
      <c r="N124" s="28" t="s">
        <v>59</v>
      </c>
      <c r="O124" s="31">
        <v>1</v>
      </c>
      <c r="R124" s="119"/>
      <c r="S124" s="119"/>
      <c r="T124" s="119"/>
      <c r="U124" s="119"/>
      <c r="V124" s="119"/>
      <c r="W124" s="119"/>
      <c r="X124" s="119"/>
      <c r="Y124" s="119"/>
    </row>
    <row r="125" spans="2:25" x14ac:dyDescent="0.2">
      <c r="B125" s="70">
        <v>37189</v>
      </c>
      <c r="C125" s="4">
        <v>25</v>
      </c>
      <c r="D125" s="11">
        <v>47600</v>
      </c>
      <c r="E125" s="12"/>
      <c r="F125" s="7">
        <v>-50</v>
      </c>
      <c r="G125" s="92">
        <v>6.5</v>
      </c>
      <c r="H125" s="13">
        <v>15</v>
      </c>
      <c r="I125" s="11">
        <v>85</v>
      </c>
      <c r="J125" s="12">
        <v>7</v>
      </c>
      <c r="K125" s="13">
        <v>1</v>
      </c>
      <c r="L125" s="5" t="s">
        <v>45</v>
      </c>
      <c r="M125" s="35">
        <v>0.75</v>
      </c>
      <c r="N125" s="28" t="s">
        <v>59</v>
      </c>
      <c r="O125" s="31" t="s">
        <v>58</v>
      </c>
      <c r="R125" s="119"/>
      <c r="S125" s="119"/>
      <c r="T125" s="119"/>
      <c r="U125" s="119"/>
      <c r="V125" s="119"/>
      <c r="W125" s="119"/>
      <c r="X125" s="119"/>
      <c r="Y125" s="119"/>
    </row>
    <row r="126" spans="2:25" x14ac:dyDescent="0.2">
      <c r="B126" s="70">
        <v>37190</v>
      </c>
      <c r="C126" s="4">
        <v>26</v>
      </c>
      <c r="D126" s="11">
        <v>47550</v>
      </c>
      <c r="E126" s="12"/>
      <c r="F126" s="7">
        <v>-50</v>
      </c>
      <c r="G126" s="92">
        <v>7.5</v>
      </c>
      <c r="H126" s="13">
        <v>11.5</v>
      </c>
      <c r="I126" s="11">
        <v>80</v>
      </c>
      <c r="J126" s="12">
        <v>0</v>
      </c>
      <c r="K126" s="13">
        <v>1</v>
      </c>
      <c r="L126" s="11" t="s">
        <v>45</v>
      </c>
      <c r="M126" s="35">
        <v>0.75</v>
      </c>
      <c r="N126" s="28" t="s">
        <v>59</v>
      </c>
      <c r="O126" s="31"/>
    </row>
    <row r="127" spans="2:25" x14ac:dyDescent="0.2">
      <c r="B127" s="70">
        <v>37191</v>
      </c>
      <c r="C127" s="4">
        <v>27</v>
      </c>
      <c r="D127" s="11">
        <v>47500</v>
      </c>
      <c r="E127" s="12"/>
      <c r="F127" s="7">
        <v>-50</v>
      </c>
      <c r="G127" s="92">
        <v>7.5</v>
      </c>
      <c r="H127" s="13">
        <v>15</v>
      </c>
      <c r="I127" s="11">
        <v>70</v>
      </c>
      <c r="J127" s="12">
        <v>6</v>
      </c>
      <c r="K127" s="13">
        <v>1</v>
      </c>
      <c r="L127" s="11" t="s">
        <v>25</v>
      </c>
      <c r="M127" s="35">
        <v>0.5</v>
      </c>
      <c r="N127" s="28" t="s">
        <v>59</v>
      </c>
      <c r="O127" s="31" t="s">
        <v>58</v>
      </c>
    </row>
    <row r="128" spans="2:25" x14ac:dyDescent="0.2">
      <c r="B128" s="70">
        <v>37192</v>
      </c>
      <c r="C128" s="4">
        <v>28</v>
      </c>
      <c r="D128" s="11">
        <v>47450</v>
      </c>
      <c r="E128" s="12"/>
      <c r="F128" s="7">
        <v>-50</v>
      </c>
      <c r="G128" s="92">
        <v>7</v>
      </c>
      <c r="H128" s="13">
        <v>14.5</v>
      </c>
      <c r="I128" s="11">
        <v>70</v>
      </c>
      <c r="J128" s="12">
        <v>2</v>
      </c>
      <c r="K128" s="7">
        <v>1</v>
      </c>
      <c r="L128" s="11" t="s">
        <v>25</v>
      </c>
      <c r="M128" s="35">
        <v>1</v>
      </c>
      <c r="N128" s="28" t="s">
        <v>59</v>
      </c>
      <c r="O128" s="31" t="s">
        <v>58</v>
      </c>
    </row>
    <row r="129" spans="2:25" x14ac:dyDescent="0.2">
      <c r="B129" s="70">
        <v>37193</v>
      </c>
      <c r="C129" s="4">
        <v>29</v>
      </c>
      <c r="D129" s="11">
        <v>47400</v>
      </c>
      <c r="E129" s="12"/>
      <c r="F129" s="7">
        <v>-50</v>
      </c>
      <c r="G129" s="92">
        <v>9</v>
      </c>
      <c r="H129" s="13">
        <v>13</v>
      </c>
      <c r="I129" s="11">
        <v>60</v>
      </c>
      <c r="J129" s="12">
        <v>1</v>
      </c>
      <c r="K129" s="7">
        <v>0</v>
      </c>
      <c r="L129" s="11" t="s">
        <v>25</v>
      </c>
      <c r="M129" s="35">
        <v>1</v>
      </c>
      <c r="N129" s="30"/>
      <c r="O129" s="31" t="s">
        <v>58</v>
      </c>
    </row>
    <row r="130" spans="2:25" x14ac:dyDescent="0.2">
      <c r="B130" s="70">
        <v>37194</v>
      </c>
      <c r="C130" s="4">
        <v>30</v>
      </c>
      <c r="D130" s="11">
        <v>47300</v>
      </c>
      <c r="E130" s="12"/>
      <c r="F130" s="7">
        <v>-100</v>
      </c>
      <c r="G130" s="92">
        <v>10.5</v>
      </c>
      <c r="H130" s="13">
        <v>19</v>
      </c>
      <c r="I130" s="11">
        <v>50</v>
      </c>
      <c r="J130" s="12">
        <v>0</v>
      </c>
      <c r="K130" s="7">
        <v>2</v>
      </c>
      <c r="L130" s="11" t="s">
        <v>13</v>
      </c>
      <c r="M130" s="35">
        <v>0.25</v>
      </c>
      <c r="N130" s="30"/>
      <c r="O130" s="31"/>
    </row>
    <row r="131" spans="2:25" ht="13.5" thickBot="1" x14ac:dyDescent="0.25">
      <c r="B131" s="70">
        <v>37195</v>
      </c>
      <c r="C131" s="17">
        <v>31</v>
      </c>
      <c r="D131" s="11">
        <v>47250</v>
      </c>
      <c r="E131" s="12"/>
      <c r="F131" s="7">
        <v>-50</v>
      </c>
      <c r="G131" s="92">
        <v>9</v>
      </c>
      <c r="H131" s="13">
        <v>13</v>
      </c>
      <c r="I131" s="11">
        <v>80</v>
      </c>
      <c r="J131" s="12">
        <v>5</v>
      </c>
      <c r="K131" s="13">
        <v>0</v>
      </c>
      <c r="L131" s="11" t="s">
        <v>15</v>
      </c>
      <c r="M131" s="35">
        <v>1</v>
      </c>
      <c r="N131" s="30"/>
      <c r="O131" s="31" t="s">
        <v>58</v>
      </c>
    </row>
    <row r="132" spans="2:25" ht="13.5" thickBot="1" x14ac:dyDescent="0.25">
      <c r="C132" s="21" t="s">
        <v>27</v>
      </c>
      <c r="D132" s="22"/>
      <c r="E132" s="23">
        <v>0</v>
      </c>
      <c r="F132" s="24">
        <v>-600</v>
      </c>
      <c r="G132" s="57"/>
      <c r="H132" s="58"/>
      <c r="I132" s="25"/>
      <c r="J132" s="64"/>
      <c r="K132" s="24"/>
      <c r="L132" s="22"/>
      <c r="M132" s="36"/>
      <c r="N132" s="37"/>
      <c r="O132" s="38"/>
    </row>
    <row r="133" spans="2:25" ht="12.75" customHeight="1" x14ac:dyDescent="0.2">
      <c r="C133" s="164" t="s">
        <v>28</v>
      </c>
      <c r="D133" s="165"/>
      <c r="E133" s="251">
        <v>0</v>
      </c>
      <c r="F133" s="253">
        <v>-2350</v>
      </c>
      <c r="G133" s="256">
        <f>SUM(G99:G131)</f>
        <v>294</v>
      </c>
      <c r="H133" s="256">
        <f>SUM(H99:H131)</f>
        <v>535</v>
      </c>
      <c r="I133" s="256">
        <f>SUM(I99:I131)</f>
        <v>2030</v>
      </c>
      <c r="J133" s="258">
        <f>SUM(J99:J131)</f>
        <v>54</v>
      </c>
      <c r="K133" s="233">
        <f>COUNTIF(K99:K131,"&gt;0")</f>
        <v>26</v>
      </c>
      <c r="L133" s="39"/>
      <c r="M133" s="40"/>
      <c r="N133" s="40"/>
      <c r="O133" s="41"/>
    </row>
    <row r="134" spans="2:25" ht="13.5" thickBot="1" x14ac:dyDescent="0.25">
      <c r="C134" s="166"/>
      <c r="D134" s="167"/>
      <c r="E134" s="252"/>
      <c r="F134" s="232"/>
      <c r="G134" s="257"/>
      <c r="H134" s="257"/>
      <c r="I134" s="257"/>
      <c r="J134" s="259"/>
      <c r="K134" s="234"/>
      <c r="L134" s="42"/>
      <c r="M134" s="43"/>
      <c r="N134" s="43"/>
      <c r="O134" s="44"/>
    </row>
    <row r="135" spans="2:25" ht="12.75" customHeight="1" x14ac:dyDescent="0.2">
      <c r="C135" s="143" t="s">
        <v>54</v>
      </c>
      <c r="D135" s="144"/>
      <c r="E135" s="206">
        <v>-2.35</v>
      </c>
      <c r="F135" s="116" t="s">
        <v>55</v>
      </c>
      <c r="G135" s="152" t="s">
        <v>171</v>
      </c>
      <c r="H135" s="153" t="s">
        <v>172</v>
      </c>
      <c r="I135" s="154" t="s">
        <v>56</v>
      </c>
      <c r="J135" s="156" t="s">
        <v>57</v>
      </c>
      <c r="K135" s="235" t="s">
        <v>29</v>
      </c>
      <c r="L135" s="235"/>
      <c r="M135" s="235"/>
      <c r="N135" s="235"/>
      <c r="O135" s="236"/>
    </row>
    <row r="136" spans="2:25" x14ac:dyDescent="0.2">
      <c r="C136" s="145"/>
      <c r="D136" s="146"/>
      <c r="E136" s="207"/>
      <c r="F136" s="117"/>
      <c r="G136" s="121"/>
      <c r="H136" s="137"/>
      <c r="I136" s="155"/>
      <c r="J136" s="157"/>
      <c r="K136" s="237"/>
      <c r="L136" s="237"/>
      <c r="M136" s="237"/>
      <c r="N136" s="237"/>
      <c r="O136" s="238"/>
    </row>
    <row r="137" spans="2:25" x14ac:dyDescent="0.2">
      <c r="C137" s="145"/>
      <c r="D137" s="146"/>
      <c r="E137" s="207"/>
      <c r="F137" s="117"/>
      <c r="G137" s="227">
        <f>G133/31</f>
        <v>9.4838709677419359</v>
      </c>
      <c r="H137" s="227">
        <f t="shared" ref="H137:I137" si="0">H133/31</f>
        <v>17.258064516129032</v>
      </c>
      <c r="I137" s="227">
        <f t="shared" si="0"/>
        <v>65.483870967741936</v>
      </c>
      <c r="J137" s="231">
        <f>COUNTIF(J99:J131,"&gt;0")</f>
        <v>10</v>
      </c>
      <c r="K137" s="237"/>
      <c r="L137" s="237"/>
      <c r="M137" s="237"/>
      <c r="N137" s="237"/>
      <c r="O137" s="238"/>
    </row>
    <row r="138" spans="2:25" ht="13.5" thickBot="1" x14ac:dyDescent="0.25">
      <c r="C138" s="147"/>
      <c r="D138" s="148"/>
      <c r="E138" s="208"/>
      <c r="F138" s="118"/>
      <c r="G138" s="228"/>
      <c r="H138" s="228"/>
      <c r="I138" s="228"/>
      <c r="J138" s="232"/>
      <c r="K138" s="239"/>
      <c r="L138" s="239"/>
      <c r="M138" s="239"/>
      <c r="N138" s="239"/>
      <c r="O138" s="240"/>
    </row>
    <row r="141" spans="2:25" x14ac:dyDescent="0.2">
      <c r="C141" s="69" t="s">
        <v>159</v>
      </c>
      <c r="D141" s="69" t="s">
        <v>174</v>
      </c>
      <c r="H141" s="59"/>
    </row>
    <row r="142" spans="2:25" ht="13.5" thickBot="1" x14ac:dyDescent="0.25">
      <c r="D142" s="72"/>
    </row>
    <row r="143" spans="2:25" ht="12.75" customHeight="1" x14ac:dyDescent="0.2">
      <c r="C143" s="260" t="s">
        <v>0</v>
      </c>
      <c r="D143" s="262" t="s">
        <v>1</v>
      </c>
      <c r="E143" s="263"/>
      <c r="F143" s="264"/>
      <c r="G143" s="265" t="s">
        <v>2</v>
      </c>
      <c r="H143" s="266"/>
      <c r="I143" s="267" t="s">
        <v>3</v>
      </c>
      <c r="J143" s="269" t="s">
        <v>4</v>
      </c>
      <c r="K143" s="241" t="s">
        <v>5</v>
      </c>
      <c r="L143" s="243" t="s">
        <v>6</v>
      </c>
      <c r="M143" s="245" t="s">
        <v>7</v>
      </c>
      <c r="N143" s="246"/>
      <c r="O143" s="247"/>
      <c r="R143" s="80" t="s">
        <v>150</v>
      </c>
      <c r="S143" s="80"/>
      <c r="T143" s="80"/>
      <c r="U143" s="80"/>
      <c r="V143" s="80"/>
      <c r="W143" s="80"/>
      <c r="X143" s="80"/>
      <c r="Y143" s="80"/>
    </row>
    <row r="144" spans="2:25" ht="13.5" customHeight="1" thickBot="1" x14ac:dyDescent="0.25">
      <c r="C144" s="261"/>
      <c r="D144" s="1" t="s">
        <v>8</v>
      </c>
      <c r="E144" s="2" t="s">
        <v>9</v>
      </c>
      <c r="F144" s="3" t="s">
        <v>10</v>
      </c>
      <c r="G144" s="49" t="s">
        <v>11</v>
      </c>
      <c r="H144" s="50" t="s">
        <v>12</v>
      </c>
      <c r="I144" s="268"/>
      <c r="J144" s="270"/>
      <c r="K144" s="242"/>
      <c r="L144" s="244"/>
      <c r="M144" s="248"/>
      <c r="N144" s="249"/>
      <c r="O144" s="250"/>
      <c r="R144" s="119" t="s">
        <v>329</v>
      </c>
      <c r="S144" s="119"/>
      <c r="T144" s="119"/>
      <c r="U144" s="119"/>
      <c r="V144" s="119"/>
      <c r="W144" s="119"/>
      <c r="X144" s="119"/>
      <c r="Y144" s="119"/>
    </row>
    <row r="145" spans="2:25" x14ac:dyDescent="0.2">
      <c r="B145" s="70">
        <v>37165</v>
      </c>
      <c r="C145" s="4">
        <v>1</v>
      </c>
      <c r="D145" s="5"/>
      <c r="E145" s="6"/>
      <c r="F145" s="7"/>
      <c r="G145" s="90">
        <v>9</v>
      </c>
      <c r="H145" s="7">
        <v>19</v>
      </c>
      <c r="I145" s="5">
        <v>92</v>
      </c>
      <c r="J145" s="91">
        <v>7.2</v>
      </c>
      <c r="K145" s="7">
        <v>1</v>
      </c>
      <c r="L145" s="5"/>
      <c r="M145" s="27">
        <v>1</v>
      </c>
      <c r="N145" s="9"/>
      <c r="O145" s="10"/>
      <c r="R145" s="119"/>
      <c r="S145" s="119"/>
      <c r="T145" s="119"/>
      <c r="U145" s="119"/>
      <c r="V145" s="119"/>
      <c r="W145" s="119"/>
      <c r="X145" s="119"/>
      <c r="Y145" s="119"/>
    </row>
    <row r="146" spans="2:25" x14ac:dyDescent="0.2">
      <c r="B146" s="70">
        <v>37166</v>
      </c>
      <c r="C146" s="4">
        <v>2</v>
      </c>
      <c r="D146" s="11"/>
      <c r="E146" s="12"/>
      <c r="F146" s="13"/>
      <c r="G146" s="92">
        <v>13</v>
      </c>
      <c r="H146" s="13">
        <v>22</v>
      </c>
      <c r="I146" s="11">
        <v>79</v>
      </c>
      <c r="J146" s="93">
        <v>2</v>
      </c>
      <c r="K146" s="7">
        <v>1</v>
      </c>
      <c r="L146" s="11" t="s">
        <v>25</v>
      </c>
      <c r="M146" s="27">
        <v>0.5</v>
      </c>
      <c r="N146" s="9"/>
      <c r="O146" s="10"/>
      <c r="R146" s="119"/>
      <c r="S146" s="119"/>
      <c r="T146" s="119"/>
      <c r="U146" s="119"/>
      <c r="V146" s="119"/>
      <c r="W146" s="119"/>
      <c r="X146" s="119"/>
      <c r="Y146" s="119"/>
    </row>
    <row r="147" spans="2:25" x14ac:dyDescent="0.2">
      <c r="B147" s="70">
        <v>37167</v>
      </c>
      <c r="C147" s="4">
        <v>3</v>
      </c>
      <c r="D147" s="11"/>
      <c r="E147" s="12"/>
      <c r="F147" s="13"/>
      <c r="G147" s="92">
        <v>14</v>
      </c>
      <c r="H147" s="13">
        <v>22</v>
      </c>
      <c r="I147" s="11">
        <v>90</v>
      </c>
      <c r="J147" s="93">
        <v>9</v>
      </c>
      <c r="K147" s="7">
        <v>1</v>
      </c>
      <c r="L147" s="11"/>
      <c r="M147" s="27">
        <v>1</v>
      </c>
      <c r="N147" s="9"/>
      <c r="O147" s="10"/>
      <c r="R147" s="80"/>
      <c r="S147" s="80"/>
      <c r="T147" s="80"/>
      <c r="U147" s="80"/>
      <c r="V147" s="80"/>
      <c r="W147" s="80"/>
      <c r="X147" s="80"/>
      <c r="Y147" s="80"/>
    </row>
    <row r="148" spans="2:25" x14ac:dyDescent="0.2">
      <c r="B148" s="70">
        <v>37168</v>
      </c>
      <c r="C148" s="4">
        <v>4</v>
      </c>
      <c r="D148" s="11"/>
      <c r="E148" s="12"/>
      <c r="F148" s="13"/>
      <c r="G148" s="92">
        <v>13</v>
      </c>
      <c r="H148" s="13">
        <v>18</v>
      </c>
      <c r="I148" s="11">
        <v>68</v>
      </c>
      <c r="J148" s="93">
        <v>0.1</v>
      </c>
      <c r="K148" s="7">
        <v>1</v>
      </c>
      <c r="L148" s="11"/>
      <c r="M148" s="27">
        <v>0.75</v>
      </c>
      <c r="N148" s="9"/>
      <c r="O148" s="10"/>
      <c r="R148" s="80" t="s">
        <v>152</v>
      </c>
      <c r="S148" s="80"/>
      <c r="T148" s="80"/>
      <c r="U148" s="80"/>
      <c r="V148" s="80"/>
      <c r="W148" s="80"/>
      <c r="X148" s="80"/>
      <c r="Y148" s="80"/>
    </row>
    <row r="149" spans="2:25" x14ac:dyDescent="0.2">
      <c r="B149" s="70">
        <v>37169</v>
      </c>
      <c r="C149" s="4">
        <v>5</v>
      </c>
      <c r="D149" s="11"/>
      <c r="E149" s="12"/>
      <c r="F149" s="13"/>
      <c r="G149" s="92">
        <v>7</v>
      </c>
      <c r="H149" s="13">
        <v>16</v>
      </c>
      <c r="I149" s="11">
        <v>88</v>
      </c>
      <c r="J149" s="93">
        <v>0</v>
      </c>
      <c r="K149" s="7">
        <v>1</v>
      </c>
      <c r="L149" s="11"/>
      <c r="M149" s="27">
        <v>0.75</v>
      </c>
      <c r="N149" s="9"/>
      <c r="O149" s="10"/>
      <c r="R149" s="119"/>
      <c r="S149" s="119"/>
      <c r="T149" s="119"/>
      <c r="U149" s="119"/>
      <c r="V149" s="119"/>
      <c r="W149" s="119"/>
      <c r="X149" s="119"/>
      <c r="Y149" s="119"/>
    </row>
    <row r="150" spans="2:25" x14ac:dyDescent="0.2">
      <c r="B150" s="70">
        <v>37170</v>
      </c>
      <c r="C150" s="4">
        <v>6</v>
      </c>
      <c r="D150" s="11"/>
      <c r="E150" s="12"/>
      <c r="F150" s="13"/>
      <c r="G150" s="92">
        <v>6</v>
      </c>
      <c r="H150" s="13">
        <v>19</v>
      </c>
      <c r="I150" s="11">
        <v>92</v>
      </c>
      <c r="J150" s="93">
        <v>0</v>
      </c>
      <c r="K150" s="7">
        <v>1</v>
      </c>
      <c r="L150" s="11"/>
      <c r="M150" s="27">
        <v>1</v>
      </c>
      <c r="N150" s="9"/>
      <c r="O150" s="10"/>
      <c r="R150" s="119"/>
      <c r="S150" s="119"/>
      <c r="T150" s="119"/>
      <c r="U150" s="119"/>
      <c r="V150" s="119"/>
      <c r="W150" s="119"/>
      <c r="X150" s="119"/>
      <c r="Y150" s="119"/>
    </row>
    <row r="151" spans="2:25" x14ac:dyDescent="0.2">
      <c r="B151" s="70">
        <v>37171</v>
      </c>
      <c r="C151" s="4">
        <v>7</v>
      </c>
      <c r="D151" s="11"/>
      <c r="E151" s="12"/>
      <c r="F151" s="13"/>
      <c r="G151" s="92">
        <v>11</v>
      </c>
      <c r="H151" s="13">
        <v>18</v>
      </c>
      <c r="I151" s="11">
        <v>88</v>
      </c>
      <c r="J151" s="93">
        <v>0.1</v>
      </c>
      <c r="K151" s="7">
        <v>1</v>
      </c>
      <c r="L151" s="11"/>
      <c r="M151" s="27">
        <v>0.75</v>
      </c>
      <c r="N151" s="9"/>
      <c r="O151" s="10"/>
      <c r="R151" s="119"/>
      <c r="S151" s="119"/>
      <c r="T151" s="119"/>
      <c r="U151" s="119"/>
      <c r="V151" s="119"/>
      <c r="W151" s="119"/>
      <c r="X151" s="119"/>
      <c r="Y151" s="119"/>
    </row>
    <row r="152" spans="2:25" x14ac:dyDescent="0.2">
      <c r="B152" s="70">
        <v>37172</v>
      </c>
      <c r="C152" s="4">
        <v>8</v>
      </c>
      <c r="D152" s="11"/>
      <c r="E152" s="12"/>
      <c r="F152" s="13"/>
      <c r="G152" s="92">
        <v>11</v>
      </c>
      <c r="H152" s="13">
        <v>17</v>
      </c>
      <c r="I152" s="11">
        <v>90</v>
      </c>
      <c r="J152" s="93">
        <v>2.2000000000000002</v>
      </c>
      <c r="K152" s="7">
        <v>0</v>
      </c>
      <c r="L152" s="11" t="s">
        <v>45</v>
      </c>
      <c r="M152" s="27">
        <v>0.75</v>
      </c>
      <c r="N152" s="15"/>
      <c r="O152" s="16"/>
      <c r="R152" s="80"/>
      <c r="S152" s="80"/>
      <c r="T152" s="80"/>
      <c r="U152" s="80"/>
      <c r="V152" s="80"/>
      <c r="W152" s="80"/>
      <c r="X152" s="80"/>
      <c r="Y152" s="80"/>
    </row>
    <row r="153" spans="2:25" x14ac:dyDescent="0.2">
      <c r="B153" s="70">
        <v>37173</v>
      </c>
      <c r="C153" s="4">
        <v>9</v>
      </c>
      <c r="D153" s="11"/>
      <c r="E153" s="12"/>
      <c r="F153" s="13"/>
      <c r="G153" s="92">
        <v>12</v>
      </c>
      <c r="H153" s="13">
        <v>17</v>
      </c>
      <c r="I153" s="11">
        <v>71</v>
      </c>
      <c r="J153" s="12">
        <v>0</v>
      </c>
      <c r="K153" s="7">
        <v>1</v>
      </c>
      <c r="L153" s="11"/>
      <c r="M153" s="27">
        <v>0.5</v>
      </c>
      <c r="N153" s="15"/>
      <c r="O153" s="16"/>
      <c r="R153" s="80" t="s">
        <v>154</v>
      </c>
      <c r="S153" s="80"/>
      <c r="T153" s="80"/>
      <c r="U153" s="80"/>
      <c r="V153" s="80"/>
      <c r="W153" s="80"/>
      <c r="X153" s="80"/>
      <c r="Y153" s="80"/>
    </row>
    <row r="154" spans="2:25" ht="13.5" thickBot="1" x14ac:dyDescent="0.25">
      <c r="B154" s="70">
        <v>37174</v>
      </c>
      <c r="C154" s="17">
        <v>10</v>
      </c>
      <c r="D154" s="18"/>
      <c r="E154" s="19"/>
      <c r="F154" s="20"/>
      <c r="G154" s="94">
        <v>11</v>
      </c>
      <c r="H154" s="20">
        <v>17</v>
      </c>
      <c r="I154" s="18">
        <v>68</v>
      </c>
      <c r="J154" s="95">
        <v>0</v>
      </c>
      <c r="K154" s="7">
        <v>1</v>
      </c>
      <c r="L154" s="11"/>
      <c r="M154" s="27">
        <v>0.75</v>
      </c>
      <c r="N154" s="15"/>
      <c r="O154" s="16"/>
      <c r="R154" s="119"/>
      <c r="S154" s="119"/>
      <c r="T154" s="119"/>
      <c r="U154" s="119"/>
      <c r="V154" s="119"/>
      <c r="W154" s="119"/>
      <c r="X154" s="119"/>
      <c r="Y154" s="119"/>
    </row>
    <row r="155" spans="2:25" ht="13.5" thickBot="1" x14ac:dyDescent="0.25">
      <c r="C155" s="21" t="s">
        <v>20</v>
      </c>
      <c r="D155" s="22"/>
      <c r="E155" s="23"/>
      <c r="F155" s="24"/>
      <c r="G155" s="96"/>
      <c r="H155" s="97"/>
      <c r="I155" s="25"/>
      <c r="J155" s="98"/>
      <c r="K155" s="24"/>
      <c r="L155" s="22"/>
      <c r="M155" s="32"/>
      <c r="N155" s="101"/>
      <c r="O155" s="102"/>
      <c r="R155" s="119"/>
      <c r="S155" s="119"/>
      <c r="T155" s="119"/>
      <c r="U155" s="119"/>
      <c r="V155" s="119"/>
      <c r="W155" s="119"/>
      <c r="X155" s="119"/>
      <c r="Y155" s="119"/>
    </row>
    <row r="156" spans="2:25" x14ac:dyDescent="0.2">
      <c r="B156" s="70">
        <v>37175</v>
      </c>
      <c r="C156" s="26">
        <v>11</v>
      </c>
      <c r="D156" s="5"/>
      <c r="E156" s="6"/>
      <c r="F156" s="7"/>
      <c r="G156" s="90">
        <v>12</v>
      </c>
      <c r="H156" s="7">
        <v>16</v>
      </c>
      <c r="I156" s="5">
        <v>90</v>
      </c>
      <c r="J156" s="12">
        <v>0</v>
      </c>
      <c r="K156" s="7">
        <v>1</v>
      </c>
      <c r="L156" s="5"/>
      <c r="M156" s="35">
        <v>1</v>
      </c>
      <c r="N156" s="9"/>
      <c r="O156" s="10"/>
      <c r="R156" s="119"/>
      <c r="S156" s="119"/>
      <c r="T156" s="119"/>
      <c r="U156" s="119"/>
      <c r="V156" s="119"/>
      <c r="W156" s="119"/>
      <c r="X156" s="119"/>
      <c r="Y156" s="119"/>
    </row>
    <row r="157" spans="2:25" x14ac:dyDescent="0.2">
      <c r="B157" s="70">
        <v>37176</v>
      </c>
      <c r="C157" s="4">
        <v>12</v>
      </c>
      <c r="D157" s="11"/>
      <c r="E157" s="12"/>
      <c r="F157" s="13"/>
      <c r="G157" s="90">
        <v>11</v>
      </c>
      <c r="H157" s="7">
        <v>20</v>
      </c>
      <c r="I157" s="11">
        <v>64</v>
      </c>
      <c r="J157" s="12">
        <v>0</v>
      </c>
      <c r="K157" s="7">
        <v>1</v>
      </c>
      <c r="L157" s="5"/>
      <c r="M157" s="35"/>
      <c r="N157" s="9"/>
      <c r="O157" s="10"/>
      <c r="R157" s="80"/>
      <c r="S157" s="80"/>
      <c r="T157" s="80"/>
      <c r="U157" s="80"/>
      <c r="V157" s="80"/>
      <c r="W157" s="80"/>
      <c r="X157" s="80"/>
      <c r="Y157" s="80"/>
    </row>
    <row r="158" spans="2:25" x14ac:dyDescent="0.2">
      <c r="B158" s="70">
        <v>37177</v>
      </c>
      <c r="C158" s="4">
        <v>13</v>
      </c>
      <c r="D158" s="11"/>
      <c r="E158" s="12"/>
      <c r="F158" s="13"/>
      <c r="G158" s="92">
        <v>8</v>
      </c>
      <c r="H158" s="13">
        <v>21</v>
      </c>
      <c r="I158" s="11">
        <v>80</v>
      </c>
      <c r="J158" s="12">
        <v>0</v>
      </c>
      <c r="K158" s="7">
        <v>1</v>
      </c>
      <c r="L158" s="5"/>
      <c r="M158" s="35"/>
      <c r="N158" s="15"/>
      <c r="O158" s="16"/>
      <c r="R158" s="80" t="s">
        <v>156</v>
      </c>
      <c r="S158" s="80"/>
      <c r="T158" s="80"/>
      <c r="U158" s="80"/>
      <c r="V158" s="80"/>
      <c r="W158" s="80"/>
      <c r="X158" s="80"/>
      <c r="Y158" s="80"/>
    </row>
    <row r="159" spans="2:25" ht="15" x14ac:dyDescent="0.25">
      <c r="B159" s="70">
        <v>37178</v>
      </c>
      <c r="C159" s="4">
        <v>14</v>
      </c>
      <c r="D159" s="11"/>
      <c r="E159" s="12"/>
      <c r="F159" s="13"/>
      <c r="G159" s="99">
        <v>10</v>
      </c>
      <c r="H159" s="13">
        <v>23</v>
      </c>
      <c r="I159" s="11">
        <v>75</v>
      </c>
      <c r="J159" s="12">
        <v>0</v>
      </c>
      <c r="K159" s="7">
        <v>1</v>
      </c>
      <c r="L159" s="5"/>
      <c r="M159" s="35">
        <v>0.5</v>
      </c>
      <c r="N159" s="15"/>
      <c r="O159" s="16"/>
      <c r="R159" s="120" t="s">
        <v>330</v>
      </c>
      <c r="S159" s="120"/>
      <c r="T159" s="120"/>
      <c r="U159" s="120"/>
      <c r="V159" s="120"/>
      <c r="W159" s="120"/>
      <c r="X159" s="120"/>
      <c r="Y159" s="120"/>
    </row>
    <row r="160" spans="2:25" x14ac:dyDescent="0.2">
      <c r="B160" s="70">
        <v>37179</v>
      </c>
      <c r="C160" s="4">
        <v>15</v>
      </c>
      <c r="D160" s="11"/>
      <c r="E160" s="12"/>
      <c r="F160" s="13">
        <v>-750</v>
      </c>
      <c r="G160" s="92">
        <v>10</v>
      </c>
      <c r="H160" s="13">
        <v>19</v>
      </c>
      <c r="I160" s="11">
        <v>96</v>
      </c>
      <c r="J160" s="12">
        <v>0</v>
      </c>
      <c r="K160" s="7">
        <v>1</v>
      </c>
      <c r="L160" s="5"/>
      <c r="M160" s="35">
        <v>0.5</v>
      </c>
      <c r="N160" s="9"/>
      <c r="O160" s="10"/>
      <c r="R160" s="120"/>
      <c r="S160" s="120"/>
      <c r="T160" s="120"/>
      <c r="U160" s="120"/>
      <c r="V160" s="120"/>
      <c r="W160" s="120"/>
      <c r="X160" s="120"/>
      <c r="Y160" s="120"/>
    </row>
    <row r="161" spans="2:25" x14ac:dyDescent="0.2">
      <c r="B161" s="70">
        <v>37180</v>
      </c>
      <c r="C161" s="4">
        <v>16</v>
      </c>
      <c r="D161" s="11"/>
      <c r="E161" s="12"/>
      <c r="F161" s="13"/>
      <c r="G161" s="92">
        <v>11</v>
      </c>
      <c r="H161" s="13">
        <v>19</v>
      </c>
      <c r="I161" s="11">
        <v>84</v>
      </c>
      <c r="J161" s="12">
        <v>0</v>
      </c>
      <c r="K161" s="7">
        <v>1</v>
      </c>
      <c r="L161" s="5"/>
      <c r="M161" s="35">
        <v>0.25</v>
      </c>
      <c r="N161" s="15"/>
      <c r="O161" s="16"/>
      <c r="R161" s="120"/>
      <c r="S161" s="120"/>
      <c r="T161" s="120"/>
      <c r="U161" s="120"/>
      <c r="V161" s="120"/>
      <c r="W161" s="120"/>
      <c r="X161" s="120"/>
      <c r="Y161" s="120"/>
    </row>
    <row r="162" spans="2:25" x14ac:dyDescent="0.2">
      <c r="B162" s="70">
        <v>37181</v>
      </c>
      <c r="C162" s="4">
        <v>17</v>
      </c>
      <c r="D162" s="11"/>
      <c r="E162" s="12"/>
      <c r="F162" s="13"/>
      <c r="G162" s="92">
        <v>7</v>
      </c>
      <c r="H162" s="13">
        <v>19</v>
      </c>
      <c r="I162" s="11">
        <v>81</v>
      </c>
      <c r="J162" s="12">
        <v>0</v>
      </c>
      <c r="K162" s="7">
        <v>1</v>
      </c>
      <c r="L162" s="5"/>
      <c r="M162" s="35">
        <v>0.25</v>
      </c>
      <c r="N162" s="9"/>
      <c r="O162" s="10"/>
      <c r="R162" s="80"/>
      <c r="S162" s="80"/>
      <c r="T162" s="80"/>
      <c r="U162" s="80"/>
      <c r="V162" s="80"/>
      <c r="W162" s="80"/>
      <c r="X162" s="80"/>
      <c r="Y162" s="80"/>
    </row>
    <row r="163" spans="2:25" x14ac:dyDescent="0.2">
      <c r="B163" s="70">
        <v>37182</v>
      </c>
      <c r="C163" s="4">
        <v>18</v>
      </c>
      <c r="D163" s="11"/>
      <c r="E163" s="12"/>
      <c r="F163" s="13"/>
      <c r="G163" s="92">
        <v>6</v>
      </c>
      <c r="H163" s="13">
        <v>17</v>
      </c>
      <c r="I163" s="11">
        <v>82</v>
      </c>
      <c r="J163" s="12">
        <v>0</v>
      </c>
      <c r="K163" s="7">
        <v>1</v>
      </c>
      <c r="L163" s="5"/>
      <c r="M163" s="35">
        <v>0.25</v>
      </c>
      <c r="N163" s="9"/>
      <c r="O163" s="10"/>
      <c r="R163" s="80" t="s">
        <v>155</v>
      </c>
      <c r="S163" s="80"/>
      <c r="T163" s="80"/>
      <c r="U163" s="80"/>
      <c r="V163" s="80"/>
      <c r="W163" s="80"/>
      <c r="X163" s="80"/>
      <c r="Y163" s="80"/>
    </row>
    <row r="164" spans="2:25" x14ac:dyDescent="0.2">
      <c r="B164" s="70">
        <v>37183</v>
      </c>
      <c r="C164" s="4">
        <v>19</v>
      </c>
      <c r="D164" s="11"/>
      <c r="E164" s="12"/>
      <c r="F164" s="13"/>
      <c r="G164" s="92">
        <v>8</v>
      </c>
      <c r="H164" s="13">
        <v>18</v>
      </c>
      <c r="I164" s="11">
        <v>82</v>
      </c>
      <c r="J164" s="12">
        <v>0</v>
      </c>
      <c r="K164" s="7">
        <v>1</v>
      </c>
      <c r="L164" s="5"/>
      <c r="M164" s="35">
        <v>0.5</v>
      </c>
      <c r="N164" s="9"/>
      <c r="O164" s="10"/>
      <c r="R164" s="120" t="s">
        <v>331</v>
      </c>
      <c r="S164" s="120"/>
      <c r="T164" s="120"/>
      <c r="U164" s="120"/>
      <c r="V164" s="120"/>
      <c r="W164" s="120"/>
      <c r="X164" s="120"/>
      <c r="Y164" s="120"/>
    </row>
    <row r="165" spans="2:25" ht="13.5" thickBot="1" x14ac:dyDescent="0.25">
      <c r="B165" s="70">
        <v>37184</v>
      </c>
      <c r="C165" s="17">
        <v>20</v>
      </c>
      <c r="D165" s="18"/>
      <c r="E165" s="19"/>
      <c r="F165" s="20"/>
      <c r="G165" s="92">
        <v>6</v>
      </c>
      <c r="H165" s="13">
        <v>19</v>
      </c>
      <c r="I165" s="18">
        <v>85</v>
      </c>
      <c r="J165" s="12">
        <v>0</v>
      </c>
      <c r="K165" s="7">
        <v>1</v>
      </c>
      <c r="L165" s="5"/>
      <c r="M165" s="35">
        <v>0.25</v>
      </c>
      <c r="N165" s="15"/>
      <c r="O165" s="16"/>
      <c r="R165" s="120"/>
      <c r="S165" s="120"/>
      <c r="T165" s="120"/>
      <c r="U165" s="120"/>
      <c r="V165" s="120"/>
      <c r="W165" s="120"/>
      <c r="X165" s="120"/>
      <c r="Y165" s="120"/>
    </row>
    <row r="166" spans="2:25" ht="13.5" thickBot="1" x14ac:dyDescent="0.25">
      <c r="C166" s="21" t="s">
        <v>23</v>
      </c>
      <c r="D166" s="22"/>
      <c r="E166" s="23">
        <v>0</v>
      </c>
      <c r="F166" s="24">
        <v>-750</v>
      </c>
      <c r="G166" s="96"/>
      <c r="H166" s="97"/>
      <c r="I166" s="25"/>
      <c r="J166" s="98"/>
      <c r="K166" s="24"/>
      <c r="L166" s="22"/>
      <c r="M166" s="32"/>
      <c r="N166" s="101"/>
      <c r="O166" s="102"/>
      <c r="R166" s="120"/>
      <c r="S166" s="120"/>
      <c r="T166" s="120"/>
      <c r="U166" s="120"/>
      <c r="V166" s="120"/>
      <c r="W166" s="120"/>
      <c r="X166" s="120"/>
      <c r="Y166" s="120"/>
    </row>
    <row r="167" spans="2:25" x14ac:dyDescent="0.2">
      <c r="B167" s="70">
        <v>37185</v>
      </c>
      <c r="C167" s="26">
        <v>21</v>
      </c>
      <c r="D167" s="5"/>
      <c r="E167" s="6"/>
      <c r="F167" s="7"/>
      <c r="G167" s="90">
        <v>5</v>
      </c>
      <c r="H167" s="7">
        <v>14</v>
      </c>
      <c r="I167" s="5">
        <v>100</v>
      </c>
      <c r="J167" s="6">
        <v>0</v>
      </c>
      <c r="K167" s="7">
        <v>1</v>
      </c>
      <c r="L167" s="5"/>
      <c r="M167" s="35">
        <v>0.75</v>
      </c>
      <c r="N167" s="48"/>
      <c r="O167" s="10"/>
      <c r="R167" s="80"/>
      <c r="S167" s="80"/>
      <c r="T167" s="80"/>
      <c r="U167" s="80"/>
      <c r="V167" s="80"/>
      <c r="W167" s="80"/>
      <c r="X167" s="80"/>
      <c r="Y167" s="80"/>
    </row>
    <row r="168" spans="2:25" x14ac:dyDescent="0.2">
      <c r="B168" s="70">
        <v>37186</v>
      </c>
      <c r="C168" s="4">
        <v>22</v>
      </c>
      <c r="D168" s="11"/>
      <c r="E168" s="12"/>
      <c r="F168" s="13"/>
      <c r="G168" s="92">
        <v>11</v>
      </c>
      <c r="H168" s="13">
        <v>16</v>
      </c>
      <c r="I168" s="11">
        <v>80</v>
      </c>
      <c r="J168" s="6">
        <v>0</v>
      </c>
      <c r="K168" s="13">
        <v>1</v>
      </c>
      <c r="L168" s="5"/>
      <c r="M168" s="35">
        <v>0.5</v>
      </c>
      <c r="N168" s="9"/>
      <c r="O168" s="10"/>
      <c r="R168" s="80" t="s">
        <v>157</v>
      </c>
      <c r="S168" s="80"/>
      <c r="T168" s="80"/>
      <c r="U168" s="80"/>
      <c r="V168" s="80"/>
      <c r="W168" s="80"/>
      <c r="X168" s="80"/>
      <c r="Y168" s="80"/>
    </row>
    <row r="169" spans="2:25" ht="12.75" customHeight="1" x14ac:dyDescent="0.2">
      <c r="B169" s="70">
        <v>37187</v>
      </c>
      <c r="C169" s="4">
        <v>23</v>
      </c>
      <c r="D169" s="11"/>
      <c r="E169" s="12"/>
      <c r="F169" s="13"/>
      <c r="G169" s="92">
        <v>7</v>
      </c>
      <c r="H169" s="13">
        <v>17</v>
      </c>
      <c r="I169" s="11">
        <v>80</v>
      </c>
      <c r="J169" s="6">
        <v>0</v>
      </c>
      <c r="K169" s="7">
        <v>1</v>
      </c>
      <c r="L169" s="5"/>
      <c r="M169" s="35">
        <v>0.25</v>
      </c>
      <c r="N169" s="15"/>
      <c r="O169" s="16"/>
      <c r="R169" s="120"/>
      <c r="S169" s="120"/>
      <c r="T169" s="120"/>
      <c r="U169" s="120"/>
      <c r="V169" s="120"/>
      <c r="W169" s="120"/>
      <c r="X169" s="120"/>
      <c r="Y169" s="120"/>
    </row>
    <row r="170" spans="2:25" x14ac:dyDescent="0.2">
      <c r="B170" s="70">
        <v>37188</v>
      </c>
      <c r="C170" s="4">
        <v>24</v>
      </c>
      <c r="D170" s="11"/>
      <c r="E170" s="12"/>
      <c r="F170" s="13"/>
      <c r="G170" s="92">
        <v>8</v>
      </c>
      <c r="H170" s="13">
        <v>16</v>
      </c>
      <c r="I170" s="11">
        <v>100</v>
      </c>
      <c r="J170" s="12">
        <v>5.8</v>
      </c>
      <c r="K170" s="13">
        <v>0</v>
      </c>
      <c r="L170" s="5"/>
      <c r="M170" s="35">
        <v>0.75</v>
      </c>
      <c r="N170" s="9"/>
      <c r="O170" s="10"/>
      <c r="R170" s="120"/>
      <c r="S170" s="120"/>
      <c r="T170" s="120"/>
      <c r="U170" s="120"/>
      <c r="V170" s="120"/>
      <c r="W170" s="120"/>
      <c r="X170" s="120"/>
      <c r="Y170" s="120"/>
    </row>
    <row r="171" spans="2:25" x14ac:dyDescent="0.2">
      <c r="B171" s="70">
        <v>37189</v>
      </c>
      <c r="C171" s="4">
        <v>25</v>
      </c>
      <c r="D171" s="11"/>
      <c r="E171" s="12"/>
      <c r="F171" s="13"/>
      <c r="G171" s="92">
        <v>8</v>
      </c>
      <c r="H171" s="13">
        <v>14</v>
      </c>
      <c r="I171" s="11">
        <v>99</v>
      </c>
      <c r="J171" s="12">
        <v>3.1</v>
      </c>
      <c r="K171" s="13">
        <v>0</v>
      </c>
      <c r="L171" s="5"/>
      <c r="M171" s="35">
        <v>0.75</v>
      </c>
      <c r="N171" s="15"/>
      <c r="O171" s="16"/>
      <c r="R171" s="120"/>
      <c r="S171" s="120"/>
      <c r="T171" s="120"/>
      <c r="U171" s="120"/>
      <c r="V171" s="120"/>
      <c r="W171" s="120"/>
      <c r="X171" s="120"/>
      <c r="Y171" s="120"/>
    </row>
    <row r="172" spans="2:25" x14ac:dyDescent="0.2">
      <c r="B172" s="70">
        <v>37190</v>
      </c>
      <c r="C172" s="4">
        <v>26</v>
      </c>
      <c r="D172" s="11"/>
      <c r="E172" s="12"/>
      <c r="F172" s="13"/>
      <c r="G172" s="92">
        <v>8</v>
      </c>
      <c r="H172" s="13">
        <v>14</v>
      </c>
      <c r="I172" s="11">
        <v>91</v>
      </c>
      <c r="J172" s="12">
        <v>0.3</v>
      </c>
      <c r="K172" s="13">
        <v>0</v>
      </c>
      <c r="L172" s="11"/>
      <c r="M172" s="35">
        <v>1</v>
      </c>
      <c r="N172" s="9"/>
      <c r="O172" s="10"/>
    </row>
    <row r="173" spans="2:25" x14ac:dyDescent="0.2">
      <c r="B173" s="70">
        <v>37191</v>
      </c>
      <c r="C173" s="4">
        <v>27</v>
      </c>
      <c r="D173" s="11"/>
      <c r="E173" s="12"/>
      <c r="F173" s="13"/>
      <c r="G173" s="92">
        <v>9</v>
      </c>
      <c r="H173" s="13">
        <v>15</v>
      </c>
      <c r="I173" s="11">
        <v>100</v>
      </c>
      <c r="J173" s="12">
        <v>2</v>
      </c>
      <c r="K173" s="13">
        <v>0</v>
      </c>
      <c r="L173" s="11"/>
      <c r="M173" s="35">
        <v>1</v>
      </c>
      <c r="N173" s="15"/>
      <c r="O173" s="16"/>
    </row>
    <row r="174" spans="2:25" x14ac:dyDescent="0.2">
      <c r="B174" s="70">
        <v>37192</v>
      </c>
      <c r="C174" s="4">
        <v>28</v>
      </c>
      <c r="D174" s="11"/>
      <c r="E174" s="12"/>
      <c r="F174" s="13"/>
      <c r="G174" s="92">
        <v>11</v>
      </c>
      <c r="H174" s="13">
        <v>13</v>
      </c>
      <c r="I174" s="11">
        <v>96</v>
      </c>
      <c r="J174" s="12">
        <v>1.8</v>
      </c>
      <c r="K174" s="13">
        <v>0</v>
      </c>
      <c r="L174" s="11"/>
      <c r="M174" s="35">
        <v>1</v>
      </c>
      <c r="N174" s="9"/>
      <c r="O174" s="10"/>
    </row>
    <row r="175" spans="2:25" x14ac:dyDescent="0.2">
      <c r="B175" s="70">
        <v>37193</v>
      </c>
      <c r="C175" s="4">
        <v>29</v>
      </c>
      <c r="D175" s="11"/>
      <c r="E175" s="12"/>
      <c r="F175" s="13"/>
      <c r="G175" s="92">
        <v>9</v>
      </c>
      <c r="H175" s="13">
        <v>13</v>
      </c>
      <c r="I175" s="11">
        <v>87</v>
      </c>
      <c r="J175" s="12">
        <v>0.3</v>
      </c>
      <c r="K175" s="13">
        <v>0</v>
      </c>
      <c r="L175" s="11"/>
      <c r="M175" s="35">
        <v>1</v>
      </c>
      <c r="N175" s="15"/>
      <c r="O175" s="16"/>
    </row>
    <row r="176" spans="2:25" x14ac:dyDescent="0.2">
      <c r="B176" s="70">
        <v>37194</v>
      </c>
      <c r="C176" s="4">
        <v>30</v>
      </c>
      <c r="D176" s="11"/>
      <c r="E176" s="12"/>
      <c r="F176" s="13"/>
      <c r="G176" s="92">
        <v>12</v>
      </c>
      <c r="H176" s="13">
        <v>19</v>
      </c>
      <c r="I176" s="11">
        <v>80</v>
      </c>
      <c r="J176" s="12">
        <v>0</v>
      </c>
      <c r="K176" s="7">
        <v>1</v>
      </c>
      <c r="L176" s="11" t="s">
        <v>64</v>
      </c>
      <c r="M176" s="35"/>
      <c r="N176" s="15"/>
      <c r="O176" s="16"/>
    </row>
    <row r="177" spans="2:25" ht="13.5" thickBot="1" x14ac:dyDescent="0.25">
      <c r="B177" s="70">
        <v>37195</v>
      </c>
      <c r="C177" s="17">
        <v>31</v>
      </c>
      <c r="D177" s="18"/>
      <c r="E177" s="19"/>
      <c r="F177" s="13">
        <v>-400</v>
      </c>
      <c r="G177" s="92">
        <v>7</v>
      </c>
      <c r="H177" s="13">
        <v>17</v>
      </c>
      <c r="I177" s="11">
        <v>83</v>
      </c>
      <c r="J177" s="12">
        <v>3.6</v>
      </c>
      <c r="K177" s="13">
        <v>1</v>
      </c>
      <c r="L177" s="11" t="s">
        <v>13</v>
      </c>
      <c r="M177" s="35">
        <v>0.5</v>
      </c>
      <c r="N177" s="15"/>
      <c r="O177" s="16"/>
    </row>
    <row r="178" spans="2:25" ht="13.5" thickBot="1" x14ac:dyDescent="0.25">
      <c r="C178" s="21" t="s">
        <v>27</v>
      </c>
      <c r="D178" s="22"/>
      <c r="E178" s="23">
        <v>0</v>
      </c>
      <c r="F178" s="24">
        <v>-400</v>
      </c>
      <c r="G178" s="57"/>
      <c r="H178" s="58"/>
      <c r="I178" s="25"/>
      <c r="J178" s="64"/>
      <c r="K178" s="24"/>
      <c r="L178" s="22"/>
      <c r="M178" s="36"/>
      <c r="N178" s="37"/>
      <c r="O178" s="38"/>
    </row>
    <row r="179" spans="2:25" ht="12.75" customHeight="1" x14ac:dyDescent="0.2">
      <c r="C179" s="164" t="s">
        <v>28</v>
      </c>
      <c r="D179" s="165"/>
      <c r="E179" s="251">
        <v>0</v>
      </c>
      <c r="F179" s="253">
        <v>-1150</v>
      </c>
      <c r="G179" s="256">
        <f>SUM(G145:G177)</f>
        <v>291</v>
      </c>
      <c r="H179" s="256">
        <f>SUM(H145:H177)</f>
        <v>544</v>
      </c>
      <c r="I179" s="254">
        <f>SUM(I145:I177)</f>
        <v>2641</v>
      </c>
      <c r="J179" s="258">
        <f>SUM(J145:J177)</f>
        <v>37.5</v>
      </c>
      <c r="K179" s="253">
        <f>COUNTIF(K145:K177,"&gt;0")</f>
        <v>24</v>
      </c>
      <c r="L179" s="39"/>
      <c r="M179" s="40"/>
      <c r="N179" s="40"/>
      <c r="O179" s="41"/>
    </row>
    <row r="180" spans="2:25" ht="13.5" thickBot="1" x14ac:dyDescent="0.25">
      <c r="C180" s="166"/>
      <c r="D180" s="167"/>
      <c r="E180" s="252"/>
      <c r="F180" s="232"/>
      <c r="G180" s="257"/>
      <c r="H180" s="257"/>
      <c r="I180" s="255"/>
      <c r="J180" s="259"/>
      <c r="K180" s="232"/>
      <c r="L180" s="42"/>
      <c r="M180" s="43"/>
      <c r="N180" s="43"/>
      <c r="O180" s="44"/>
    </row>
    <row r="181" spans="2:25" ht="12.75" customHeight="1" x14ac:dyDescent="0.2">
      <c r="C181" s="143" t="s">
        <v>54</v>
      </c>
      <c r="D181" s="144"/>
      <c r="E181" s="206">
        <v>-1.1499999999999999</v>
      </c>
      <c r="F181" s="116" t="s">
        <v>55</v>
      </c>
      <c r="G181" s="152" t="s">
        <v>171</v>
      </c>
      <c r="H181" s="153" t="s">
        <v>172</v>
      </c>
      <c r="I181" s="154" t="s">
        <v>56</v>
      </c>
      <c r="J181" s="156" t="s">
        <v>57</v>
      </c>
      <c r="K181" s="235" t="s">
        <v>29</v>
      </c>
      <c r="L181" s="235"/>
      <c r="M181" s="235"/>
      <c r="N181" s="235"/>
      <c r="O181" s="236"/>
    </row>
    <row r="182" spans="2:25" x14ac:dyDescent="0.2">
      <c r="C182" s="145"/>
      <c r="D182" s="146"/>
      <c r="E182" s="207"/>
      <c r="F182" s="117"/>
      <c r="G182" s="121"/>
      <c r="H182" s="137"/>
      <c r="I182" s="155"/>
      <c r="J182" s="157"/>
      <c r="K182" s="237"/>
      <c r="L182" s="237"/>
      <c r="M182" s="237"/>
      <c r="N182" s="237"/>
      <c r="O182" s="238"/>
    </row>
    <row r="183" spans="2:25" x14ac:dyDescent="0.2">
      <c r="C183" s="145"/>
      <c r="D183" s="146"/>
      <c r="E183" s="207"/>
      <c r="F183" s="117"/>
      <c r="G183" s="227">
        <f>G179/31</f>
        <v>9.387096774193548</v>
      </c>
      <c r="H183" s="227">
        <f t="shared" ref="H183:I183" si="1">H179/31</f>
        <v>17.548387096774192</v>
      </c>
      <c r="I183" s="227">
        <f t="shared" si="1"/>
        <v>85.193548387096769</v>
      </c>
      <c r="J183" s="271">
        <f>COUNTIF(J145:J177,"&gt;0")</f>
        <v>13</v>
      </c>
      <c r="K183" s="237"/>
      <c r="L183" s="237"/>
      <c r="M183" s="237"/>
      <c r="N183" s="237"/>
      <c r="O183" s="238"/>
    </row>
    <row r="184" spans="2:25" ht="13.5" thickBot="1" x14ac:dyDescent="0.25">
      <c r="C184" s="147"/>
      <c r="D184" s="148"/>
      <c r="E184" s="208"/>
      <c r="F184" s="118"/>
      <c r="G184" s="228"/>
      <c r="H184" s="228"/>
      <c r="I184" s="228"/>
      <c r="J184" s="234"/>
      <c r="K184" s="239"/>
      <c r="L184" s="239"/>
      <c r="M184" s="239"/>
      <c r="N184" s="239"/>
      <c r="O184" s="240"/>
    </row>
    <row r="187" spans="2:25" x14ac:dyDescent="0.2">
      <c r="C187" s="69" t="s">
        <v>159</v>
      </c>
      <c r="D187" s="69" t="s">
        <v>175</v>
      </c>
      <c r="H187" s="59"/>
    </row>
    <row r="188" spans="2:25" ht="13.5" thickBot="1" x14ac:dyDescent="0.25">
      <c r="D188" s="72"/>
    </row>
    <row r="189" spans="2:25" ht="12.75" customHeight="1" x14ac:dyDescent="0.2">
      <c r="C189" s="260" t="s">
        <v>0</v>
      </c>
      <c r="D189" s="262" t="s">
        <v>1</v>
      </c>
      <c r="E189" s="263"/>
      <c r="F189" s="264"/>
      <c r="G189" s="265" t="s">
        <v>2</v>
      </c>
      <c r="H189" s="266"/>
      <c r="I189" s="267" t="s">
        <v>3</v>
      </c>
      <c r="J189" s="269" t="s">
        <v>4</v>
      </c>
      <c r="K189" s="241" t="s">
        <v>5</v>
      </c>
      <c r="L189" s="243" t="s">
        <v>6</v>
      </c>
      <c r="M189" s="245" t="s">
        <v>7</v>
      </c>
      <c r="N189" s="246"/>
      <c r="O189" s="247"/>
      <c r="R189" s="80" t="s">
        <v>150</v>
      </c>
      <c r="S189" s="80"/>
      <c r="T189" s="80"/>
      <c r="U189" s="80"/>
      <c r="V189" s="80"/>
      <c r="W189" s="80"/>
      <c r="X189" s="80"/>
      <c r="Y189" s="80"/>
    </row>
    <row r="190" spans="2:25" ht="13.5" customHeight="1" thickBot="1" x14ac:dyDescent="0.25">
      <c r="C190" s="261"/>
      <c r="D190" s="1" t="s">
        <v>8</v>
      </c>
      <c r="E190" s="2" t="s">
        <v>9</v>
      </c>
      <c r="F190" s="3" t="s">
        <v>10</v>
      </c>
      <c r="G190" s="49" t="s">
        <v>11</v>
      </c>
      <c r="H190" s="50" t="s">
        <v>12</v>
      </c>
      <c r="I190" s="268"/>
      <c r="J190" s="270"/>
      <c r="K190" s="242"/>
      <c r="L190" s="244"/>
      <c r="M190" s="248"/>
      <c r="N190" s="249"/>
      <c r="O190" s="250"/>
      <c r="R190" s="119" t="s">
        <v>332</v>
      </c>
      <c r="S190" s="119"/>
      <c r="T190" s="119"/>
      <c r="U190" s="119"/>
      <c r="V190" s="119"/>
      <c r="W190" s="119"/>
      <c r="X190" s="119"/>
      <c r="Y190" s="119"/>
    </row>
    <row r="191" spans="2:25" x14ac:dyDescent="0.2">
      <c r="B191" s="70">
        <v>37165</v>
      </c>
      <c r="C191" s="4">
        <v>1</v>
      </c>
      <c r="D191" s="5"/>
      <c r="E191" s="6"/>
      <c r="F191" s="7"/>
      <c r="G191" s="90">
        <v>13</v>
      </c>
      <c r="H191" s="7">
        <v>17</v>
      </c>
      <c r="I191" s="5">
        <v>85</v>
      </c>
      <c r="J191" s="91">
        <v>10</v>
      </c>
      <c r="K191" s="7">
        <v>0</v>
      </c>
      <c r="L191" s="5" t="s">
        <v>114</v>
      </c>
      <c r="M191" s="27" t="s">
        <v>31</v>
      </c>
      <c r="N191" s="28">
        <v>745</v>
      </c>
      <c r="O191" s="45"/>
      <c r="R191" s="119"/>
      <c r="S191" s="119"/>
      <c r="T191" s="119"/>
      <c r="U191" s="119"/>
      <c r="V191" s="119"/>
      <c r="W191" s="119"/>
      <c r="X191" s="119"/>
      <c r="Y191" s="119"/>
    </row>
    <row r="192" spans="2:25" x14ac:dyDescent="0.2">
      <c r="B192" s="70">
        <v>37166</v>
      </c>
      <c r="C192" s="4">
        <v>2</v>
      </c>
      <c r="D192" s="11"/>
      <c r="E192" s="12"/>
      <c r="F192" s="13"/>
      <c r="G192" s="92">
        <v>11</v>
      </c>
      <c r="H192" s="13">
        <v>21</v>
      </c>
      <c r="I192" s="11">
        <v>83</v>
      </c>
      <c r="J192" s="93">
        <v>7</v>
      </c>
      <c r="K192" s="7">
        <v>0</v>
      </c>
      <c r="L192" s="11" t="s">
        <v>62</v>
      </c>
      <c r="M192" s="27" t="s">
        <v>31</v>
      </c>
      <c r="N192" s="30">
        <v>747</v>
      </c>
      <c r="O192" s="46"/>
      <c r="R192" s="119"/>
      <c r="S192" s="119"/>
      <c r="T192" s="119"/>
      <c r="U192" s="119"/>
      <c r="V192" s="119"/>
      <c r="W192" s="119"/>
      <c r="X192" s="119"/>
      <c r="Y192" s="119"/>
    </row>
    <row r="193" spans="2:25" x14ac:dyDescent="0.2">
      <c r="B193" s="70">
        <v>37167</v>
      </c>
      <c r="C193" s="4">
        <v>3</v>
      </c>
      <c r="D193" s="11"/>
      <c r="E193" s="12"/>
      <c r="F193" s="13"/>
      <c r="G193" s="92">
        <v>12</v>
      </c>
      <c r="H193" s="13">
        <v>17</v>
      </c>
      <c r="I193" s="11">
        <v>85</v>
      </c>
      <c r="J193" s="93">
        <v>4</v>
      </c>
      <c r="K193" s="7">
        <v>1</v>
      </c>
      <c r="L193" s="11" t="s">
        <v>337</v>
      </c>
      <c r="M193" s="27" t="s">
        <v>31</v>
      </c>
      <c r="N193" s="30">
        <v>752</v>
      </c>
      <c r="O193" s="46"/>
      <c r="R193" s="80"/>
      <c r="S193" s="80"/>
      <c r="T193" s="80"/>
      <c r="U193" s="80"/>
      <c r="V193" s="80"/>
      <c r="W193" s="80"/>
      <c r="X193" s="80"/>
      <c r="Y193" s="80"/>
    </row>
    <row r="194" spans="2:25" x14ac:dyDescent="0.2">
      <c r="B194" s="70">
        <v>37168</v>
      </c>
      <c r="C194" s="4">
        <v>4</v>
      </c>
      <c r="D194" s="11"/>
      <c r="E194" s="12"/>
      <c r="F194" s="13"/>
      <c r="G194" s="92">
        <v>10</v>
      </c>
      <c r="H194" s="13">
        <v>18</v>
      </c>
      <c r="I194" s="11">
        <v>83</v>
      </c>
      <c r="J194" s="93">
        <v>0</v>
      </c>
      <c r="K194" s="7">
        <v>1</v>
      </c>
      <c r="L194" s="11" t="s">
        <v>66</v>
      </c>
      <c r="M194" s="27"/>
      <c r="N194" s="30">
        <v>753</v>
      </c>
      <c r="O194" s="46"/>
      <c r="R194" s="80" t="s">
        <v>152</v>
      </c>
      <c r="S194" s="80"/>
      <c r="T194" s="80"/>
      <c r="U194" s="80"/>
      <c r="V194" s="80"/>
      <c r="W194" s="80"/>
      <c r="X194" s="80"/>
      <c r="Y194" s="80"/>
    </row>
    <row r="195" spans="2:25" ht="12.75" customHeight="1" x14ac:dyDescent="0.2">
      <c r="B195" s="70">
        <v>37169</v>
      </c>
      <c r="C195" s="4">
        <v>5</v>
      </c>
      <c r="D195" s="11"/>
      <c r="E195" s="12"/>
      <c r="F195" s="13"/>
      <c r="G195" s="92">
        <v>9</v>
      </c>
      <c r="H195" s="13">
        <v>18</v>
      </c>
      <c r="I195" s="11">
        <v>83</v>
      </c>
      <c r="J195" s="93">
        <v>0</v>
      </c>
      <c r="K195" s="7">
        <v>1</v>
      </c>
      <c r="L195" s="11" t="s">
        <v>67</v>
      </c>
      <c r="M195" s="27"/>
      <c r="N195" s="30">
        <v>753</v>
      </c>
      <c r="O195" s="46"/>
      <c r="R195" s="119" t="s">
        <v>333</v>
      </c>
      <c r="S195" s="119"/>
      <c r="T195" s="119"/>
      <c r="U195" s="119"/>
      <c r="V195" s="119"/>
      <c r="W195" s="119"/>
      <c r="X195" s="119"/>
      <c r="Y195" s="119"/>
    </row>
    <row r="196" spans="2:25" x14ac:dyDescent="0.2">
      <c r="B196" s="70">
        <v>37170</v>
      </c>
      <c r="C196" s="4">
        <v>6</v>
      </c>
      <c r="D196" s="11"/>
      <c r="E196" s="12"/>
      <c r="F196" s="13"/>
      <c r="G196" s="92">
        <v>8</v>
      </c>
      <c r="H196" s="13">
        <v>19</v>
      </c>
      <c r="I196" s="11">
        <v>81</v>
      </c>
      <c r="J196" s="93">
        <v>0</v>
      </c>
      <c r="K196" s="7">
        <v>3</v>
      </c>
      <c r="L196" s="11" t="s">
        <v>67</v>
      </c>
      <c r="M196" s="27"/>
      <c r="N196" s="30">
        <v>752</v>
      </c>
      <c r="O196" s="46"/>
      <c r="R196" s="119"/>
      <c r="S196" s="119"/>
      <c r="T196" s="119"/>
      <c r="U196" s="119"/>
      <c r="V196" s="119"/>
      <c r="W196" s="119"/>
      <c r="X196" s="119"/>
      <c r="Y196" s="119"/>
    </row>
    <row r="197" spans="2:25" x14ac:dyDescent="0.2">
      <c r="B197" s="70">
        <v>37171</v>
      </c>
      <c r="C197" s="4">
        <v>7</v>
      </c>
      <c r="D197" s="11"/>
      <c r="E197" s="12"/>
      <c r="F197" s="13"/>
      <c r="G197" s="92">
        <v>8</v>
      </c>
      <c r="H197" s="13">
        <v>19</v>
      </c>
      <c r="I197" s="11">
        <v>85</v>
      </c>
      <c r="J197" s="93">
        <v>0</v>
      </c>
      <c r="K197" s="7">
        <v>1</v>
      </c>
      <c r="L197" s="11" t="s">
        <v>85</v>
      </c>
      <c r="M197" s="27"/>
      <c r="N197" s="30">
        <v>752</v>
      </c>
      <c r="O197" s="46"/>
      <c r="R197" s="119"/>
      <c r="S197" s="119"/>
      <c r="T197" s="119"/>
      <c r="U197" s="119"/>
      <c r="V197" s="119"/>
      <c r="W197" s="119"/>
      <c r="X197" s="119"/>
      <c r="Y197" s="119"/>
    </row>
    <row r="198" spans="2:25" x14ac:dyDescent="0.2">
      <c r="B198" s="70">
        <v>37172</v>
      </c>
      <c r="C198" s="4">
        <v>8</v>
      </c>
      <c r="D198" s="11"/>
      <c r="E198" s="12"/>
      <c r="F198" s="13"/>
      <c r="G198" s="92">
        <v>9</v>
      </c>
      <c r="H198" s="13">
        <v>18</v>
      </c>
      <c r="I198" s="11">
        <v>80</v>
      </c>
      <c r="J198" s="93">
        <v>0</v>
      </c>
      <c r="K198" s="7">
        <v>1</v>
      </c>
      <c r="L198" s="11" t="s">
        <v>85</v>
      </c>
      <c r="M198" s="27"/>
      <c r="N198" s="30">
        <v>753</v>
      </c>
      <c r="O198" s="46"/>
      <c r="R198" s="80"/>
      <c r="S198" s="80"/>
      <c r="T198" s="80"/>
      <c r="U198" s="80"/>
      <c r="V198" s="80"/>
      <c r="W198" s="80"/>
      <c r="X198" s="80"/>
      <c r="Y198" s="80"/>
    </row>
    <row r="199" spans="2:25" x14ac:dyDescent="0.2">
      <c r="B199" s="70">
        <v>37173</v>
      </c>
      <c r="C199" s="4">
        <v>9</v>
      </c>
      <c r="D199" s="11"/>
      <c r="E199" s="12"/>
      <c r="F199" s="13"/>
      <c r="G199" s="92">
        <v>8</v>
      </c>
      <c r="H199" s="13">
        <v>17</v>
      </c>
      <c r="I199" s="11">
        <v>78</v>
      </c>
      <c r="J199" s="93">
        <v>0</v>
      </c>
      <c r="K199" s="7">
        <v>1</v>
      </c>
      <c r="L199" s="11" t="s">
        <v>337</v>
      </c>
      <c r="M199" s="27"/>
      <c r="N199" s="30">
        <v>755</v>
      </c>
      <c r="O199" s="46"/>
      <c r="R199" s="80" t="s">
        <v>154</v>
      </c>
      <c r="S199" s="80"/>
      <c r="T199" s="80"/>
      <c r="U199" s="80"/>
      <c r="V199" s="80"/>
      <c r="W199" s="80"/>
      <c r="X199" s="80"/>
      <c r="Y199" s="80"/>
    </row>
    <row r="200" spans="2:25" ht="13.5" thickBot="1" x14ac:dyDescent="0.25">
      <c r="B200" s="70">
        <v>37174</v>
      </c>
      <c r="C200" s="17">
        <v>10</v>
      </c>
      <c r="D200" s="18"/>
      <c r="E200" s="19"/>
      <c r="F200" s="20"/>
      <c r="G200" s="94">
        <v>9</v>
      </c>
      <c r="H200" s="20">
        <v>18</v>
      </c>
      <c r="I200" s="18">
        <v>78</v>
      </c>
      <c r="J200" s="95">
        <v>0</v>
      </c>
      <c r="K200" s="7">
        <v>1</v>
      </c>
      <c r="L200" s="11" t="s">
        <v>85</v>
      </c>
      <c r="M200" s="27"/>
      <c r="N200" s="30">
        <v>760</v>
      </c>
      <c r="O200" s="46"/>
      <c r="R200" s="119" t="s">
        <v>363</v>
      </c>
      <c r="S200" s="119"/>
      <c r="T200" s="119"/>
      <c r="U200" s="119"/>
      <c r="V200" s="119"/>
      <c r="W200" s="119"/>
      <c r="X200" s="119"/>
      <c r="Y200" s="119"/>
    </row>
    <row r="201" spans="2:25" ht="13.5" thickBot="1" x14ac:dyDescent="0.25">
      <c r="C201" s="21" t="s">
        <v>20</v>
      </c>
      <c r="D201" s="22"/>
      <c r="E201" s="23"/>
      <c r="F201" s="24"/>
      <c r="G201" s="96"/>
      <c r="H201" s="97"/>
      <c r="I201" s="25"/>
      <c r="J201" s="98"/>
      <c r="K201" s="24"/>
      <c r="L201" s="22"/>
      <c r="M201" s="32"/>
      <c r="N201" s="33"/>
      <c r="O201" s="47"/>
      <c r="R201" s="119"/>
      <c r="S201" s="119"/>
      <c r="T201" s="119"/>
      <c r="U201" s="119"/>
      <c r="V201" s="119"/>
      <c r="W201" s="119"/>
      <c r="X201" s="119"/>
      <c r="Y201" s="119"/>
    </row>
    <row r="202" spans="2:25" x14ac:dyDescent="0.2">
      <c r="B202" s="70">
        <v>37175</v>
      </c>
      <c r="C202" s="26">
        <v>11</v>
      </c>
      <c r="D202" s="5"/>
      <c r="E202" s="6"/>
      <c r="F202" s="7"/>
      <c r="G202" s="90">
        <v>12</v>
      </c>
      <c r="H202" s="7">
        <v>16</v>
      </c>
      <c r="I202" s="5">
        <v>85</v>
      </c>
      <c r="J202" s="12">
        <v>0</v>
      </c>
      <c r="K202" s="7">
        <v>0</v>
      </c>
      <c r="L202" s="5" t="s">
        <v>69</v>
      </c>
      <c r="M202" s="35"/>
      <c r="N202" s="30">
        <v>762</v>
      </c>
      <c r="O202" s="46"/>
      <c r="R202" s="119"/>
      <c r="S202" s="119"/>
      <c r="T202" s="119"/>
      <c r="U202" s="119"/>
      <c r="V202" s="119"/>
      <c r="W202" s="119"/>
      <c r="X202" s="119"/>
      <c r="Y202" s="119"/>
    </row>
    <row r="203" spans="2:25" x14ac:dyDescent="0.2">
      <c r="B203" s="70">
        <v>37176</v>
      </c>
      <c r="C203" s="4">
        <v>12</v>
      </c>
      <c r="D203" s="11"/>
      <c r="E203" s="12"/>
      <c r="F203" s="13"/>
      <c r="G203" s="90">
        <v>10</v>
      </c>
      <c r="H203" s="7">
        <v>19</v>
      </c>
      <c r="I203" s="11">
        <v>81</v>
      </c>
      <c r="J203" s="12">
        <v>0</v>
      </c>
      <c r="K203" s="7">
        <v>3</v>
      </c>
      <c r="L203" s="5" t="s">
        <v>68</v>
      </c>
      <c r="M203" s="35"/>
      <c r="N203" s="30">
        <v>762</v>
      </c>
      <c r="O203" s="46"/>
      <c r="R203" s="80"/>
      <c r="S203" s="80"/>
      <c r="T203" s="80"/>
      <c r="U203" s="80"/>
      <c r="V203" s="80"/>
      <c r="W203" s="80"/>
      <c r="X203" s="80"/>
      <c r="Y203" s="80"/>
    </row>
    <row r="204" spans="2:25" x14ac:dyDescent="0.2">
      <c r="B204" s="70">
        <v>37177</v>
      </c>
      <c r="C204" s="4">
        <v>13</v>
      </c>
      <c r="D204" s="11"/>
      <c r="E204" s="12"/>
      <c r="F204" s="13"/>
      <c r="G204" s="90">
        <v>10</v>
      </c>
      <c r="H204" s="13">
        <v>21</v>
      </c>
      <c r="I204" s="11">
        <v>85</v>
      </c>
      <c r="J204" s="12">
        <v>0</v>
      </c>
      <c r="K204" s="7">
        <v>3</v>
      </c>
      <c r="L204" s="5" t="s">
        <v>68</v>
      </c>
      <c r="M204" s="35"/>
      <c r="N204" s="30">
        <v>760</v>
      </c>
      <c r="O204" s="46"/>
      <c r="R204" s="80" t="s">
        <v>156</v>
      </c>
      <c r="S204" s="80"/>
      <c r="T204" s="80"/>
      <c r="U204" s="80"/>
      <c r="V204" s="80"/>
      <c r="W204" s="80"/>
      <c r="X204" s="80"/>
      <c r="Y204" s="80"/>
    </row>
    <row r="205" spans="2:25" x14ac:dyDescent="0.2">
      <c r="B205" s="70">
        <v>37178</v>
      </c>
      <c r="C205" s="4">
        <v>14</v>
      </c>
      <c r="D205" s="11"/>
      <c r="E205" s="12"/>
      <c r="F205" s="13"/>
      <c r="G205" s="92">
        <v>9</v>
      </c>
      <c r="H205" s="13">
        <v>22</v>
      </c>
      <c r="I205" s="11">
        <v>86</v>
      </c>
      <c r="J205" s="12">
        <v>0</v>
      </c>
      <c r="K205" s="7">
        <v>3</v>
      </c>
      <c r="L205" s="5" t="s">
        <v>114</v>
      </c>
      <c r="M205" s="35"/>
      <c r="N205" s="30">
        <v>761</v>
      </c>
      <c r="O205" s="46"/>
      <c r="R205" s="120" t="s">
        <v>334</v>
      </c>
      <c r="S205" s="120"/>
      <c r="T205" s="120"/>
      <c r="U205" s="120"/>
      <c r="V205" s="120"/>
      <c r="W205" s="120"/>
      <c r="X205" s="120"/>
      <c r="Y205" s="120"/>
    </row>
    <row r="206" spans="2:25" ht="15" x14ac:dyDescent="0.25">
      <c r="B206" s="70">
        <v>37179</v>
      </c>
      <c r="C206" s="4">
        <v>15</v>
      </c>
      <c r="D206" s="11"/>
      <c r="E206" s="12"/>
      <c r="F206" s="13"/>
      <c r="G206" s="99">
        <v>8</v>
      </c>
      <c r="H206" s="13">
        <v>19</v>
      </c>
      <c r="I206" s="11">
        <v>88</v>
      </c>
      <c r="J206" s="12">
        <v>0</v>
      </c>
      <c r="K206" s="7">
        <v>1</v>
      </c>
      <c r="L206" s="5" t="s">
        <v>114</v>
      </c>
      <c r="M206" s="35"/>
      <c r="N206" s="30">
        <v>762</v>
      </c>
      <c r="O206" s="46"/>
      <c r="R206" s="120"/>
      <c r="S206" s="120"/>
      <c r="T206" s="120"/>
      <c r="U206" s="120"/>
      <c r="V206" s="120"/>
      <c r="W206" s="120"/>
      <c r="X206" s="120"/>
      <c r="Y206" s="120"/>
    </row>
    <row r="207" spans="2:25" x14ac:dyDescent="0.2">
      <c r="B207" s="70">
        <v>37180</v>
      </c>
      <c r="C207" s="4">
        <v>16</v>
      </c>
      <c r="D207" s="11"/>
      <c r="E207" s="12"/>
      <c r="F207" s="13"/>
      <c r="G207" s="92">
        <v>12</v>
      </c>
      <c r="H207" s="13">
        <v>19</v>
      </c>
      <c r="I207" s="11">
        <v>81</v>
      </c>
      <c r="J207" s="12">
        <v>0</v>
      </c>
      <c r="K207" s="7">
        <v>1</v>
      </c>
      <c r="L207" s="5" t="s">
        <v>114</v>
      </c>
      <c r="M207" s="35"/>
      <c r="N207" s="30">
        <v>763</v>
      </c>
      <c r="O207" s="46"/>
      <c r="R207" s="120"/>
      <c r="S207" s="120"/>
      <c r="T207" s="120"/>
      <c r="U207" s="120"/>
      <c r="V207" s="120"/>
      <c r="W207" s="120"/>
      <c r="X207" s="120"/>
      <c r="Y207" s="120"/>
    </row>
    <row r="208" spans="2:25" x14ac:dyDescent="0.2">
      <c r="B208" s="70">
        <v>37181</v>
      </c>
      <c r="C208" s="4">
        <v>17</v>
      </c>
      <c r="D208" s="11"/>
      <c r="E208" s="12"/>
      <c r="F208" s="13"/>
      <c r="G208" s="92">
        <v>8</v>
      </c>
      <c r="H208" s="13">
        <v>17</v>
      </c>
      <c r="I208" s="11">
        <v>89</v>
      </c>
      <c r="J208" s="12">
        <v>0</v>
      </c>
      <c r="K208" s="7">
        <v>1</v>
      </c>
      <c r="L208" s="5" t="s">
        <v>85</v>
      </c>
      <c r="M208" s="35"/>
      <c r="N208" s="30">
        <v>760</v>
      </c>
      <c r="O208" s="46"/>
      <c r="R208" s="80"/>
      <c r="S208" s="80"/>
      <c r="T208" s="80"/>
      <c r="U208" s="80"/>
      <c r="V208" s="80"/>
      <c r="W208" s="80"/>
      <c r="X208" s="80"/>
      <c r="Y208" s="80"/>
    </row>
    <row r="209" spans="2:25" x14ac:dyDescent="0.2">
      <c r="B209" s="70">
        <v>37182</v>
      </c>
      <c r="C209" s="4">
        <v>18</v>
      </c>
      <c r="D209" s="11"/>
      <c r="E209" s="12"/>
      <c r="F209" s="13"/>
      <c r="G209" s="92">
        <v>8</v>
      </c>
      <c r="H209" s="13">
        <v>18</v>
      </c>
      <c r="I209" s="11">
        <v>81</v>
      </c>
      <c r="J209" s="12">
        <v>0</v>
      </c>
      <c r="K209" s="7">
        <v>1</v>
      </c>
      <c r="L209" s="5" t="s">
        <v>338</v>
      </c>
      <c r="M209" s="35"/>
      <c r="N209" s="30">
        <v>756</v>
      </c>
      <c r="O209" s="46"/>
      <c r="R209" s="80" t="s">
        <v>155</v>
      </c>
      <c r="S209" s="80"/>
      <c r="T209" s="80"/>
      <c r="U209" s="80"/>
      <c r="V209" s="80"/>
      <c r="W209" s="80"/>
      <c r="X209" s="80"/>
      <c r="Y209" s="80"/>
    </row>
    <row r="210" spans="2:25" x14ac:dyDescent="0.2">
      <c r="B210" s="70">
        <v>37183</v>
      </c>
      <c r="C210" s="4">
        <v>19</v>
      </c>
      <c r="D210" s="11"/>
      <c r="E210" s="12"/>
      <c r="F210" s="13"/>
      <c r="G210" s="92">
        <v>9</v>
      </c>
      <c r="H210" s="13">
        <v>19</v>
      </c>
      <c r="I210" s="11">
        <v>80</v>
      </c>
      <c r="J210" s="12">
        <v>0</v>
      </c>
      <c r="K210" s="7">
        <v>1</v>
      </c>
      <c r="L210" s="5" t="s">
        <v>338</v>
      </c>
      <c r="M210" s="35"/>
      <c r="N210" s="30">
        <v>752</v>
      </c>
      <c r="O210" s="46"/>
      <c r="R210" s="120" t="s">
        <v>335</v>
      </c>
      <c r="S210" s="120"/>
      <c r="T210" s="120"/>
      <c r="U210" s="120"/>
      <c r="V210" s="120"/>
      <c r="W210" s="120"/>
      <c r="X210" s="120"/>
      <c r="Y210" s="120"/>
    </row>
    <row r="211" spans="2:25" ht="13.5" thickBot="1" x14ac:dyDescent="0.25">
      <c r="B211" s="70">
        <v>37184</v>
      </c>
      <c r="C211" s="17">
        <v>20</v>
      </c>
      <c r="D211" s="18"/>
      <c r="E211" s="19"/>
      <c r="F211" s="20"/>
      <c r="G211" s="92">
        <v>10</v>
      </c>
      <c r="H211" s="13">
        <v>16</v>
      </c>
      <c r="I211" s="18">
        <v>80</v>
      </c>
      <c r="J211" s="12">
        <v>0</v>
      </c>
      <c r="K211" s="7">
        <v>1</v>
      </c>
      <c r="L211" s="5" t="s">
        <v>338</v>
      </c>
      <c r="M211" s="35"/>
      <c r="N211" s="30">
        <v>748</v>
      </c>
      <c r="O211" s="46"/>
      <c r="R211" s="120"/>
      <c r="S211" s="120"/>
      <c r="T211" s="120"/>
      <c r="U211" s="120"/>
      <c r="V211" s="120"/>
      <c r="W211" s="120"/>
      <c r="X211" s="120"/>
      <c r="Y211" s="120"/>
    </row>
    <row r="212" spans="2:25" ht="13.5" thickBot="1" x14ac:dyDescent="0.25">
      <c r="C212" s="21" t="s">
        <v>23</v>
      </c>
      <c r="D212" s="22"/>
      <c r="E212" s="23"/>
      <c r="F212" s="24"/>
      <c r="G212" s="96"/>
      <c r="H212" s="97"/>
      <c r="I212" s="25"/>
      <c r="J212" s="98"/>
      <c r="K212" s="24"/>
      <c r="L212" s="22"/>
      <c r="M212" s="32"/>
      <c r="N212" s="33"/>
      <c r="O212" s="47"/>
      <c r="R212" s="120"/>
      <c r="S212" s="120"/>
      <c r="T212" s="120"/>
      <c r="U212" s="120"/>
      <c r="V212" s="120"/>
      <c r="W212" s="120"/>
      <c r="X212" s="120"/>
      <c r="Y212" s="120"/>
    </row>
    <row r="213" spans="2:25" x14ac:dyDescent="0.2">
      <c r="B213" s="70">
        <v>37185</v>
      </c>
      <c r="C213" s="26">
        <v>21</v>
      </c>
      <c r="D213" s="5"/>
      <c r="E213" s="6"/>
      <c r="F213" s="7"/>
      <c r="G213" s="90">
        <v>6</v>
      </c>
      <c r="H213" s="7">
        <v>15</v>
      </c>
      <c r="I213" s="5">
        <v>83</v>
      </c>
      <c r="J213" s="6">
        <v>0</v>
      </c>
      <c r="K213" s="7">
        <v>1</v>
      </c>
      <c r="L213" s="5" t="s">
        <v>67</v>
      </c>
      <c r="M213" s="35"/>
      <c r="N213" s="30">
        <v>750</v>
      </c>
      <c r="O213" s="46"/>
      <c r="R213" s="80"/>
      <c r="S213" s="80"/>
      <c r="T213" s="80"/>
      <c r="U213" s="80"/>
      <c r="V213" s="80"/>
      <c r="W213" s="80"/>
      <c r="X213" s="80"/>
      <c r="Y213" s="80"/>
    </row>
    <row r="214" spans="2:25" x14ac:dyDescent="0.2">
      <c r="B214" s="70">
        <v>37186</v>
      </c>
      <c r="C214" s="4">
        <v>22</v>
      </c>
      <c r="D214" s="11"/>
      <c r="E214" s="12"/>
      <c r="F214" s="13"/>
      <c r="G214" s="92">
        <v>12</v>
      </c>
      <c r="H214" s="13">
        <v>16</v>
      </c>
      <c r="I214" s="11">
        <v>89</v>
      </c>
      <c r="J214" s="12">
        <v>7</v>
      </c>
      <c r="K214" s="13">
        <v>0</v>
      </c>
      <c r="L214" s="5" t="s">
        <v>114</v>
      </c>
      <c r="M214" s="35" t="s">
        <v>31</v>
      </c>
      <c r="N214" s="30">
        <v>754</v>
      </c>
      <c r="O214" s="46"/>
      <c r="R214" s="80" t="s">
        <v>157</v>
      </c>
      <c r="S214" s="80"/>
      <c r="T214" s="80"/>
      <c r="U214" s="80"/>
      <c r="V214" s="80"/>
      <c r="W214" s="80"/>
      <c r="X214" s="80"/>
      <c r="Y214" s="80"/>
    </row>
    <row r="215" spans="2:25" x14ac:dyDescent="0.2">
      <c r="B215" s="70">
        <v>37187</v>
      </c>
      <c r="C215" s="4">
        <v>23</v>
      </c>
      <c r="D215" s="11"/>
      <c r="E215" s="12"/>
      <c r="F215" s="13"/>
      <c r="G215" s="92">
        <v>11</v>
      </c>
      <c r="H215" s="13">
        <v>13</v>
      </c>
      <c r="I215" s="11">
        <v>83</v>
      </c>
      <c r="J215" s="12">
        <v>3</v>
      </c>
      <c r="K215" s="13">
        <v>0</v>
      </c>
      <c r="L215" s="5" t="s">
        <v>66</v>
      </c>
      <c r="M215" s="35" t="s">
        <v>31</v>
      </c>
      <c r="N215" s="30">
        <v>756</v>
      </c>
      <c r="O215" s="46"/>
      <c r="R215" s="120" t="s">
        <v>336</v>
      </c>
      <c r="S215" s="120"/>
      <c r="T215" s="120"/>
      <c r="U215" s="120"/>
      <c r="V215" s="120"/>
      <c r="W215" s="120"/>
      <c r="X215" s="120"/>
      <c r="Y215" s="120"/>
    </row>
    <row r="216" spans="2:25" x14ac:dyDescent="0.2">
      <c r="B216" s="70">
        <v>37188</v>
      </c>
      <c r="C216" s="4">
        <v>24</v>
      </c>
      <c r="D216" s="11"/>
      <c r="E216" s="12"/>
      <c r="F216" s="13"/>
      <c r="G216" s="92">
        <v>9</v>
      </c>
      <c r="H216" s="13">
        <v>11</v>
      </c>
      <c r="I216" s="11">
        <v>92</v>
      </c>
      <c r="J216" s="12">
        <v>4</v>
      </c>
      <c r="K216" s="13">
        <v>0</v>
      </c>
      <c r="L216" s="5" t="s">
        <v>114</v>
      </c>
      <c r="M216" s="35" t="s">
        <v>31</v>
      </c>
      <c r="N216" s="30">
        <v>759</v>
      </c>
      <c r="O216" s="46"/>
      <c r="R216" s="120"/>
      <c r="S216" s="120"/>
      <c r="T216" s="120"/>
      <c r="U216" s="120"/>
      <c r="V216" s="120"/>
      <c r="W216" s="120"/>
      <c r="X216" s="120"/>
      <c r="Y216" s="120"/>
    </row>
    <row r="217" spans="2:25" x14ac:dyDescent="0.2">
      <c r="B217" s="70">
        <v>37189</v>
      </c>
      <c r="C217" s="4">
        <v>25</v>
      </c>
      <c r="D217" s="11"/>
      <c r="E217" s="12"/>
      <c r="F217" s="13"/>
      <c r="G217" s="92">
        <v>7</v>
      </c>
      <c r="H217" s="13">
        <v>14</v>
      </c>
      <c r="I217" s="11">
        <v>90</v>
      </c>
      <c r="J217" s="12">
        <v>5</v>
      </c>
      <c r="K217" s="13">
        <v>0</v>
      </c>
      <c r="L217" s="5" t="s">
        <v>69</v>
      </c>
      <c r="M217" s="35" t="s">
        <v>31</v>
      </c>
      <c r="N217" s="30">
        <v>759</v>
      </c>
      <c r="O217" s="46"/>
      <c r="R217" s="120"/>
      <c r="S217" s="120"/>
      <c r="T217" s="120"/>
      <c r="U217" s="120"/>
      <c r="V217" s="120"/>
      <c r="W217" s="120"/>
      <c r="X217" s="120"/>
      <c r="Y217" s="120"/>
    </row>
    <row r="218" spans="2:25" x14ac:dyDescent="0.2">
      <c r="B218" s="70">
        <v>37190</v>
      </c>
      <c r="C218" s="4">
        <v>26</v>
      </c>
      <c r="D218" s="11"/>
      <c r="E218" s="12"/>
      <c r="F218" s="13"/>
      <c r="G218" s="92">
        <v>9</v>
      </c>
      <c r="H218" s="13">
        <v>14</v>
      </c>
      <c r="I218" s="11">
        <v>88</v>
      </c>
      <c r="J218" s="12">
        <v>0</v>
      </c>
      <c r="K218" s="13">
        <v>1</v>
      </c>
      <c r="L218" s="11" t="s">
        <v>114</v>
      </c>
      <c r="M218" s="35"/>
      <c r="N218" s="30">
        <v>757</v>
      </c>
      <c r="O218" s="46"/>
    </row>
    <row r="219" spans="2:25" x14ac:dyDescent="0.2">
      <c r="B219" s="70">
        <v>37191</v>
      </c>
      <c r="C219" s="4">
        <v>27</v>
      </c>
      <c r="D219" s="11"/>
      <c r="E219" s="12"/>
      <c r="F219" s="13"/>
      <c r="G219" s="92">
        <v>9</v>
      </c>
      <c r="H219" s="13">
        <v>13</v>
      </c>
      <c r="I219" s="11">
        <v>89</v>
      </c>
      <c r="J219" s="12">
        <v>5</v>
      </c>
      <c r="K219" s="13">
        <v>0</v>
      </c>
      <c r="L219" s="11" t="s">
        <v>85</v>
      </c>
      <c r="M219" s="35" t="s">
        <v>31</v>
      </c>
      <c r="N219" s="30">
        <v>758</v>
      </c>
      <c r="O219" s="46"/>
    </row>
    <row r="220" spans="2:25" x14ac:dyDescent="0.2">
      <c r="B220" s="70">
        <v>37192</v>
      </c>
      <c r="C220" s="4">
        <v>28</v>
      </c>
      <c r="D220" s="11"/>
      <c r="E220" s="12"/>
      <c r="F220" s="13"/>
      <c r="G220" s="92">
        <v>9</v>
      </c>
      <c r="H220" s="13">
        <v>13</v>
      </c>
      <c r="I220" s="11">
        <v>85</v>
      </c>
      <c r="J220" s="12">
        <v>2</v>
      </c>
      <c r="K220" s="7">
        <v>0</v>
      </c>
      <c r="L220" s="11" t="s">
        <v>85</v>
      </c>
      <c r="M220" s="35" t="s">
        <v>31</v>
      </c>
      <c r="N220" s="30">
        <v>757</v>
      </c>
      <c r="O220" s="46"/>
    </row>
    <row r="221" spans="2:25" x14ac:dyDescent="0.2">
      <c r="B221" s="70">
        <v>37193</v>
      </c>
      <c r="C221" s="4">
        <v>29</v>
      </c>
      <c r="D221" s="11"/>
      <c r="E221" s="12"/>
      <c r="F221" s="13"/>
      <c r="G221" s="92">
        <v>7</v>
      </c>
      <c r="H221" s="13">
        <v>12</v>
      </c>
      <c r="I221" s="11">
        <v>80</v>
      </c>
      <c r="J221" s="12">
        <v>0</v>
      </c>
      <c r="K221" s="7">
        <v>0</v>
      </c>
      <c r="L221" s="11" t="s">
        <v>337</v>
      </c>
      <c r="M221" s="35"/>
      <c r="N221" s="30">
        <v>757</v>
      </c>
      <c r="O221" s="46"/>
    </row>
    <row r="222" spans="2:25" x14ac:dyDescent="0.2">
      <c r="B222" s="70">
        <v>37194</v>
      </c>
      <c r="C222" s="4">
        <v>30</v>
      </c>
      <c r="D222" s="11"/>
      <c r="E222" s="12"/>
      <c r="F222" s="13"/>
      <c r="G222" s="92">
        <v>10</v>
      </c>
      <c r="H222" s="13">
        <v>18</v>
      </c>
      <c r="I222" s="11">
        <v>71</v>
      </c>
      <c r="J222" s="12">
        <v>0</v>
      </c>
      <c r="K222" s="7">
        <v>3</v>
      </c>
      <c r="L222" s="11" t="s">
        <v>86</v>
      </c>
      <c r="M222" s="35"/>
      <c r="N222" s="30">
        <v>754</v>
      </c>
      <c r="O222" s="46"/>
    </row>
    <row r="223" spans="2:25" ht="13.5" thickBot="1" x14ac:dyDescent="0.25">
      <c r="B223" s="70">
        <v>37195</v>
      </c>
      <c r="C223" s="17">
        <v>31</v>
      </c>
      <c r="D223" s="18"/>
      <c r="E223" s="19"/>
      <c r="F223" s="20"/>
      <c r="G223" s="92">
        <v>12</v>
      </c>
      <c r="H223" s="13">
        <v>18</v>
      </c>
      <c r="I223" s="11">
        <v>74</v>
      </c>
      <c r="J223" s="12">
        <v>3</v>
      </c>
      <c r="K223" s="13">
        <v>1</v>
      </c>
      <c r="L223" s="11" t="s">
        <v>339</v>
      </c>
      <c r="M223" s="35" t="s">
        <v>31</v>
      </c>
      <c r="N223" s="30">
        <v>755</v>
      </c>
      <c r="O223" s="46"/>
    </row>
    <row r="224" spans="2:25" ht="13.5" thickBot="1" x14ac:dyDescent="0.25">
      <c r="C224" s="21" t="s">
        <v>27</v>
      </c>
      <c r="D224" s="22"/>
      <c r="E224" s="23"/>
      <c r="F224" s="24"/>
      <c r="G224" s="57"/>
      <c r="H224" s="58"/>
      <c r="I224" s="25"/>
      <c r="J224" s="64"/>
      <c r="K224" s="24"/>
      <c r="L224" s="22"/>
      <c r="M224" s="36"/>
      <c r="N224" s="37"/>
      <c r="O224" s="38"/>
    </row>
    <row r="225" spans="2:25" ht="12.75" customHeight="1" x14ac:dyDescent="0.2">
      <c r="C225" s="164" t="s">
        <v>28</v>
      </c>
      <c r="D225" s="165"/>
      <c r="E225" s="251"/>
      <c r="F225" s="253"/>
      <c r="G225" s="254">
        <f>SUM(G191:G223)</f>
        <v>294</v>
      </c>
      <c r="H225" s="254">
        <f>SUM(H191:H223)</f>
        <v>525</v>
      </c>
      <c r="I225" s="254">
        <f>SUM(I191:I223)</f>
        <v>2581</v>
      </c>
      <c r="J225" s="258">
        <f>SUM(J191:J223)</f>
        <v>50</v>
      </c>
      <c r="K225" s="253">
        <f>COUNTIF(K191:K223,"&gt;0")</f>
        <v>21</v>
      </c>
      <c r="L225" s="39"/>
      <c r="M225" s="40"/>
      <c r="N225" s="40"/>
      <c r="O225" s="41"/>
    </row>
    <row r="226" spans="2:25" ht="13.5" thickBot="1" x14ac:dyDescent="0.25">
      <c r="C226" s="166"/>
      <c r="D226" s="167"/>
      <c r="E226" s="252"/>
      <c r="F226" s="232"/>
      <c r="G226" s="255"/>
      <c r="H226" s="255"/>
      <c r="I226" s="255"/>
      <c r="J226" s="259"/>
      <c r="K226" s="232"/>
      <c r="L226" s="42"/>
      <c r="M226" s="43"/>
      <c r="N226" s="43"/>
      <c r="O226" s="44"/>
    </row>
    <row r="227" spans="2:25" ht="12.75" customHeight="1" x14ac:dyDescent="0.2">
      <c r="C227" s="143" t="s">
        <v>54</v>
      </c>
      <c r="D227" s="144"/>
      <c r="E227" s="206"/>
      <c r="F227" s="116" t="s">
        <v>55</v>
      </c>
      <c r="G227" s="152" t="s">
        <v>171</v>
      </c>
      <c r="H227" s="153" t="s">
        <v>172</v>
      </c>
      <c r="I227" s="154" t="s">
        <v>56</v>
      </c>
      <c r="J227" s="156" t="s">
        <v>57</v>
      </c>
      <c r="K227" s="235" t="s">
        <v>29</v>
      </c>
      <c r="L227" s="235"/>
      <c r="M227" s="235"/>
      <c r="N227" s="235"/>
      <c r="O227" s="236"/>
    </row>
    <row r="228" spans="2:25" x14ac:dyDescent="0.2">
      <c r="C228" s="145"/>
      <c r="D228" s="146"/>
      <c r="E228" s="207"/>
      <c r="F228" s="117"/>
      <c r="G228" s="121"/>
      <c r="H228" s="137"/>
      <c r="I228" s="155"/>
      <c r="J228" s="157"/>
      <c r="K228" s="237"/>
      <c r="L228" s="237"/>
      <c r="M228" s="237"/>
      <c r="N228" s="237"/>
      <c r="O228" s="238"/>
    </row>
    <row r="229" spans="2:25" x14ac:dyDescent="0.2">
      <c r="C229" s="145"/>
      <c r="D229" s="146"/>
      <c r="E229" s="207"/>
      <c r="F229" s="117"/>
      <c r="G229" s="229">
        <f>G225/31</f>
        <v>9.4838709677419359</v>
      </c>
      <c r="H229" s="229">
        <f t="shared" ref="H229:I229" si="2">H225/31</f>
        <v>16.93548387096774</v>
      </c>
      <c r="I229" s="229">
        <f t="shared" si="2"/>
        <v>83.258064516129039</v>
      </c>
      <c r="J229" s="231">
        <f>COUNTIF(J191:J223,"&gt;0")</f>
        <v>10</v>
      </c>
      <c r="K229" s="237"/>
      <c r="L229" s="237"/>
      <c r="M229" s="237"/>
      <c r="N229" s="237"/>
      <c r="O229" s="238"/>
    </row>
    <row r="230" spans="2:25" ht="13.5" thickBot="1" x14ac:dyDescent="0.25">
      <c r="C230" s="147"/>
      <c r="D230" s="148"/>
      <c r="E230" s="208"/>
      <c r="F230" s="118"/>
      <c r="G230" s="230"/>
      <c r="H230" s="230"/>
      <c r="I230" s="230"/>
      <c r="J230" s="232"/>
      <c r="K230" s="239"/>
      <c r="L230" s="239"/>
      <c r="M230" s="239"/>
      <c r="N230" s="239"/>
      <c r="O230" s="240"/>
    </row>
    <row r="233" spans="2:25" x14ac:dyDescent="0.2">
      <c r="C233" s="69" t="s">
        <v>159</v>
      </c>
      <c r="D233" s="69" t="s">
        <v>181</v>
      </c>
      <c r="H233" s="59"/>
    </row>
    <row r="234" spans="2:25" ht="13.5" thickBot="1" x14ac:dyDescent="0.25">
      <c r="D234" s="72"/>
    </row>
    <row r="235" spans="2:25" ht="12.75" customHeight="1" x14ac:dyDescent="0.2">
      <c r="C235" s="260" t="s">
        <v>0</v>
      </c>
      <c r="D235" s="262" t="s">
        <v>1</v>
      </c>
      <c r="E235" s="263"/>
      <c r="F235" s="264"/>
      <c r="G235" s="265" t="s">
        <v>2</v>
      </c>
      <c r="H235" s="266"/>
      <c r="I235" s="267" t="s">
        <v>3</v>
      </c>
      <c r="J235" s="269" t="s">
        <v>4</v>
      </c>
      <c r="K235" s="241" t="s">
        <v>5</v>
      </c>
      <c r="L235" s="243" t="s">
        <v>6</v>
      </c>
      <c r="M235" s="245" t="s">
        <v>7</v>
      </c>
      <c r="N235" s="246"/>
      <c r="O235" s="247"/>
      <c r="R235" s="80" t="s">
        <v>150</v>
      </c>
      <c r="S235" s="80"/>
      <c r="T235" s="80"/>
      <c r="U235" s="80"/>
      <c r="V235" s="80"/>
      <c r="W235" s="80"/>
      <c r="X235" s="80"/>
      <c r="Y235" s="80"/>
    </row>
    <row r="236" spans="2:25" ht="13.5" thickBot="1" x14ac:dyDescent="0.25">
      <c r="C236" s="261"/>
      <c r="D236" s="1" t="s">
        <v>8</v>
      </c>
      <c r="E236" s="2" t="s">
        <v>9</v>
      </c>
      <c r="F236" s="3" t="s">
        <v>10</v>
      </c>
      <c r="G236" s="49" t="s">
        <v>11</v>
      </c>
      <c r="H236" s="50" t="s">
        <v>12</v>
      </c>
      <c r="I236" s="268"/>
      <c r="J236" s="270"/>
      <c r="K236" s="242"/>
      <c r="L236" s="244"/>
      <c r="M236" s="248"/>
      <c r="N236" s="249"/>
      <c r="O236" s="250"/>
      <c r="R236" s="119" t="s">
        <v>340</v>
      </c>
      <c r="S236" s="119"/>
      <c r="T236" s="119"/>
      <c r="U236" s="119"/>
      <c r="V236" s="119"/>
      <c r="W236" s="119"/>
      <c r="X236" s="119"/>
      <c r="Y236" s="119"/>
    </row>
    <row r="237" spans="2:25" x14ac:dyDescent="0.2">
      <c r="B237" s="70">
        <v>37165</v>
      </c>
      <c r="C237" s="4">
        <v>1</v>
      </c>
      <c r="D237" s="5">
        <v>47500</v>
      </c>
      <c r="E237" s="6"/>
      <c r="F237" s="7"/>
      <c r="G237" s="90">
        <v>12</v>
      </c>
      <c r="H237" s="7">
        <v>19</v>
      </c>
      <c r="I237" s="5">
        <v>85</v>
      </c>
      <c r="J237" s="91">
        <v>2</v>
      </c>
      <c r="K237" s="7">
        <v>1</v>
      </c>
      <c r="L237" s="5" t="s">
        <v>25</v>
      </c>
      <c r="M237" s="27"/>
      <c r="N237" s="9"/>
      <c r="O237" s="10"/>
      <c r="R237" s="119"/>
      <c r="S237" s="119"/>
      <c r="T237" s="119"/>
      <c r="U237" s="119"/>
      <c r="V237" s="119"/>
      <c r="W237" s="119"/>
      <c r="X237" s="119"/>
      <c r="Y237" s="119"/>
    </row>
    <row r="238" spans="2:25" x14ac:dyDescent="0.2">
      <c r="B238" s="70">
        <v>37166</v>
      </c>
      <c r="C238" s="4">
        <v>2</v>
      </c>
      <c r="D238" s="11"/>
      <c r="E238" s="12"/>
      <c r="F238" s="13"/>
      <c r="G238" s="92">
        <v>13</v>
      </c>
      <c r="H238" s="13">
        <v>20</v>
      </c>
      <c r="I238" s="11">
        <v>95</v>
      </c>
      <c r="J238" s="93">
        <v>10</v>
      </c>
      <c r="K238" s="7">
        <v>1</v>
      </c>
      <c r="L238" s="5" t="s">
        <v>25</v>
      </c>
      <c r="M238" s="27"/>
      <c r="N238" s="9"/>
      <c r="O238" s="10"/>
      <c r="R238" s="119"/>
      <c r="S238" s="119"/>
      <c r="T238" s="119"/>
      <c r="U238" s="119"/>
      <c r="V238" s="119"/>
      <c r="W238" s="119"/>
      <c r="X238" s="119"/>
      <c r="Y238" s="119"/>
    </row>
    <row r="239" spans="2:25" x14ac:dyDescent="0.2">
      <c r="B239" s="70">
        <v>37167</v>
      </c>
      <c r="C239" s="4">
        <v>3</v>
      </c>
      <c r="D239" s="11"/>
      <c r="E239" s="12"/>
      <c r="F239" s="13"/>
      <c r="G239" s="92">
        <v>13</v>
      </c>
      <c r="H239" s="13">
        <v>17</v>
      </c>
      <c r="I239" s="11">
        <v>84</v>
      </c>
      <c r="J239" s="93">
        <v>5</v>
      </c>
      <c r="K239" s="7">
        <v>1</v>
      </c>
      <c r="L239" s="5" t="s">
        <v>25</v>
      </c>
      <c r="M239" s="27"/>
      <c r="N239" s="9"/>
      <c r="O239" s="10"/>
      <c r="R239" s="80"/>
      <c r="S239" s="80"/>
      <c r="T239" s="80"/>
      <c r="U239" s="80"/>
      <c r="V239" s="80"/>
      <c r="W239" s="80"/>
      <c r="X239" s="80"/>
      <c r="Y239" s="80"/>
    </row>
    <row r="240" spans="2:25" x14ac:dyDescent="0.2">
      <c r="B240" s="70">
        <v>37168</v>
      </c>
      <c r="C240" s="4">
        <v>4</v>
      </c>
      <c r="D240" s="11"/>
      <c r="E240" s="12"/>
      <c r="F240" s="13"/>
      <c r="G240" s="92">
        <v>11</v>
      </c>
      <c r="H240" s="13">
        <v>14</v>
      </c>
      <c r="I240" s="11">
        <v>80</v>
      </c>
      <c r="J240" s="93">
        <v>0</v>
      </c>
      <c r="K240" s="7">
        <v>1</v>
      </c>
      <c r="L240" s="5" t="s">
        <v>25</v>
      </c>
      <c r="M240" s="27"/>
      <c r="N240" s="9"/>
      <c r="O240" s="10"/>
      <c r="R240" s="80" t="s">
        <v>152</v>
      </c>
      <c r="S240" s="80"/>
      <c r="T240" s="80"/>
      <c r="U240" s="80"/>
      <c r="V240" s="80"/>
      <c r="W240" s="80"/>
      <c r="X240" s="80"/>
      <c r="Y240" s="80"/>
    </row>
    <row r="241" spans="2:25" x14ac:dyDescent="0.2">
      <c r="B241" s="70">
        <v>37169</v>
      </c>
      <c r="C241" s="4">
        <v>5</v>
      </c>
      <c r="D241" s="11"/>
      <c r="E241" s="12"/>
      <c r="F241" s="13"/>
      <c r="G241" s="92">
        <v>10</v>
      </c>
      <c r="H241" s="13">
        <v>18</v>
      </c>
      <c r="I241" s="11">
        <v>85</v>
      </c>
      <c r="J241" s="93">
        <v>0</v>
      </c>
      <c r="K241" s="7">
        <v>1</v>
      </c>
      <c r="L241" s="5" t="s">
        <v>25</v>
      </c>
      <c r="M241" s="27"/>
      <c r="N241" s="9"/>
      <c r="O241" s="10"/>
      <c r="R241" s="119"/>
      <c r="S241" s="119"/>
      <c r="T241" s="119"/>
      <c r="U241" s="119"/>
      <c r="V241" s="119"/>
      <c r="W241" s="119"/>
      <c r="X241" s="119"/>
      <c r="Y241" s="119"/>
    </row>
    <row r="242" spans="2:25" x14ac:dyDescent="0.2">
      <c r="B242" s="70">
        <v>37170</v>
      </c>
      <c r="C242" s="4">
        <v>6</v>
      </c>
      <c r="D242" s="11"/>
      <c r="E242" s="12"/>
      <c r="F242" s="13"/>
      <c r="G242" s="92">
        <v>8</v>
      </c>
      <c r="H242" s="13">
        <v>18</v>
      </c>
      <c r="I242" s="11">
        <v>90</v>
      </c>
      <c r="J242" s="93">
        <v>0</v>
      </c>
      <c r="K242" s="7">
        <v>1</v>
      </c>
      <c r="L242" s="5" t="s">
        <v>64</v>
      </c>
      <c r="M242" s="27"/>
      <c r="N242" s="9"/>
      <c r="O242" s="10"/>
      <c r="R242" s="119"/>
      <c r="S242" s="119"/>
      <c r="T242" s="119"/>
      <c r="U242" s="119"/>
      <c r="V242" s="119"/>
      <c r="W242" s="119"/>
      <c r="X242" s="119"/>
      <c r="Y242" s="119"/>
    </row>
    <row r="243" spans="2:25" x14ac:dyDescent="0.2">
      <c r="B243" s="70">
        <v>37171</v>
      </c>
      <c r="C243" s="4">
        <v>7</v>
      </c>
      <c r="D243" s="11"/>
      <c r="E243" s="12"/>
      <c r="F243" s="13"/>
      <c r="G243" s="92">
        <v>12</v>
      </c>
      <c r="H243" s="13">
        <v>18</v>
      </c>
      <c r="I243" s="11">
        <v>86</v>
      </c>
      <c r="J243" s="93">
        <v>2</v>
      </c>
      <c r="K243" s="7">
        <v>1</v>
      </c>
      <c r="L243" s="5" t="s">
        <v>64</v>
      </c>
      <c r="M243" s="27"/>
      <c r="N243" s="9"/>
      <c r="O243" s="10"/>
      <c r="R243" s="119"/>
      <c r="S243" s="119"/>
      <c r="T243" s="119"/>
      <c r="U243" s="119"/>
      <c r="V243" s="119"/>
      <c r="W243" s="119"/>
      <c r="X243" s="119"/>
      <c r="Y243" s="119"/>
    </row>
    <row r="244" spans="2:25" x14ac:dyDescent="0.2">
      <c r="B244" s="70">
        <v>37172</v>
      </c>
      <c r="C244" s="4">
        <v>8</v>
      </c>
      <c r="D244" s="11"/>
      <c r="E244" s="12"/>
      <c r="F244" s="13"/>
      <c r="G244" s="92">
        <v>12</v>
      </c>
      <c r="H244" s="13">
        <v>17</v>
      </c>
      <c r="I244" s="11">
        <v>81</v>
      </c>
      <c r="J244" s="93">
        <v>0</v>
      </c>
      <c r="K244" s="7">
        <v>1</v>
      </c>
      <c r="L244" s="5" t="s">
        <v>25</v>
      </c>
      <c r="M244" s="27"/>
      <c r="N244" s="15"/>
      <c r="O244" s="16"/>
      <c r="R244" s="80"/>
      <c r="S244" s="80"/>
      <c r="T244" s="80"/>
      <c r="U244" s="80"/>
      <c r="V244" s="80"/>
      <c r="W244" s="80"/>
      <c r="X244" s="80"/>
      <c r="Y244" s="80"/>
    </row>
    <row r="245" spans="2:25" x14ac:dyDescent="0.2">
      <c r="B245" s="70">
        <v>37173</v>
      </c>
      <c r="C245" s="4">
        <v>9</v>
      </c>
      <c r="D245" s="11"/>
      <c r="E245" s="12"/>
      <c r="F245" s="13"/>
      <c r="G245" s="92">
        <v>10</v>
      </c>
      <c r="H245" s="13">
        <v>17</v>
      </c>
      <c r="I245" s="11">
        <v>76</v>
      </c>
      <c r="J245" s="12">
        <v>0</v>
      </c>
      <c r="K245" s="7">
        <v>1</v>
      </c>
      <c r="L245" s="5" t="s">
        <v>25</v>
      </c>
      <c r="M245" s="27"/>
      <c r="N245" s="15"/>
      <c r="O245" s="16"/>
      <c r="R245" s="80" t="s">
        <v>154</v>
      </c>
      <c r="S245" s="80"/>
      <c r="T245" s="80"/>
      <c r="U245" s="80"/>
      <c r="V245" s="80"/>
      <c r="W245" s="80"/>
      <c r="X245" s="80"/>
      <c r="Y245" s="80"/>
    </row>
    <row r="246" spans="2:25" ht="13.5" thickBot="1" x14ac:dyDescent="0.25">
      <c r="B246" s="70">
        <v>37174</v>
      </c>
      <c r="C246" s="17">
        <v>10</v>
      </c>
      <c r="D246" s="18"/>
      <c r="E246" s="19"/>
      <c r="F246" s="20"/>
      <c r="G246" s="94">
        <v>11</v>
      </c>
      <c r="H246" s="20">
        <v>17</v>
      </c>
      <c r="I246" s="18">
        <v>74</v>
      </c>
      <c r="J246" s="95">
        <v>0</v>
      </c>
      <c r="K246" s="7">
        <v>1</v>
      </c>
      <c r="L246" s="5" t="s">
        <v>25</v>
      </c>
      <c r="M246" s="27"/>
      <c r="N246" s="15"/>
      <c r="O246" s="16"/>
      <c r="R246" s="119"/>
      <c r="S246" s="119"/>
      <c r="T246" s="119"/>
      <c r="U246" s="119"/>
      <c r="V246" s="119"/>
      <c r="W246" s="119"/>
      <c r="X246" s="119"/>
      <c r="Y246" s="119"/>
    </row>
    <row r="247" spans="2:25" ht="13.5" thickBot="1" x14ac:dyDescent="0.25">
      <c r="C247" s="21" t="s">
        <v>20</v>
      </c>
      <c r="D247" s="76">
        <v>47500</v>
      </c>
      <c r="E247" s="23">
        <v>0</v>
      </c>
      <c r="F247" s="24">
        <v>0</v>
      </c>
      <c r="G247" s="96"/>
      <c r="H247" s="97"/>
      <c r="I247" s="25"/>
      <c r="J247" s="98"/>
      <c r="K247" s="24"/>
      <c r="L247" s="22"/>
      <c r="M247" s="32"/>
      <c r="N247" s="101"/>
      <c r="O247" s="102"/>
      <c r="R247" s="119"/>
      <c r="S247" s="119"/>
      <c r="T247" s="119"/>
      <c r="U247" s="119"/>
      <c r="V247" s="119"/>
      <c r="W247" s="119"/>
      <c r="X247" s="119"/>
      <c r="Y247" s="119"/>
    </row>
    <row r="248" spans="2:25" x14ac:dyDescent="0.2">
      <c r="B248" s="70">
        <v>37175</v>
      </c>
      <c r="C248" s="26">
        <v>11</v>
      </c>
      <c r="D248" s="5"/>
      <c r="E248" s="6"/>
      <c r="F248" s="7"/>
      <c r="G248" s="90">
        <v>12</v>
      </c>
      <c r="H248" s="7">
        <v>17</v>
      </c>
      <c r="I248" s="5">
        <v>92</v>
      </c>
      <c r="J248" s="12">
        <v>0</v>
      </c>
      <c r="K248" s="7">
        <v>1</v>
      </c>
      <c r="L248" s="5" t="s">
        <v>25</v>
      </c>
      <c r="M248" s="35"/>
      <c r="N248" s="9"/>
      <c r="O248" s="10"/>
      <c r="R248" s="119"/>
      <c r="S248" s="119"/>
      <c r="T248" s="119"/>
      <c r="U248" s="119"/>
      <c r="V248" s="119"/>
      <c r="W248" s="119"/>
      <c r="X248" s="119"/>
      <c r="Y248" s="119"/>
    </row>
    <row r="249" spans="2:25" x14ac:dyDescent="0.2">
      <c r="B249" s="70">
        <v>37176</v>
      </c>
      <c r="C249" s="4">
        <v>12</v>
      </c>
      <c r="D249" s="11"/>
      <c r="E249" s="12"/>
      <c r="F249" s="13"/>
      <c r="G249" s="90">
        <v>11</v>
      </c>
      <c r="H249" s="7">
        <v>19</v>
      </c>
      <c r="I249" s="11">
        <v>80</v>
      </c>
      <c r="J249" s="12">
        <v>0</v>
      </c>
      <c r="K249" s="7">
        <v>2</v>
      </c>
      <c r="L249" s="5" t="s">
        <v>25</v>
      </c>
      <c r="M249" s="35"/>
      <c r="N249" s="9"/>
      <c r="O249" s="10"/>
      <c r="R249" s="80"/>
      <c r="S249" s="80"/>
      <c r="T249" s="80"/>
      <c r="U249" s="80"/>
      <c r="V249" s="80"/>
      <c r="W249" s="80"/>
      <c r="X249" s="80"/>
      <c r="Y249" s="80"/>
    </row>
    <row r="250" spans="2:25" x14ac:dyDescent="0.2">
      <c r="B250" s="70">
        <v>37177</v>
      </c>
      <c r="C250" s="4">
        <v>13</v>
      </c>
      <c r="D250" s="11"/>
      <c r="E250" s="12"/>
      <c r="F250" s="13"/>
      <c r="G250" s="92">
        <v>8</v>
      </c>
      <c r="H250" s="13">
        <v>20</v>
      </c>
      <c r="I250" s="11">
        <v>90</v>
      </c>
      <c r="J250" s="12">
        <v>0</v>
      </c>
      <c r="K250" s="7">
        <v>1</v>
      </c>
      <c r="L250" s="5" t="s">
        <v>25</v>
      </c>
      <c r="M250" s="35"/>
      <c r="N250" s="15"/>
      <c r="O250" s="16"/>
      <c r="R250" s="80" t="s">
        <v>156</v>
      </c>
      <c r="S250" s="80"/>
      <c r="T250" s="80"/>
      <c r="U250" s="80"/>
      <c r="V250" s="80"/>
      <c r="W250" s="80"/>
      <c r="X250" s="80"/>
      <c r="Y250" s="80"/>
    </row>
    <row r="251" spans="2:25" ht="15" x14ac:dyDescent="0.25">
      <c r="B251" s="70">
        <v>37178</v>
      </c>
      <c r="C251" s="4">
        <v>14</v>
      </c>
      <c r="D251" s="11"/>
      <c r="E251" s="12"/>
      <c r="F251" s="13"/>
      <c r="G251" s="99">
        <v>10</v>
      </c>
      <c r="H251" s="13">
        <v>21</v>
      </c>
      <c r="I251" s="11">
        <v>71</v>
      </c>
      <c r="J251" s="12">
        <v>0</v>
      </c>
      <c r="K251" s="7">
        <v>2</v>
      </c>
      <c r="L251" s="5" t="s">
        <v>64</v>
      </c>
      <c r="M251" s="35" t="s">
        <v>21</v>
      </c>
      <c r="N251" s="15"/>
      <c r="O251" s="16"/>
      <c r="R251" s="120"/>
      <c r="S251" s="120"/>
      <c r="T251" s="120"/>
      <c r="U251" s="120"/>
      <c r="V251" s="120"/>
      <c r="W251" s="120"/>
      <c r="X251" s="120"/>
      <c r="Y251" s="120"/>
    </row>
    <row r="252" spans="2:25" x14ac:dyDescent="0.2">
      <c r="B252" s="70">
        <v>37179</v>
      </c>
      <c r="C252" s="4">
        <v>15</v>
      </c>
      <c r="D252" s="11"/>
      <c r="E252" s="12"/>
      <c r="F252" s="13"/>
      <c r="G252" s="92">
        <v>10</v>
      </c>
      <c r="H252" s="13">
        <v>20</v>
      </c>
      <c r="I252" s="11">
        <v>78</v>
      </c>
      <c r="J252" s="12">
        <v>0</v>
      </c>
      <c r="K252" s="7">
        <v>2</v>
      </c>
      <c r="L252" s="5" t="s">
        <v>64</v>
      </c>
      <c r="M252" s="35" t="s">
        <v>21</v>
      </c>
      <c r="N252" s="9"/>
      <c r="O252" s="10"/>
      <c r="R252" s="120"/>
      <c r="S252" s="120"/>
      <c r="T252" s="120"/>
      <c r="U252" s="120"/>
      <c r="V252" s="120"/>
      <c r="W252" s="120"/>
      <c r="X252" s="120"/>
      <c r="Y252" s="120"/>
    </row>
    <row r="253" spans="2:25" x14ac:dyDescent="0.2">
      <c r="B253" s="70">
        <v>37180</v>
      </c>
      <c r="C253" s="4">
        <v>16</v>
      </c>
      <c r="D253" s="11"/>
      <c r="E253" s="12"/>
      <c r="F253" s="13"/>
      <c r="G253" s="92">
        <v>12</v>
      </c>
      <c r="H253" s="13">
        <v>18</v>
      </c>
      <c r="I253" s="11">
        <v>78</v>
      </c>
      <c r="J253" s="12">
        <v>0</v>
      </c>
      <c r="K253" s="7">
        <v>2</v>
      </c>
      <c r="L253" s="5" t="s">
        <v>16</v>
      </c>
      <c r="M253" s="35" t="s">
        <v>21</v>
      </c>
      <c r="N253" s="15"/>
      <c r="O253" s="16"/>
      <c r="R253" s="120"/>
      <c r="S253" s="120"/>
      <c r="T253" s="120"/>
      <c r="U253" s="120"/>
      <c r="V253" s="120"/>
      <c r="W253" s="120"/>
      <c r="X253" s="120"/>
      <c r="Y253" s="120"/>
    </row>
    <row r="254" spans="2:25" x14ac:dyDescent="0.2">
      <c r="B254" s="70">
        <v>37181</v>
      </c>
      <c r="C254" s="4">
        <v>17</v>
      </c>
      <c r="D254" s="11"/>
      <c r="E254" s="12"/>
      <c r="F254" s="13"/>
      <c r="G254" s="92">
        <v>7</v>
      </c>
      <c r="H254" s="13">
        <v>16</v>
      </c>
      <c r="I254" s="11">
        <v>90</v>
      </c>
      <c r="J254" s="12">
        <v>0</v>
      </c>
      <c r="K254" s="7">
        <v>1</v>
      </c>
      <c r="L254" s="5" t="s">
        <v>16</v>
      </c>
      <c r="M254" s="35"/>
      <c r="N254" s="9"/>
      <c r="O254" s="10"/>
      <c r="R254" s="80"/>
      <c r="S254" s="80"/>
      <c r="T254" s="80"/>
      <c r="U254" s="80"/>
      <c r="V254" s="80"/>
      <c r="W254" s="80"/>
      <c r="X254" s="80"/>
      <c r="Y254" s="80"/>
    </row>
    <row r="255" spans="2:25" x14ac:dyDescent="0.2">
      <c r="B255" s="70">
        <v>37182</v>
      </c>
      <c r="C255" s="4">
        <v>18</v>
      </c>
      <c r="D255" s="11"/>
      <c r="E255" s="12"/>
      <c r="F255" s="13"/>
      <c r="G255" s="92">
        <v>10</v>
      </c>
      <c r="H255" s="13">
        <v>18</v>
      </c>
      <c r="I255" s="11">
        <v>86</v>
      </c>
      <c r="J255" s="12">
        <v>0</v>
      </c>
      <c r="K255" s="7">
        <v>1</v>
      </c>
      <c r="L255" s="5" t="s">
        <v>16</v>
      </c>
      <c r="M255" s="35"/>
      <c r="N255" s="9"/>
      <c r="O255" s="10"/>
      <c r="R255" s="80" t="s">
        <v>155</v>
      </c>
      <c r="S255" s="80"/>
      <c r="T255" s="80"/>
      <c r="U255" s="80"/>
      <c r="V255" s="80"/>
      <c r="W255" s="80"/>
      <c r="X255" s="80"/>
      <c r="Y255" s="80"/>
    </row>
    <row r="256" spans="2:25" x14ac:dyDescent="0.2">
      <c r="B256" s="70">
        <v>37183</v>
      </c>
      <c r="C256" s="4">
        <v>19</v>
      </c>
      <c r="D256" s="11"/>
      <c r="E256" s="12"/>
      <c r="F256" s="13"/>
      <c r="G256" s="92">
        <v>8</v>
      </c>
      <c r="H256" s="13">
        <v>17</v>
      </c>
      <c r="I256" s="11">
        <v>84</v>
      </c>
      <c r="J256" s="12">
        <v>0</v>
      </c>
      <c r="K256" s="7">
        <v>1</v>
      </c>
      <c r="L256" s="5" t="s">
        <v>16</v>
      </c>
      <c r="M256" s="35"/>
      <c r="N256" s="9"/>
      <c r="O256" s="10"/>
      <c r="R256" s="120" t="s">
        <v>341</v>
      </c>
      <c r="S256" s="120"/>
      <c r="T256" s="120"/>
      <c r="U256" s="120"/>
      <c r="V256" s="120"/>
      <c r="W256" s="120"/>
      <c r="X256" s="120"/>
      <c r="Y256" s="120"/>
    </row>
    <row r="257" spans="2:25" ht="13.5" thickBot="1" x14ac:dyDescent="0.25">
      <c r="B257" s="70">
        <v>37184</v>
      </c>
      <c r="C257" s="17">
        <v>20</v>
      </c>
      <c r="D257" s="18"/>
      <c r="E257" s="19"/>
      <c r="F257" s="20"/>
      <c r="G257" s="92">
        <v>9</v>
      </c>
      <c r="H257" s="13">
        <v>16</v>
      </c>
      <c r="I257" s="18">
        <v>86</v>
      </c>
      <c r="J257" s="12">
        <v>0</v>
      </c>
      <c r="K257" s="7">
        <v>1</v>
      </c>
      <c r="L257" s="5" t="s">
        <v>25</v>
      </c>
      <c r="M257" s="35"/>
      <c r="N257" s="15"/>
      <c r="O257" s="16"/>
      <c r="R257" s="120"/>
      <c r="S257" s="120"/>
      <c r="T257" s="120"/>
      <c r="U257" s="120"/>
      <c r="V257" s="120"/>
      <c r="W257" s="120"/>
      <c r="X257" s="120"/>
      <c r="Y257" s="120"/>
    </row>
    <row r="258" spans="2:25" ht="13.5" thickBot="1" x14ac:dyDescent="0.25">
      <c r="C258" s="21" t="s">
        <v>23</v>
      </c>
      <c r="D258" s="76">
        <v>47000</v>
      </c>
      <c r="E258" s="23">
        <v>0</v>
      </c>
      <c r="F258" s="24">
        <v>-500</v>
      </c>
      <c r="G258" s="96"/>
      <c r="H258" s="97"/>
      <c r="I258" s="25"/>
      <c r="J258" s="98"/>
      <c r="K258" s="24"/>
      <c r="L258" s="22"/>
      <c r="M258" s="32"/>
      <c r="N258" s="101"/>
      <c r="O258" s="102"/>
      <c r="R258" s="120"/>
      <c r="S258" s="120"/>
      <c r="T258" s="120"/>
      <c r="U258" s="120"/>
      <c r="V258" s="120"/>
      <c r="W258" s="120"/>
      <c r="X258" s="120"/>
      <c r="Y258" s="120"/>
    </row>
    <row r="259" spans="2:25" x14ac:dyDescent="0.2">
      <c r="B259" s="70">
        <v>37185</v>
      </c>
      <c r="C259" s="26">
        <v>21</v>
      </c>
      <c r="D259" s="5"/>
      <c r="E259" s="6"/>
      <c r="F259" s="7"/>
      <c r="G259" s="90">
        <v>7</v>
      </c>
      <c r="H259" s="7">
        <v>15</v>
      </c>
      <c r="I259" s="5">
        <v>82</v>
      </c>
      <c r="J259" s="6">
        <v>1</v>
      </c>
      <c r="K259" s="7">
        <v>1</v>
      </c>
      <c r="L259" s="5" t="s">
        <v>25</v>
      </c>
      <c r="M259" s="35"/>
      <c r="N259" s="48"/>
      <c r="O259" s="10"/>
      <c r="R259" s="80"/>
      <c r="S259" s="80"/>
      <c r="T259" s="80"/>
      <c r="U259" s="80"/>
      <c r="V259" s="80"/>
      <c r="W259" s="80"/>
      <c r="X259" s="80"/>
      <c r="Y259" s="80"/>
    </row>
    <row r="260" spans="2:25" x14ac:dyDescent="0.2">
      <c r="B260" s="70">
        <v>37186</v>
      </c>
      <c r="C260" s="4">
        <v>22</v>
      </c>
      <c r="D260" s="11"/>
      <c r="E260" s="12"/>
      <c r="F260" s="13"/>
      <c r="G260" s="92">
        <v>10</v>
      </c>
      <c r="H260" s="13">
        <v>15</v>
      </c>
      <c r="I260" s="11">
        <v>92</v>
      </c>
      <c r="J260" s="12">
        <v>2</v>
      </c>
      <c r="K260" s="13"/>
      <c r="L260" s="5" t="s">
        <v>25</v>
      </c>
      <c r="M260" s="35"/>
      <c r="N260" s="9"/>
      <c r="O260" s="10"/>
      <c r="R260" s="80" t="s">
        <v>157</v>
      </c>
      <c r="S260" s="80"/>
      <c r="T260" s="80"/>
      <c r="U260" s="80"/>
      <c r="V260" s="80"/>
      <c r="W260" s="80"/>
      <c r="X260" s="80"/>
      <c r="Y260" s="80"/>
    </row>
    <row r="261" spans="2:25" x14ac:dyDescent="0.2">
      <c r="B261" s="70">
        <v>37187</v>
      </c>
      <c r="C261" s="4">
        <v>23</v>
      </c>
      <c r="D261" s="11"/>
      <c r="E261" s="12"/>
      <c r="F261" s="13"/>
      <c r="G261" s="92">
        <v>6</v>
      </c>
      <c r="H261" s="13">
        <v>15</v>
      </c>
      <c r="I261" s="11">
        <v>88</v>
      </c>
      <c r="J261" s="12">
        <v>0</v>
      </c>
      <c r="K261" s="7">
        <v>1</v>
      </c>
      <c r="L261" s="5" t="s">
        <v>17</v>
      </c>
      <c r="M261" s="35"/>
      <c r="N261" s="15"/>
      <c r="O261" s="16"/>
      <c r="R261" s="120"/>
      <c r="S261" s="120"/>
      <c r="T261" s="120"/>
      <c r="U261" s="120"/>
      <c r="V261" s="120"/>
      <c r="W261" s="120"/>
      <c r="X261" s="120"/>
      <c r="Y261" s="120"/>
    </row>
    <row r="262" spans="2:25" x14ac:dyDescent="0.2">
      <c r="B262" s="70">
        <v>37188</v>
      </c>
      <c r="C262" s="4">
        <v>24</v>
      </c>
      <c r="D262" s="11"/>
      <c r="E262" s="12"/>
      <c r="F262" s="13"/>
      <c r="G262" s="92">
        <v>10</v>
      </c>
      <c r="H262" s="13">
        <v>16</v>
      </c>
      <c r="I262" s="11">
        <v>94</v>
      </c>
      <c r="J262" s="12">
        <v>9</v>
      </c>
      <c r="K262" s="7">
        <v>1</v>
      </c>
      <c r="L262" s="5" t="s">
        <v>25</v>
      </c>
      <c r="M262" s="35"/>
      <c r="N262" s="9"/>
      <c r="O262" s="10"/>
      <c r="R262" s="120"/>
      <c r="S262" s="120"/>
      <c r="T262" s="120"/>
      <c r="U262" s="120"/>
      <c r="V262" s="120"/>
      <c r="W262" s="120"/>
      <c r="X262" s="120"/>
      <c r="Y262" s="120"/>
    </row>
    <row r="263" spans="2:25" x14ac:dyDescent="0.2">
      <c r="B263" s="70">
        <v>37189</v>
      </c>
      <c r="C263" s="4">
        <v>25</v>
      </c>
      <c r="D263" s="11"/>
      <c r="E263" s="12"/>
      <c r="F263" s="13"/>
      <c r="G263" s="92">
        <v>10</v>
      </c>
      <c r="H263" s="13">
        <v>15</v>
      </c>
      <c r="I263" s="11">
        <v>95</v>
      </c>
      <c r="J263" s="12">
        <v>1</v>
      </c>
      <c r="K263" s="7">
        <v>1</v>
      </c>
      <c r="L263" s="5" t="s">
        <v>25</v>
      </c>
      <c r="M263" s="35"/>
      <c r="N263" s="15"/>
      <c r="O263" s="16"/>
      <c r="R263" s="120"/>
      <c r="S263" s="120"/>
      <c r="T263" s="120"/>
      <c r="U263" s="120"/>
      <c r="V263" s="120"/>
      <c r="W263" s="120"/>
      <c r="X263" s="120"/>
      <c r="Y263" s="120"/>
    </row>
    <row r="264" spans="2:25" x14ac:dyDescent="0.2">
      <c r="B264" s="70">
        <v>37190</v>
      </c>
      <c r="C264" s="4">
        <v>26</v>
      </c>
      <c r="D264" s="11"/>
      <c r="E264" s="12"/>
      <c r="F264" s="13"/>
      <c r="G264" s="92">
        <v>9</v>
      </c>
      <c r="H264" s="13">
        <v>16</v>
      </c>
      <c r="I264" s="11">
        <v>88</v>
      </c>
      <c r="J264" s="12">
        <v>0</v>
      </c>
      <c r="K264" s="7">
        <v>1</v>
      </c>
      <c r="L264" s="5" t="s">
        <v>25</v>
      </c>
      <c r="M264" s="35"/>
      <c r="N264" s="9"/>
      <c r="O264" s="10"/>
    </row>
    <row r="265" spans="2:25" x14ac:dyDescent="0.2">
      <c r="B265" s="70">
        <v>37191</v>
      </c>
      <c r="C265" s="4">
        <v>27</v>
      </c>
      <c r="D265" s="11"/>
      <c r="E265" s="12"/>
      <c r="F265" s="13"/>
      <c r="G265" s="92">
        <v>10</v>
      </c>
      <c r="H265" s="13">
        <v>15</v>
      </c>
      <c r="I265" s="11">
        <v>90</v>
      </c>
      <c r="J265" s="12">
        <v>1</v>
      </c>
      <c r="K265" s="7">
        <v>1</v>
      </c>
      <c r="L265" s="5" t="s">
        <v>25</v>
      </c>
      <c r="M265" s="35"/>
      <c r="N265" s="15"/>
      <c r="O265" s="16"/>
    </row>
    <row r="266" spans="2:25" x14ac:dyDescent="0.2">
      <c r="B266" s="70">
        <v>37192</v>
      </c>
      <c r="C266" s="4">
        <v>28</v>
      </c>
      <c r="D266" s="11"/>
      <c r="E266" s="12"/>
      <c r="F266" s="13"/>
      <c r="G266" s="92">
        <v>9</v>
      </c>
      <c r="H266" s="13">
        <v>14</v>
      </c>
      <c r="I266" s="11">
        <v>81</v>
      </c>
      <c r="J266" s="12">
        <v>0</v>
      </c>
      <c r="K266" s="7">
        <v>1</v>
      </c>
      <c r="L266" s="5" t="s">
        <v>25</v>
      </c>
      <c r="M266" s="35"/>
      <c r="N266" s="9"/>
      <c r="O266" s="10"/>
    </row>
    <row r="267" spans="2:25" x14ac:dyDescent="0.2">
      <c r="B267" s="70">
        <v>37193</v>
      </c>
      <c r="C267" s="4">
        <v>29</v>
      </c>
      <c r="D267" s="11"/>
      <c r="E267" s="12"/>
      <c r="F267" s="13"/>
      <c r="G267" s="92">
        <v>8</v>
      </c>
      <c r="H267" s="13">
        <v>12</v>
      </c>
      <c r="I267" s="11">
        <v>90</v>
      </c>
      <c r="J267" s="12">
        <v>1</v>
      </c>
      <c r="K267" s="7">
        <v>1</v>
      </c>
      <c r="L267" s="5" t="s">
        <v>25</v>
      </c>
      <c r="M267" s="35"/>
      <c r="N267" s="15"/>
      <c r="O267" s="16"/>
    </row>
    <row r="268" spans="2:25" x14ac:dyDescent="0.2">
      <c r="B268" s="70">
        <v>37194</v>
      </c>
      <c r="C268" s="4">
        <v>30</v>
      </c>
      <c r="D268" s="11"/>
      <c r="E268" s="12"/>
      <c r="F268" s="13"/>
      <c r="G268" s="92">
        <v>10</v>
      </c>
      <c r="H268" s="13">
        <v>17</v>
      </c>
      <c r="I268" s="11">
        <v>81</v>
      </c>
      <c r="J268" s="12">
        <v>0</v>
      </c>
      <c r="K268" s="7">
        <v>1</v>
      </c>
      <c r="L268" s="5" t="s">
        <v>25</v>
      </c>
      <c r="M268" s="35"/>
      <c r="N268" s="15"/>
      <c r="O268" s="16"/>
    </row>
    <row r="269" spans="2:25" ht="13.5" thickBot="1" x14ac:dyDescent="0.25">
      <c r="B269" s="70">
        <v>37195</v>
      </c>
      <c r="C269" s="17">
        <v>31</v>
      </c>
      <c r="D269" s="11"/>
      <c r="E269" s="12"/>
      <c r="F269" s="13"/>
      <c r="G269" s="92">
        <v>10</v>
      </c>
      <c r="H269" s="13">
        <v>16</v>
      </c>
      <c r="I269" s="11">
        <v>90</v>
      </c>
      <c r="J269" s="12">
        <v>5</v>
      </c>
      <c r="K269" s="13"/>
      <c r="L269" s="5" t="s">
        <v>25</v>
      </c>
      <c r="M269" s="35"/>
      <c r="N269" s="15"/>
      <c r="O269" s="16"/>
    </row>
    <row r="270" spans="2:25" ht="13.5" thickBot="1" x14ac:dyDescent="0.25">
      <c r="C270" s="21" t="s">
        <v>27</v>
      </c>
      <c r="D270" s="76">
        <v>46500</v>
      </c>
      <c r="E270" s="23">
        <v>0</v>
      </c>
      <c r="F270" s="24">
        <v>-500</v>
      </c>
      <c r="G270" s="96"/>
      <c r="H270" s="97"/>
      <c r="I270" s="25"/>
      <c r="J270" s="98"/>
      <c r="K270" s="24"/>
      <c r="L270" s="22"/>
      <c r="M270" s="36"/>
      <c r="N270" s="37"/>
      <c r="O270" s="38"/>
    </row>
    <row r="271" spans="2:25" ht="12.75" customHeight="1" x14ac:dyDescent="0.2">
      <c r="C271" s="164" t="s">
        <v>28</v>
      </c>
      <c r="D271" s="165"/>
      <c r="E271" s="251">
        <v>0</v>
      </c>
      <c r="F271" s="253">
        <v>-1000</v>
      </c>
      <c r="G271" s="256">
        <f>SUM(G237:G269)</f>
        <v>308</v>
      </c>
      <c r="H271" s="254">
        <f>SUM(H237:H269)</f>
        <v>523</v>
      </c>
      <c r="I271" s="256">
        <f>SUM(I237:I269)</f>
        <v>2642</v>
      </c>
      <c r="J271" s="258">
        <f>SUM(J237:J269)</f>
        <v>39</v>
      </c>
      <c r="K271" s="253">
        <f>COUNTIF(K237:K269,"&gt;0")</f>
        <v>29</v>
      </c>
      <c r="L271" s="39"/>
      <c r="M271" s="40"/>
      <c r="N271" s="40"/>
      <c r="O271" s="41"/>
    </row>
    <row r="272" spans="2:25" ht="13.5" thickBot="1" x14ac:dyDescent="0.25">
      <c r="C272" s="166"/>
      <c r="D272" s="167"/>
      <c r="E272" s="252"/>
      <c r="F272" s="232"/>
      <c r="G272" s="257"/>
      <c r="H272" s="255"/>
      <c r="I272" s="257"/>
      <c r="J272" s="259"/>
      <c r="K272" s="232"/>
      <c r="L272" s="42"/>
      <c r="M272" s="43"/>
      <c r="N272" s="43"/>
      <c r="O272" s="44"/>
    </row>
    <row r="273" spans="2:25" ht="12.75" customHeight="1" x14ac:dyDescent="0.2">
      <c r="C273" s="143" t="s">
        <v>54</v>
      </c>
      <c r="D273" s="144"/>
      <c r="E273" s="206">
        <v>-1</v>
      </c>
      <c r="F273" s="116" t="s">
        <v>55</v>
      </c>
      <c r="G273" s="152" t="s">
        <v>171</v>
      </c>
      <c r="H273" s="153" t="s">
        <v>172</v>
      </c>
      <c r="I273" s="154" t="s">
        <v>56</v>
      </c>
      <c r="J273" s="156" t="s">
        <v>57</v>
      </c>
      <c r="K273" s="235" t="s">
        <v>29</v>
      </c>
      <c r="L273" s="235"/>
      <c r="M273" s="235"/>
      <c r="N273" s="235"/>
      <c r="O273" s="236"/>
    </row>
    <row r="274" spans="2:25" x14ac:dyDescent="0.2">
      <c r="C274" s="145"/>
      <c r="D274" s="146"/>
      <c r="E274" s="207"/>
      <c r="F274" s="117"/>
      <c r="G274" s="121"/>
      <c r="H274" s="137"/>
      <c r="I274" s="155"/>
      <c r="J274" s="157"/>
      <c r="K274" s="237"/>
      <c r="L274" s="237"/>
      <c r="M274" s="237"/>
      <c r="N274" s="237"/>
      <c r="O274" s="238"/>
    </row>
    <row r="275" spans="2:25" x14ac:dyDescent="0.2">
      <c r="C275" s="145"/>
      <c r="D275" s="146"/>
      <c r="E275" s="207"/>
      <c r="F275" s="117"/>
      <c r="G275" s="227">
        <f>G271/31</f>
        <v>9.935483870967742</v>
      </c>
      <c r="H275" s="227">
        <f t="shared" ref="H275:I275" si="3">H271/31</f>
        <v>16.870967741935484</v>
      </c>
      <c r="I275" s="227">
        <f t="shared" si="3"/>
        <v>85.225806451612897</v>
      </c>
      <c r="J275" s="231">
        <f>COUNTIF(J237:J269,"&gt;0")</f>
        <v>11</v>
      </c>
      <c r="K275" s="237"/>
      <c r="L275" s="237"/>
      <c r="M275" s="237"/>
      <c r="N275" s="237"/>
      <c r="O275" s="238"/>
    </row>
    <row r="276" spans="2:25" ht="13.5" thickBot="1" x14ac:dyDescent="0.25">
      <c r="C276" s="147"/>
      <c r="D276" s="148"/>
      <c r="E276" s="208"/>
      <c r="F276" s="118"/>
      <c r="G276" s="228"/>
      <c r="H276" s="228"/>
      <c r="I276" s="228"/>
      <c r="J276" s="232"/>
      <c r="K276" s="239"/>
      <c r="L276" s="239"/>
      <c r="M276" s="239"/>
      <c r="N276" s="239"/>
      <c r="O276" s="240"/>
    </row>
    <row r="279" spans="2:25" x14ac:dyDescent="0.2">
      <c r="C279" s="69" t="s">
        <v>159</v>
      </c>
      <c r="D279" s="69" t="s">
        <v>182</v>
      </c>
      <c r="H279" s="59"/>
    </row>
    <row r="280" spans="2:25" ht="13.5" thickBot="1" x14ac:dyDescent="0.25">
      <c r="D280" s="72"/>
    </row>
    <row r="281" spans="2:25" ht="12.75" customHeight="1" x14ac:dyDescent="0.2">
      <c r="C281" s="260" t="s">
        <v>0</v>
      </c>
      <c r="D281" s="262" t="s">
        <v>1</v>
      </c>
      <c r="E281" s="263"/>
      <c r="F281" s="264"/>
      <c r="G281" s="265" t="s">
        <v>2</v>
      </c>
      <c r="H281" s="266"/>
      <c r="I281" s="267" t="s">
        <v>3</v>
      </c>
      <c r="J281" s="269" t="s">
        <v>4</v>
      </c>
      <c r="K281" s="241" t="s">
        <v>5</v>
      </c>
      <c r="L281" s="243" t="s">
        <v>6</v>
      </c>
      <c r="M281" s="245" t="s">
        <v>7</v>
      </c>
      <c r="N281" s="246"/>
      <c r="O281" s="247"/>
      <c r="R281" s="80" t="s">
        <v>150</v>
      </c>
      <c r="S281" s="80"/>
      <c r="T281" s="80"/>
      <c r="U281" s="80"/>
      <c r="V281" s="80"/>
      <c r="W281" s="80"/>
      <c r="X281" s="80"/>
      <c r="Y281" s="80"/>
    </row>
    <row r="282" spans="2:25" ht="13.5" customHeight="1" thickBot="1" x14ac:dyDescent="0.25">
      <c r="C282" s="261"/>
      <c r="D282" s="1" t="s">
        <v>8</v>
      </c>
      <c r="E282" s="2" t="s">
        <v>9</v>
      </c>
      <c r="F282" s="3" t="s">
        <v>10</v>
      </c>
      <c r="G282" s="49" t="s">
        <v>11</v>
      </c>
      <c r="H282" s="50" t="s">
        <v>12</v>
      </c>
      <c r="I282" s="268"/>
      <c r="J282" s="270"/>
      <c r="K282" s="242"/>
      <c r="L282" s="244"/>
      <c r="M282" s="248"/>
      <c r="N282" s="249"/>
      <c r="O282" s="250"/>
      <c r="R282" s="119" t="s">
        <v>342</v>
      </c>
      <c r="S282" s="119"/>
      <c r="T282" s="119"/>
      <c r="U282" s="119"/>
      <c r="V282" s="119"/>
      <c r="W282" s="119"/>
      <c r="X282" s="119"/>
      <c r="Y282" s="119"/>
    </row>
    <row r="283" spans="2:25" x14ac:dyDescent="0.2">
      <c r="B283" s="70">
        <v>37165</v>
      </c>
      <c r="C283" s="4">
        <v>1</v>
      </c>
      <c r="D283" s="5">
        <v>48800</v>
      </c>
      <c r="E283" s="6"/>
      <c r="F283" s="7"/>
      <c r="G283" s="90">
        <v>11</v>
      </c>
      <c r="H283" s="7">
        <v>19</v>
      </c>
      <c r="I283" s="5">
        <v>72</v>
      </c>
      <c r="J283" s="91">
        <v>1</v>
      </c>
      <c r="K283" s="7">
        <v>1</v>
      </c>
      <c r="L283" s="5" t="s">
        <v>25</v>
      </c>
      <c r="M283" s="27"/>
      <c r="N283" s="9"/>
      <c r="O283" s="10"/>
      <c r="R283" s="119"/>
      <c r="S283" s="119"/>
      <c r="T283" s="119"/>
      <c r="U283" s="119"/>
      <c r="V283" s="119"/>
      <c r="W283" s="119"/>
      <c r="X283" s="119"/>
      <c r="Y283" s="119"/>
    </row>
    <row r="284" spans="2:25" x14ac:dyDescent="0.2">
      <c r="B284" s="70">
        <v>37166</v>
      </c>
      <c r="C284" s="4">
        <v>2</v>
      </c>
      <c r="D284" s="11"/>
      <c r="E284" s="12"/>
      <c r="F284" s="13"/>
      <c r="G284" s="92">
        <v>14</v>
      </c>
      <c r="H284" s="13">
        <v>20</v>
      </c>
      <c r="I284" s="11">
        <v>91</v>
      </c>
      <c r="J284" s="93">
        <v>3</v>
      </c>
      <c r="K284" s="7">
        <v>1</v>
      </c>
      <c r="L284" s="11" t="s">
        <v>64</v>
      </c>
      <c r="M284" s="27"/>
      <c r="N284" s="9"/>
      <c r="O284" s="10"/>
      <c r="R284" s="119"/>
      <c r="S284" s="119"/>
      <c r="T284" s="119"/>
      <c r="U284" s="119"/>
      <c r="V284" s="119"/>
      <c r="W284" s="119"/>
      <c r="X284" s="119"/>
      <c r="Y284" s="119"/>
    </row>
    <row r="285" spans="2:25" x14ac:dyDescent="0.2">
      <c r="B285" s="70">
        <v>37167</v>
      </c>
      <c r="C285" s="4">
        <v>3</v>
      </c>
      <c r="D285" s="11"/>
      <c r="E285" s="12"/>
      <c r="F285" s="13"/>
      <c r="G285" s="92">
        <v>13</v>
      </c>
      <c r="H285" s="13">
        <v>18</v>
      </c>
      <c r="I285" s="11">
        <v>67</v>
      </c>
      <c r="J285" s="93">
        <v>5</v>
      </c>
      <c r="K285" s="7">
        <v>1</v>
      </c>
      <c r="L285" s="11" t="s">
        <v>25</v>
      </c>
      <c r="M285" s="27"/>
      <c r="N285" s="9"/>
      <c r="O285" s="10"/>
      <c r="R285" s="80"/>
      <c r="S285" s="80"/>
      <c r="T285" s="80"/>
      <c r="U285" s="80"/>
      <c r="V285" s="80"/>
      <c r="W285" s="80"/>
      <c r="X285" s="80"/>
      <c r="Y285" s="80"/>
    </row>
    <row r="286" spans="2:25" x14ac:dyDescent="0.2">
      <c r="B286" s="70">
        <v>37168</v>
      </c>
      <c r="C286" s="4">
        <v>4</v>
      </c>
      <c r="D286" s="11"/>
      <c r="E286" s="12"/>
      <c r="F286" s="13"/>
      <c r="G286" s="92">
        <v>12</v>
      </c>
      <c r="H286" s="13">
        <v>16</v>
      </c>
      <c r="I286" s="11">
        <v>71</v>
      </c>
      <c r="J286" s="93">
        <v>0.6</v>
      </c>
      <c r="K286" s="7">
        <v>1</v>
      </c>
      <c r="L286" s="11" t="s">
        <v>25</v>
      </c>
      <c r="M286" s="27" t="s">
        <v>346</v>
      </c>
      <c r="N286" s="9"/>
      <c r="O286" s="10"/>
      <c r="R286" s="80" t="s">
        <v>152</v>
      </c>
      <c r="S286" s="80"/>
      <c r="T286" s="80"/>
      <c r="U286" s="80"/>
      <c r="V286" s="80"/>
      <c r="W286" s="80"/>
      <c r="X286" s="80"/>
      <c r="Y286" s="80"/>
    </row>
    <row r="287" spans="2:25" x14ac:dyDescent="0.2">
      <c r="B287" s="70">
        <v>37169</v>
      </c>
      <c r="C287" s="4">
        <v>5</v>
      </c>
      <c r="D287" s="11"/>
      <c r="E287" s="12"/>
      <c r="F287" s="13"/>
      <c r="G287" s="92">
        <v>10</v>
      </c>
      <c r="H287" s="13">
        <v>18</v>
      </c>
      <c r="I287" s="11">
        <v>59</v>
      </c>
      <c r="J287" s="93">
        <v>0</v>
      </c>
      <c r="K287" s="7">
        <v>1</v>
      </c>
      <c r="L287" s="11" t="s">
        <v>45</v>
      </c>
      <c r="M287" s="27"/>
      <c r="N287" s="9"/>
      <c r="O287" s="10"/>
      <c r="R287" s="119" t="s">
        <v>343</v>
      </c>
      <c r="S287" s="119"/>
      <c r="T287" s="119"/>
      <c r="U287" s="119"/>
      <c r="V287" s="119"/>
      <c r="W287" s="119"/>
      <c r="X287" s="119"/>
      <c r="Y287" s="119"/>
    </row>
    <row r="288" spans="2:25" x14ac:dyDescent="0.2">
      <c r="B288" s="70">
        <v>37170</v>
      </c>
      <c r="C288" s="4">
        <v>6</v>
      </c>
      <c r="D288" s="11"/>
      <c r="E288" s="12"/>
      <c r="F288" s="13"/>
      <c r="G288" s="92">
        <v>8</v>
      </c>
      <c r="H288" s="13">
        <v>19</v>
      </c>
      <c r="I288" s="11">
        <v>80</v>
      </c>
      <c r="J288" s="93">
        <v>0</v>
      </c>
      <c r="K288" s="7">
        <v>1</v>
      </c>
      <c r="L288" s="11" t="s">
        <v>25</v>
      </c>
      <c r="M288" s="27"/>
      <c r="N288" s="9"/>
      <c r="O288" s="10"/>
      <c r="R288" s="119"/>
      <c r="S288" s="119"/>
      <c r="T288" s="119"/>
      <c r="U288" s="119"/>
      <c r="V288" s="119"/>
      <c r="W288" s="119"/>
      <c r="X288" s="119"/>
      <c r="Y288" s="119"/>
    </row>
    <row r="289" spans="2:25" x14ac:dyDescent="0.2">
      <c r="B289" s="70">
        <v>37171</v>
      </c>
      <c r="C289" s="4">
        <v>7</v>
      </c>
      <c r="D289" s="11"/>
      <c r="E289" s="12"/>
      <c r="F289" s="13"/>
      <c r="G289" s="92">
        <v>14</v>
      </c>
      <c r="H289" s="13">
        <v>18</v>
      </c>
      <c r="I289" s="11">
        <v>73</v>
      </c>
      <c r="J289" s="93">
        <v>0</v>
      </c>
      <c r="K289" s="7">
        <v>1</v>
      </c>
      <c r="L289" s="11" t="s">
        <v>25</v>
      </c>
      <c r="M289" s="27"/>
      <c r="N289" s="9"/>
      <c r="O289" s="10"/>
      <c r="R289" s="119"/>
      <c r="S289" s="119"/>
      <c r="T289" s="119"/>
      <c r="U289" s="119"/>
      <c r="V289" s="119"/>
      <c r="W289" s="119"/>
      <c r="X289" s="119"/>
      <c r="Y289" s="119"/>
    </row>
    <row r="290" spans="2:25" x14ac:dyDescent="0.2">
      <c r="B290" s="70">
        <v>37172</v>
      </c>
      <c r="C290" s="4">
        <v>8</v>
      </c>
      <c r="D290" s="11"/>
      <c r="E290" s="12"/>
      <c r="F290" s="13"/>
      <c r="G290" s="92">
        <v>12</v>
      </c>
      <c r="H290" s="13">
        <v>16</v>
      </c>
      <c r="I290" s="11">
        <v>69</v>
      </c>
      <c r="J290" s="93">
        <v>0</v>
      </c>
      <c r="K290" s="7">
        <v>1</v>
      </c>
      <c r="L290" s="11" t="s">
        <v>25</v>
      </c>
      <c r="M290" s="27"/>
      <c r="N290" s="15"/>
      <c r="O290" s="16"/>
      <c r="R290" s="80"/>
      <c r="S290" s="80"/>
      <c r="T290" s="80"/>
      <c r="U290" s="80"/>
      <c r="V290" s="80"/>
      <c r="W290" s="80"/>
      <c r="X290" s="80"/>
      <c r="Y290" s="80"/>
    </row>
    <row r="291" spans="2:25" x14ac:dyDescent="0.2">
      <c r="B291" s="70">
        <v>37173</v>
      </c>
      <c r="C291" s="4">
        <v>9</v>
      </c>
      <c r="D291" s="11"/>
      <c r="E291" s="12"/>
      <c r="F291" s="13"/>
      <c r="G291" s="92">
        <v>10</v>
      </c>
      <c r="H291" s="13">
        <v>17</v>
      </c>
      <c r="I291" s="11">
        <v>66</v>
      </c>
      <c r="J291" s="93">
        <v>0</v>
      </c>
      <c r="K291" s="7">
        <v>1</v>
      </c>
      <c r="L291" s="11" t="s">
        <v>25</v>
      </c>
      <c r="M291" s="27"/>
      <c r="N291" s="15"/>
      <c r="O291" s="16"/>
      <c r="R291" s="80" t="s">
        <v>154</v>
      </c>
      <c r="S291" s="80"/>
      <c r="T291" s="80"/>
      <c r="U291" s="80"/>
      <c r="V291" s="80"/>
      <c r="W291" s="80"/>
      <c r="X291" s="80"/>
      <c r="Y291" s="80"/>
    </row>
    <row r="292" spans="2:25" ht="13.5" customHeight="1" thickBot="1" x14ac:dyDescent="0.25">
      <c r="B292" s="70">
        <v>37174</v>
      </c>
      <c r="C292" s="17">
        <v>10</v>
      </c>
      <c r="D292" s="18"/>
      <c r="E292" s="19"/>
      <c r="F292" s="20"/>
      <c r="G292" s="94">
        <v>12</v>
      </c>
      <c r="H292" s="20">
        <v>16</v>
      </c>
      <c r="I292" s="18">
        <v>69</v>
      </c>
      <c r="J292" s="93">
        <v>0</v>
      </c>
      <c r="K292" s="7">
        <v>1</v>
      </c>
      <c r="L292" s="11" t="s">
        <v>25</v>
      </c>
      <c r="M292" s="27"/>
      <c r="N292" s="15"/>
      <c r="O292" s="16"/>
      <c r="R292" s="119" t="s">
        <v>364</v>
      </c>
      <c r="S292" s="119"/>
      <c r="T292" s="119"/>
      <c r="U292" s="119"/>
      <c r="V292" s="119"/>
      <c r="W292" s="119"/>
      <c r="X292" s="119"/>
      <c r="Y292" s="119"/>
    </row>
    <row r="293" spans="2:25" ht="13.5" thickBot="1" x14ac:dyDescent="0.25">
      <c r="C293" s="21" t="s">
        <v>20</v>
      </c>
      <c r="D293" s="22">
        <v>47700</v>
      </c>
      <c r="E293" s="23">
        <v>0</v>
      </c>
      <c r="F293" s="24">
        <v>-1100</v>
      </c>
      <c r="G293" s="96"/>
      <c r="H293" s="97"/>
      <c r="I293" s="25"/>
      <c r="J293" s="98"/>
      <c r="K293" s="24"/>
      <c r="L293" s="22"/>
      <c r="M293" s="32"/>
      <c r="N293" s="101"/>
      <c r="O293" s="102"/>
      <c r="R293" s="119"/>
      <c r="S293" s="119"/>
      <c r="T293" s="119"/>
      <c r="U293" s="119"/>
      <c r="V293" s="119"/>
      <c r="W293" s="119"/>
      <c r="X293" s="119"/>
      <c r="Y293" s="119"/>
    </row>
    <row r="294" spans="2:25" x14ac:dyDescent="0.2">
      <c r="B294" s="70">
        <v>37175</v>
      </c>
      <c r="C294" s="26">
        <v>11</v>
      </c>
      <c r="D294" s="5"/>
      <c r="E294" s="6"/>
      <c r="F294" s="7"/>
      <c r="G294" s="90">
        <v>13</v>
      </c>
      <c r="H294" s="7">
        <v>16</v>
      </c>
      <c r="I294" s="5">
        <v>88</v>
      </c>
      <c r="J294" s="12">
        <v>0.8</v>
      </c>
      <c r="K294" s="7">
        <v>1</v>
      </c>
      <c r="L294" s="5" t="s">
        <v>25</v>
      </c>
      <c r="M294" s="35"/>
      <c r="N294" s="9"/>
      <c r="O294" s="10"/>
      <c r="R294" s="119"/>
      <c r="S294" s="119"/>
      <c r="T294" s="119"/>
      <c r="U294" s="119"/>
      <c r="V294" s="119"/>
      <c r="W294" s="119"/>
      <c r="X294" s="119"/>
      <c r="Y294" s="119"/>
    </row>
    <row r="295" spans="2:25" x14ac:dyDescent="0.2">
      <c r="B295" s="70">
        <v>37176</v>
      </c>
      <c r="C295" s="4">
        <v>12</v>
      </c>
      <c r="D295" s="11"/>
      <c r="E295" s="12"/>
      <c r="F295" s="13"/>
      <c r="G295" s="90">
        <v>14</v>
      </c>
      <c r="H295" s="7">
        <v>20</v>
      </c>
      <c r="I295" s="11">
        <v>61</v>
      </c>
      <c r="J295" s="12">
        <v>0</v>
      </c>
      <c r="K295" s="7">
        <v>2</v>
      </c>
      <c r="L295" s="5" t="s">
        <v>25</v>
      </c>
      <c r="M295" s="35"/>
      <c r="N295" s="9"/>
      <c r="O295" s="10"/>
      <c r="R295" s="80"/>
      <c r="S295" s="80"/>
      <c r="T295" s="80"/>
      <c r="U295" s="80"/>
      <c r="V295" s="80"/>
      <c r="W295" s="80"/>
      <c r="X295" s="80"/>
      <c r="Y295" s="80"/>
    </row>
    <row r="296" spans="2:25" x14ac:dyDescent="0.2">
      <c r="B296" s="70">
        <v>37177</v>
      </c>
      <c r="C296" s="4">
        <v>13</v>
      </c>
      <c r="D296" s="11"/>
      <c r="E296" s="12"/>
      <c r="F296" s="13"/>
      <c r="G296" s="92">
        <v>9</v>
      </c>
      <c r="H296" s="13">
        <v>21</v>
      </c>
      <c r="I296" s="11">
        <v>66</v>
      </c>
      <c r="J296" s="12">
        <v>0</v>
      </c>
      <c r="K296" s="7">
        <v>2</v>
      </c>
      <c r="L296" s="5" t="s">
        <v>25</v>
      </c>
      <c r="M296" s="35"/>
      <c r="N296" s="15"/>
      <c r="O296" s="16"/>
      <c r="R296" s="80" t="s">
        <v>156</v>
      </c>
      <c r="S296" s="80"/>
      <c r="T296" s="80"/>
      <c r="U296" s="80"/>
      <c r="V296" s="80"/>
      <c r="W296" s="80"/>
      <c r="X296" s="80"/>
      <c r="Y296" s="80"/>
    </row>
    <row r="297" spans="2:25" ht="15" x14ac:dyDescent="0.25">
      <c r="B297" s="70">
        <v>37178</v>
      </c>
      <c r="C297" s="4">
        <v>14</v>
      </c>
      <c r="D297" s="11"/>
      <c r="E297" s="12"/>
      <c r="F297" s="13"/>
      <c r="G297" s="99">
        <v>12</v>
      </c>
      <c r="H297" s="13">
        <v>23</v>
      </c>
      <c r="I297" s="11">
        <v>62</v>
      </c>
      <c r="J297" s="12">
        <v>0</v>
      </c>
      <c r="K297" s="7">
        <v>2</v>
      </c>
      <c r="L297" s="5" t="s">
        <v>45</v>
      </c>
      <c r="M297" s="35"/>
      <c r="N297" s="15"/>
      <c r="O297" s="16"/>
      <c r="R297" s="120" t="s">
        <v>344</v>
      </c>
      <c r="S297" s="120"/>
      <c r="T297" s="120"/>
      <c r="U297" s="120"/>
      <c r="V297" s="120"/>
      <c r="W297" s="120"/>
      <c r="X297" s="120"/>
      <c r="Y297" s="120"/>
    </row>
    <row r="298" spans="2:25" x14ac:dyDescent="0.2">
      <c r="B298" s="70">
        <v>37179</v>
      </c>
      <c r="C298" s="4">
        <v>15</v>
      </c>
      <c r="D298" s="11"/>
      <c r="E298" s="12"/>
      <c r="F298" s="13"/>
      <c r="G298" s="92">
        <v>12</v>
      </c>
      <c r="H298" s="13">
        <v>21</v>
      </c>
      <c r="I298" s="11">
        <v>68</v>
      </c>
      <c r="J298" s="12">
        <v>0</v>
      </c>
      <c r="K298" s="7">
        <v>2</v>
      </c>
      <c r="L298" s="5" t="s">
        <v>45</v>
      </c>
      <c r="M298" s="35"/>
      <c r="N298" s="9"/>
      <c r="O298" s="10"/>
      <c r="R298" s="120"/>
      <c r="S298" s="120"/>
      <c r="T298" s="120"/>
      <c r="U298" s="120"/>
      <c r="V298" s="120"/>
      <c r="W298" s="120"/>
      <c r="X298" s="120"/>
      <c r="Y298" s="120"/>
    </row>
    <row r="299" spans="2:25" x14ac:dyDescent="0.2">
      <c r="B299" s="70">
        <v>37180</v>
      </c>
      <c r="C299" s="4">
        <v>16</v>
      </c>
      <c r="D299" s="11"/>
      <c r="E299" s="12"/>
      <c r="F299" s="13"/>
      <c r="G299" s="92">
        <v>11</v>
      </c>
      <c r="H299" s="13">
        <v>18</v>
      </c>
      <c r="I299" s="11">
        <v>67</v>
      </c>
      <c r="J299" s="12">
        <v>0</v>
      </c>
      <c r="K299" s="7">
        <v>2</v>
      </c>
      <c r="L299" s="5" t="s">
        <v>15</v>
      </c>
      <c r="M299" s="35" t="s">
        <v>346</v>
      </c>
      <c r="N299" s="15"/>
      <c r="O299" s="16"/>
      <c r="R299" s="120"/>
      <c r="S299" s="120"/>
      <c r="T299" s="120"/>
      <c r="U299" s="120"/>
      <c r="V299" s="120"/>
      <c r="W299" s="120"/>
      <c r="X299" s="120"/>
      <c r="Y299" s="120"/>
    </row>
    <row r="300" spans="2:25" x14ac:dyDescent="0.2">
      <c r="B300" s="70">
        <v>37181</v>
      </c>
      <c r="C300" s="4">
        <v>17</v>
      </c>
      <c r="D300" s="11"/>
      <c r="E300" s="12"/>
      <c r="F300" s="13"/>
      <c r="G300" s="92">
        <v>5</v>
      </c>
      <c r="H300" s="13">
        <v>14</v>
      </c>
      <c r="I300" s="11">
        <v>87</v>
      </c>
      <c r="J300" s="12">
        <v>0</v>
      </c>
      <c r="K300" s="7">
        <v>2</v>
      </c>
      <c r="L300" s="5" t="s">
        <v>45</v>
      </c>
      <c r="M300" s="35" t="s">
        <v>346</v>
      </c>
      <c r="N300" s="9"/>
      <c r="O300" s="10"/>
      <c r="R300" s="80"/>
      <c r="S300" s="80"/>
      <c r="T300" s="80"/>
      <c r="U300" s="80"/>
      <c r="V300" s="80"/>
      <c r="W300" s="80"/>
      <c r="X300" s="80"/>
      <c r="Y300" s="80"/>
    </row>
    <row r="301" spans="2:25" x14ac:dyDescent="0.2">
      <c r="B301" s="70">
        <v>37182</v>
      </c>
      <c r="C301" s="4">
        <v>18</v>
      </c>
      <c r="D301" s="11"/>
      <c r="E301" s="12"/>
      <c r="F301" s="13"/>
      <c r="G301" s="92">
        <v>12</v>
      </c>
      <c r="H301" s="13">
        <v>17</v>
      </c>
      <c r="I301" s="11">
        <v>72</v>
      </c>
      <c r="J301" s="12">
        <v>0</v>
      </c>
      <c r="K301" s="7">
        <v>2</v>
      </c>
      <c r="L301" s="5" t="s">
        <v>45</v>
      </c>
      <c r="M301" s="35"/>
      <c r="N301" s="9"/>
      <c r="O301" s="10"/>
      <c r="R301" s="80" t="s">
        <v>155</v>
      </c>
      <c r="S301" s="80"/>
      <c r="T301" s="80"/>
      <c r="U301" s="80"/>
      <c r="V301" s="80"/>
      <c r="W301" s="80"/>
      <c r="X301" s="80"/>
      <c r="Y301" s="80"/>
    </row>
    <row r="302" spans="2:25" x14ac:dyDescent="0.2">
      <c r="B302" s="70">
        <v>37183</v>
      </c>
      <c r="C302" s="4">
        <v>19</v>
      </c>
      <c r="D302" s="11"/>
      <c r="E302" s="12"/>
      <c r="F302" s="13"/>
      <c r="G302" s="92">
        <v>10</v>
      </c>
      <c r="H302" s="13">
        <v>18</v>
      </c>
      <c r="I302" s="11">
        <v>71</v>
      </c>
      <c r="J302" s="12">
        <v>0</v>
      </c>
      <c r="K302" s="7">
        <v>2</v>
      </c>
      <c r="L302" s="5" t="s">
        <v>45</v>
      </c>
      <c r="M302" s="35"/>
      <c r="N302" s="9"/>
      <c r="O302" s="10"/>
      <c r="R302" s="119" t="s">
        <v>345</v>
      </c>
      <c r="S302" s="119"/>
      <c r="T302" s="119"/>
      <c r="U302" s="119"/>
      <c r="V302" s="119"/>
      <c r="W302" s="119"/>
      <c r="X302" s="119"/>
      <c r="Y302" s="119"/>
    </row>
    <row r="303" spans="2:25" ht="13.5" thickBot="1" x14ac:dyDescent="0.25">
      <c r="B303" s="70">
        <v>37184</v>
      </c>
      <c r="C303" s="17">
        <v>20</v>
      </c>
      <c r="D303" s="18"/>
      <c r="E303" s="19"/>
      <c r="F303" s="20"/>
      <c r="G303" s="92">
        <v>9</v>
      </c>
      <c r="H303" s="13">
        <v>16</v>
      </c>
      <c r="I303" s="18">
        <v>70</v>
      </c>
      <c r="J303" s="12">
        <v>0</v>
      </c>
      <c r="K303" s="7">
        <v>2</v>
      </c>
      <c r="L303" s="5" t="s">
        <v>45</v>
      </c>
      <c r="M303" s="35"/>
      <c r="N303" s="15"/>
      <c r="O303" s="16"/>
      <c r="R303" s="119"/>
      <c r="S303" s="119"/>
      <c r="T303" s="119"/>
      <c r="U303" s="119"/>
      <c r="V303" s="119"/>
      <c r="W303" s="119"/>
      <c r="X303" s="119"/>
      <c r="Y303" s="119"/>
    </row>
    <row r="304" spans="2:25" ht="13.5" thickBot="1" x14ac:dyDescent="0.25">
      <c r="C304" s="21" t="s">
        <v>23</v>
      </c>
      <c r="D304" s="22">
        <v>47900</v>
      </c>
      <c r="E304" s="23">
        <v>200</v>
      </c>
      <c r="F304" s="24">
        <v>0</v>
      </c>
      <c r="G304" s="96"/>
      <c r="H304" s="97"/>
      <c r="I304" s="25"/>
      <c r="J304" s="98"/>
      <c r="K304" s="24"/>
      <c r="L304" s="22"/>
      <c r="M304" s="32"/>
      <c r="N304" s="101"/>
      <c r="O304" s="102"/>
      <c r="R304" s="119"/>
      <c r="S304" s="119"/>
      <c r="T304" s="119"/>
      <c r="U304" s="119"/>
      <c r="V304" s="119"/>
      <c r="W304" s="119"/>
      <c r="X304" s="119"/>
      <c r="Y304" s="119"/>
    </row>
    <row r="305" spans="2:25" x14ac:dyDescent="0.2">
      <c r="B305" s="70">
        <v>37185</v>
      </c>
      <c r="C305" s="26">
        <v>21</v>
      </c>
      <c r="D305" s="5"/>
      <c r="E305" s="6"/>
      <c r="F305" s="7"/>
      <c r="G305" s="90">
        <v>8</v>
      </c>
      <c r="H305" s="7">
        <v>12</v>
      </c>
      <c r="I305" s="5">
        <v>86</v>
      </c>
      <c r="J305" s="6">
        <v>0</v>
      </c>
      <c r="K305" s="7">
        <v>1</v>
      </c>
      <c r="L305" s="5" t="s">
        <v>45</v>
      </c>
      <c r="M305" s="35"/>
      <c r="N305" s="48"/>
      <c r="O305" s="10"/>
      <c r="R305" s="80"/>
      <c r="S305" s="80"/>
      <c r="T305" s="80"/>
      <c r="U305" s="80"/>
      <c r="V305" s="80"/>
      <c r="W305" s="80"/>
      <c r="X305" s="80"/>
      <c r="Y305" s="80"/>
    </row>
    <row r="306" spans="2:25" x14ac:dyDescent="0.2">
      <c r="B306" s="70">
        <v>37186</v>
      </c>
      <c r="C306" s="4">
        <v>22</v>
      </c>
      <c r="D306" s="11"/>
      <c r="E306" s="12"/>
      <c r="F306" s="13"/>
      <c r="G306" s="92">
        <v>11</v>
      </c>
      <c r="H306" s="13">
        <v>15</v>
      </c>
      <c r="I306" s="11">
        <v>83</v>
      </c>
      <c r="J306" s="12">
        <v>4</v>
      </c>
      <c r="K306" s="7">
        <v>1</v>
      </c>
      <c r="L306" s="5" t="s">
        <v>13</v>
      </c>
      <c r="M306" s="35"/>
      <c r="N306" s="9"/>
      <c r="O306" s="10"/>
      <c r="R306" s="80" t="s">
        <v>157</v>
      </c>
      <c r="S306" s="80"/>
      <c r="T306" s="80"/>
      <c r="U306" s="80"/>
      <c r="V306" s="80"/>
      <c r="W306" s="80"/>
      <c r="X306" s="80"/>
      <c r="Y306" s="80"/>
    </row>
    <row r="307" spans="2:25" x14ac:dyDescent="0.2">
      <c r="B307" s="70">
        <v>37187</v>
      </c>
      <c r="C307" s="4">
        <v>23</v>
      </c>
      <c r="D307" s="11"/>
      <c r="E307" s="12"/>
      <c r="F307" s="13"/>
      <c r="G307" s="92">
        <v>11</v>
      </c>
      <c r="H307" s="13">
        <v>14</v>
      </c>
      <c r="I307" s="11">
        <v>84</v>
      </c>
      <c r="J307" s="12">
        <v>4</v>
      </c>
      <c r="K307" s="7">
        <v>1</v>
      </c>
      <c r="L307" s="5" t="s">
        <v>45</v>
      </c>
      <c r="M307" s="35"/>
      <c r="N307" s="15"/>
      <c r="O307" s="16"/>
      <c r="R307" s="120"/>
      <c r="S307" s="120"/>
      <c r="T307" s="120"/>
      <c r="U307" s="120"/>
      <c r="V307" s="120"/>
      <c r="W307" s="120"/>
      <c r="X307" s="120"/>
      <c r="Y307" s="120"/>
    </row>
    <row r="308" spans="2:25" x14ac:dyDescent="0.2">
      <c r="B308" s="70">
        <v>37188</v>
      </c>
      <c r="C308" s="4">
        <v>24</v>
      </c>
      <c r="D308" s="11"/>
      <c r="E308" s="12"/>
      <c r="F308" s="13"/>
      <c r="G308" s="92">
        <v>9</v>
      </c>
      <c r="H308" s="13">
        <v>11</v>
      </c>
      <c r="I308" s="11">
        <v>93</v>
      </c>
      <c r="J308" s="12">
        <v>1</v>
      </c>
      <c r="K308" s="7">
        <v>1</v>
      </c>
      <c r="L308" s="5" t="s">
        <v>45</v>
      </c>
      <c r="M308" s="35"/>
      <c r="N308" s="9"/>
      <c r="O308" s="10"/>
      <c r="R308" s="120"/>
      <c r="S308" s="120"/>
      <c r="T308" s="120"/>
      <c r="U308" s="120"/>
      <c r="V308" s="120"/>
      <c r="W308" s="120"/>
      <c r="X308" s="120"/>
      <c r="Y308" s="120"/>
    </row>
    <row r="309" spans="2:25" x14ac:dyDescent="0.2">
      <c r="B309" s="70">
        <v>37189</v>
      </c>
      <c r="C309" s="4">
        <v>25</v>
      </c>
      <c r="D309" s="11"/>
      <c r="E309" s="12"/>
      <c r="F309" s="13"/>
      <c r="G309" s="92">
        <v>10</v>
      </c>
      <c r="H309" s="13">
        <v>14</v>
      </c>
      <c r="I309" s="11">
        <v>82</v>
      </c>
      <c r="J309" s="12">
        <v>2</v>
      </c>
      <c r="K309" s="7">
        <v>1</v>
      </c>
      <c r="L309" s="5" t="s">
        <v>25</v>
      </c>
      <c r="M309" s="35"/>
      <c r="N309" s="15"/>
      <c r="O309" s="16"/>
      <c r="R309" s="120"/>
      <c r="S309" s="120"/>
      <c r="T309" s="120"/>
      <c r="U309" s="120"/>
      <c r="V309" s="120"/>
      <c r="W309" s="120"/>
      <c r="X309" s="120"/>
      <c r="Y309" s="120"/>
    </row>
    <row r="310" spans="2:25" x14ac:dyDescent="0.2">
      <c r="B310" s="70">
        <v>37190</v>
      </c>
      <c r="C310" s="4">
        <v>26</v>
      </c>
      <c r="D310" s="11"/>
      <c r="E310" s="12"/>
      <c r="F310" s="13"/>
      <c r="G310" s="92">
        <v>8</v>
      </c>
      <c r="H310" s="13">
        <v>16</v>
      </c>
      <c r="I310" s="11">
        <v>74</v>
      </c>
      <c r="J310" s="12">
        <v>0</v>
      </c>
      <c r="K310" s="7">
        <v>1</v>
      </c>
      <c r="L310" s="11" t="s">
        <v>25</v>
      </c>
      <c r="M310" s="35"/>
      <c r="N310" s="9"/>
      <c r="O310" s="10"/>
    </row>
    <row r="311" spans="2:25" x14ac:dyDescent="0.2">
      <c r="B311" s="70">
        <v>37191</v>
      </c>
      <c r="C311" s="4">
        <v>27</v>
      </c>
      <c r="D311" s="11"/>
      <c r="E311" s="12"/>
      <c r="F311" s="13"/>
      <c r="G311" s="92">
        <v>9</v>
      </c>
      <c r="H311" s="13">
        <v>16</v>
      </c>
      <c r="I311" s="11">
        <v>76</v>
      </c>
      <c r="J311" s="12">
        <v>0.2</v>
      </c>
      <c r="K311" s="7">
        <v>1</v>
      </c>
      <c r="L311" s="11" t="s">
        <v>25</v>
      </c>
      <c r="M311" s="35"/>
      <c r="N311" s="15"/>
      <c r="O311" s="16"/>
    </row>
    <row r="312" spans="2:25" x14ac:dyDescent="0.2">
      <c r="B312" s="70">
        <v>37192</v>
      </c>
      <c r="C312" s="4">
        <v>28</v>
      </c>
      <c r="D312" s="11"/>
      <c r="E312" s="12"/>
      <c r="F312" s="13"/>
      <c r="G312" s="92">
        <v>9</v>
      </c>
      <c r="H312" s="13">
        <v>15</v>
      </c>
      <c r="I312" s="11">
        <v>71</v>
      </c>
      <c r="J312" s="12">
        <v>0</v>
      </c>
      <c r="K312" s="7">
        <v>1</v>
      </c>
      <c r="L312" s="11" t="s">
        <v>15</v>
      </c>
      <c r="M312" s="35"/>
      <c r="N312" s="9"/>
      <c r="O312" s="10"/>
    </row>
    <row r="313" spans="2:25" x14ac:dyDescent="0.2">
      <c r="B313" s="70">
        <v>37193</v>
      </c>
      <c r="C313" s="4">
        <v>29</v>
      </c>
      <c r="D313" s="11"/>
      <c r="E313" s="12"/>
      <c r="F313" s="13"/>
      <c r="G313" s="92">
        <v>9</v>
      </c>
      <c r="H313" s="13">
        <v>13</v>
      </c>
      <c r="I313" s="11">
        <v>89</v>
      </c>
      <c r="J313" s="12">
        <v>0</v>
      </c>
      <c r="K313" s="7">
        <v>1</v>
      </c>
      <c r="L313" s="11" t="s">
        <v>25</v>
      </c>
      <c r="M313" s="35"/>
      <c r="N313" s="15"/>
      <c r="O313" s="16"/>
    </row>
    <row r="314" spans="2:25" x14ac:dyDescent="0.2">
      <c r="B314" s="70">
        <v>37194</v>
      </c>
      <c r="C314" s="4">
        <v>30</v>
      </c>
      <c r="D314" s="11"/>
      <c r="E314" s="12"/>
      <c r="F314" s="13"/>
      <c r="G314" s="92">
        <v>12</v>
      </c>
      <c r="H314" s="13">
        <v>19</v>
      </c>
      <c r="I314" s="11">
        <v>66</v>
      </c>
      <c r="J314" s="12">
        <v>2</v>
      </c>
      <c r="K314" s="7">
        <v>1</v>
      </c>
      <c r="L314" s="11" t="s">
        <v>25</v>
      </c>
      <c r="M314" s="35"/>
      <c r="N314" s="15"/>
      <c r="O314" s="16"/>
    </row>
    <row r="315" spans="2:25" ht="13.5" thickBot="1" x14ac:dyDescent="0.25">
      <c r="B315" s="70">
        <v>37195</v>
      </c>
      <c r="C315" s="17">
        <v>31</v>
      </c>
      <c r="D315" s="11"/>
      <c r="E315" s="12"/>
      <c r="F315" s="13"/>
      <c r="G315" s="92">
        <v>14</v>
      </c>
      <c r="H315" s="13">
        <v>17</v>
      </c>
      <c r="I315" s="11">
        <v>76</v>
      </c>
      <c r="J315" s="12">
        <v>0</v>
      </c>
      <c r="K315" s="7">
        <v>1</v>
      </c>
      <c r="L315" s="11" t="s">
        <v>15</v>
      </c>
      <c r="M315" s="35" t="s">
        <v>123</v>
      </c>
      <c r="N315" s="15"/>
      <c r="O315" s="16"/>
    </row>
    <row r="316" spans="2:25" ht="13.5" thickBot="1" x14ac:dyDescent="0.25">
      <c r="C316" s="21" t="s">
        <v>27</v>
      </c>
      <c r="D316" s="22">
        <v>48400</v>
      </c>
      <c r="E316" s="23">
        <v>500</v>
      </c>
      <c r="F316" s="24">
        <v>0</v>
      </c>
      <c r="G316" s="96"/>
      <c r="H316" s="97"/>
      <c r="I316" s="25"/>
      <c r="J316" s="98"/>
      <c r="K316" s="24"/>
      <c r="L316" s="22"/>
      <c r="M316" s="36"/>
      <c r="N316" s="37"/>
      <c r="O316" s="38"/>
    </row>
    <row r="317" spans="2:25" ht="12.75" customHeight="1" x14ac:dyDescent="0.2">
      <c r="C317" s="164" t="s">
        <v>28</v>
      </c>
      <c r="D317" s="165"/>
      <c r="E317" s="251">
        <v>700</v>
      </c>
      <c r="F317" s="253">
        <v>-1100</v>
      </c>
      <c r="G317" s="256">
        <f>SUM(G283:G315)</f>
        <v>333</v>
      </c>
      <c r="H317" s="256">
        <f>SUM(H283:H315)</f>
        <v>523</v>
      </c>
      <c r="I317" s="256">
        <f>SUM(I283:I315)</f>
        <v>2309</v>
      </c>
      <c r="J317" s="258">
        <f>SUM(J283:J315)</f>
        <v>23.599999999999998</v>
      </c>
      <c r="K317" s="233">
        <f>COUNTIF(K283:K315,"&gt;0")</f>
        <v>31</v>
      </c>
      <c r="L317" s="39"/>
      <c r="M317" s="40"/>
      <c r="N317" s="40"/>
      <c r="O317" s="41"/>
    </row>
    <row r="318" spans="2:25" ht="13.5" thickBot="1" x14ac:dyDescent="0.25">
      <c r="C318" s="166"/>
      <c r="D318" s="167"/>
      <c r="E318" s="252"/>
      <c r="F318" s="232"/>
      <c r="G318" s="257"/>
      <c r="H318" s="257"/>
      <c r="I318" s="257"/>
      <c r="J318" s="259"/>
      <c r="K318" s="234"/>
      <c r="L318" s="42"/>
      <c r="M318" s="43"/>
      <c r="N318" s="43"/>
      <c r="O318" s="44"/>
    </row>
    <row r="319" spans="2:25" ht="12.75" customHeight="1" x14ac:dyDescent="0.2">
      <c r="C319" s="143" t="s">
        <v>54</v>
      </c>
      <c r="D319" s="144"/>
      <c r="E319" s="206">
        <v>-0.4</v>
      </c>
      <c r="F319" s="116" t="s">
        <v>55</v>
      </c>
      <c r="G319" s="152" t="s">
        <v>171</v>
      </c>
      <c r="H319" s="153" t="s">
        <v>172</v>
      </c>
      <c r="I319" s="154" t="s">
        <v>56</v>
      </c>
      <c r="J319" s="156" t="s">
        <v>57</v>
      </c>
      <c r="K319" s="235" t="s">
        <v>29</v>
      </c>
      <c r="L319" s="235"/>
      <c r="M319" s="235"/>
      <c r="N319" s="235"/>
      <c r="O319" s="236"/>
    </row>
    <row r="320" spans="2:25" x14ac:dyDescent="0.2">
      <c r="C320" s="145"/>
      <c r="D320" s="146"/>
      <c r="E320" s="207"/>
      <c r="F320" s="117"/>
      <c r="G320" s="121"/>
      <c r="H320" s="137"/>
      <c r="I320" s="155"/>
      <c r="J320" s="157"/>
      <c r="K320" s="237"/>
      <c r="L320" s="237"/>
      <c r="M320" s="237"/>
      <c r="N320" s="237"/>
      <c r="O320" s="238"/>
    </row>
    <row r="321" spans="2:25" x14ac:dyDescent="0.2">
      <c r="C321" s="145"/>
      <c r="D321" s="146"/>
      <c r="E321" s="207"/>
      <c r="F321" s="117"/>
      <c r="G321" s="227">
        <f>G317/31</f>
        <v>10.741935483870968</v>
      </c>
      <c r="H321" s="227">
        <f t="shared" ref="H321:I321" si="4">H317/31</f>
        <v>16.870967741935484</v>
      </c>
      <c r="I321" s="227">
        <f t="shared" si="4"/>
        <v>74.483870967741936</v>
      </c>
      <c r="J321" s="231">
        <f>COUNTIF(J283:J315,"&gt;0")</f>
        <v>11</v>
      </c>
      <c r="K321" s="237"/>
      <c r="L321" s="237"/>
      <c r="M321" s="237"/>
      <c r="N321" s="237"/>
      <c r="O321" s="238"/>
    </row>
    <row r="322" spans="2:25" ht="13.5" thickBot="1" x14ac:dyDescent="0.25">
      <c r="C322" s="147"/>
      <c r="D322" s="148"/>
      <c r="E322" s="208"/>
      <c r="F322" s="118"/>
      <c r="G322" s="228"/>
      <c r="H322" s="228"/>
      <c r="I322" s="228"/>
      <c r="J322" s="232"/>
      <c r="K322" s="239"/>
      <c r="L322" s="239"/>
      <c r="M322" s="239"/>
      <c r="N322" s="239"/>
      <c r="O322" s="240"/>
    </row>
    <row r="325" spans="2:25" x14ac:dyDescent="0.2">
      <c r="C325" s="69" t="s">
        <v>159</v>
      </c>
      <c r="D325" s="69" t="s">
        <v>187</v>
      </c>
      <c r="H325" s="59"/>
    </row>
    <row r="326" spans="2:25" ht="13.5" thickBot="1" x14ac:dyDescent="0.25">
      <c r="D326" s="72"/>
    </row>
    <row r="327" spans="2:25" ht="12.75" customHeight="1" x14ac:dyDescent="0.2">
      <c r="C327" s="260" t="s">
        <v>0</v>
      </c>
      <c r="D327" s="262" t="s">
        <v>1</v>
      </c>
      <c r="E327" s="263"/>
      <c r="F327" s="264"/>
      <c r="G327" s="265" t="s">
        <v>2</v>
      </c>
      <c r="H327" s="266"/>
      <c r="I327" s="267" t="s">
        <v>3</v>
      </c>
      <c r="J327" s="269" t="s">
        <v>4</v>
      </c>
      <c r="K327" s="241" t="s">
        <v>5</v>
      </c>
      <c r="L327" s="243" t="s">
        <v>6</v>
      </c>
      <c r="M327" s="245" t="s">
        <v>7</v>
      </c>
      <c r="N327" s="246"/>
      <c r="O327" s="247"/>
      <c r="R327" s="80" t="s">
        <v>150</v>
      </c>
      <c r="S327" s="80"/>
      <c r="T327" s="80"/>
      <c r="U327" s="80"/>
      <c r="V327" s="80"/>
      <c r="W327" s="80"/>
      <c r="X327" s="80"/>
      <c r="Y327" s="80"/>
    </row>
    <row r="328" spans="2:25" ht="13.5" customHeight="1" thickBot="1" x14ac:dyDescent="0.25">
      <c r="C328" s="261"/>
      <c r="D328" s="1" t="s">
        <v>8</v>
      </c>
      <c r="E328" s="2" t="s">
        <v>9</v>
      </c>
      <c r="F328" s="3" t="s">
        <v>10</v>
      </c>
      <c r="G328" s="49" t="s">
        <v>11</v>
      </c>
      <c r="H328" s="50" t="s">
        <v>12</v>
      </c>
      <c r="I328" s="268"/>
      <c r="J328" s="270"/>
      <c r="K328" s="242"/>
      <c r="L328" s="244"/>
      <c r="M328" s="248"/>
      <c r="N328" s="249"/>
      <c r="O328" s="250"/>
      <c r="R328" s="119" t="s">
        <v>347</v>
      </c>
      <c r="S328" s="119"/>
      <c r="T328" s="119"/>
      <c r="U328" s="119"/>
      <c r="V328" s="119"/>
      <c r="W328" s="119"/>
      <c r="X328" s="119"/>
      <c r="Y328" s="119"/>
    </row>
    <row r="329" spans="2:25" x14ac:dyDescent="0.2">
      <c r="B329" s="70">
        <v>37165</v>
      </c>
      <c r="C329" s="4">
        <v>1</v>
      </c>
      <c r="D329" s="5"/>
      <c r="E329" s="6"/>
      <c r="F329" s="7"/>
      <c r="G329" s="90"/>
      <c r="H329" s="7"/>
      <c r="I329" s="5"/>
      <c r="J329" s="91"/>
      <c r="K329" s="7"/>
      <c r="L329" s="5"/>
      <c r="M329" s="27"/>
      <c r="N329" s="9"/>
      <c r="O329" s="10"/>
      <c r="R329" s="119"/>
      <c r="S329" s="119"/>
      <c r="T329" s="119"/>
      <c r="U329" s="119"/>
      <c r="V329" s="119"/>
      <c r="W329" s="119"/>
      <c r="X329" s="119"/>
      <c r="Y329" s="119"/>
    </row>
    <row r="330" spans="2:25" x14ac:dyDescent="0.2">
      <c r="B330" s="70">
        <v>37166</v>
      </c>
      <c r="C330" s="4">
        <v>2</v>
      </c>
      <c r="D330" s="11"/>
      <c r="E330" s="12"/>
      <c r="F330" s="13"/>
      <c r="G330" s="92"/>
      <c r="H330" s="13"/>
      <c r="I330" s="11"/>
      <c r="J330" s="93"/>
      <c r="K330" s="7"/>
      <c r="L330" s="11"/>
      <c r="M330" s="27"/>
      <c r="N330" s="9"/>
      <c r="O330" s="10"/>
      <c r="R330" s="119"/>
      <c r="S330" s="119"/>
      <c r="T330" s="119"/>
      <c r="U330" s="119"/>
      <c r="V330" s="119"/>
      <c r="W330" s="119"/>
      <c r="X330" s="119"/>
      <c r="Y330" s="119"/>
    </row>
    <row r="331" spans="2:25" x14ac:dyDescent="0.2">
      <c r="B331" s="70">
        <v>37167</v>
      </c>
      <c r="C331" s="4">
        <v>3</v>
      </c>
      <c r="D331" s="11"/>
      <c r="E331" s="12"/>
      <c r="F331" s="13"/>
      <c r="G331" s="92"/>
      <c r="H331" s="13"/>
      <c r="I331" s="11"/>
      <c r="J331" s="93"/>
      <c r="K331" s="7"/>
      <c r="L331" s="11"/>
      <c r="M331" s="27"/>
      <c r="N331" s="9"/>
      <c r="O331" s="10"/>
      <c r="R331" s="80"/>
      <c r="S331" s="80"/>
      <c r="T331" s="80"/>
      <c r="U331" s="80"/>
      <c r="V331" s="80"/>
      <c r="W331" s="80"/>
      <c r="X331" s="80"/>
      <c r="Y331" s="80"/>
    </row>
    <row r="332" spans="2:25" x14ac:dyDescent="0.2">
      <c r="B332" s="70">
        <v>37168</v>
      </c>
      <c r="C332" s="4">
        <v>4</v>
      </c>
      <c r="D332" s="11"/>
      <c r="E332" s="12"/>
      <c r="F332" s="13"/>
      <c r="G332" s="92"/>
      <c r="H332" s="13"/>
      <c r="I332" s="11"/>
      <c r="J332" s="93"/>
      <c r="K332" s="7"/>
      <c r="L332" s="11"/>
      <c r="M332" s="27"/>
      <c r="N332" s="9"/>
      <c r="O332" s="10"/>
      <c r="R332" s="80" t="s">
        <v>152</v>
      </c>
      <c r="S332" s="80"/>
      <c r="T332" s="80"/>
      <c r="U332" s="80"/>
      <c r="V332" s="80"/>
      <c r="W332" s="80"/>
      <c r="X332" s="80"/>
      <c r="Y332" s="80"/>
    </row>
    <row r="333" spans="2:25" ht="12.75" customHeight="1" x14ac:dyDescent="0.2">
      <c r="B333" s="70">
        <v>37169</v>
      </c>
      <c r="C333" s="4">
        <v>5</v>
      </c>
      <c r="D333" s="11"/>
      <c r="E333" s="12"/>
      <c r="F333" s="13"/>
      <c r="G333" s="92"/>
      <c r="H333" s="13"/>
      <c r="I333" s="11"/>
      <c r="J333" s="93"/>
      <c r="K333" s="7"/>
      <c r="L333" s="11"/>
      <c r="M333" s="27"/>
      <c r="N333" s="9"/>
      <c r="O333" s="10"/>
      <c r="R333" s="119" t="s">
        <v>348</v>
      </c>
      <c r="S333" s="119"/>
      <c r="T333" s="119"/>
      <c r="U333" s="119"/>
      <c r="V333" s="119"/>
      <c r="W333" s="119"/>
      <c r="X333" s="119"/>
      <c r="Y333" s="119"/>
    </row>
    <row r="334" spans="2:25" x14ac:dyDescent="0.2">
      <c r="B334" s="70">
        <v>37170</v>
      </c>
      <c r="C334" s="4">
        <v>6</v>
      </c>
      <c r="D334" s="11"/>
      <c r="E334" s="12"/>
      <c r="F334" s="13"/>
      <c r="G334" s="92"/>
      <c r="H334" s="13"/>
      <c r="I334" s="11"/>
      <c r="J334" s="93"/>
      <c r="K334" s="7"/>
      <c r="L334" s="11"/>
      <c r="M334" s="27"/>
      <c r="N334" s="9"/>
      <c r="O334" s="10"/>
      <c r="R334" s="119"/>
      <c r="S334" s="119"/>
      <c r="T334" s="119"/>
      <c r="U334" s="119"/>
      <c r="V334" s="119"/>
      <c r="W334" s="119"/>
      <c r="X334" s="119"/>
      <c r="Y334" s="119"/>
    </row>
    <row r="335" spans="2:25" x14ac:dyDescent="0.2">
      <c r="B335" s="70">
        <v>37171</v>
      </c>
      <c r="C335" s="4">
        <v>7</v>
      </c>
      <c r="D335" s="11"/>
      <c r="E335" s="12"/>
      <c r="F335" s="13"/>
      <c r="G335" s="92"/>
      <c r="H335" s="13"/>
      <c r="I335" s="11"/>
      <c r="J335" s="93"/>
      <c r="K335" s="7"/>
      <c r="L335" s="11"/>
      <c r="M335" s="27"/>
      <c r="N335" s="9"/>
      <c r="O335" s="10"/>
      <c r="R335" s="119"/>
      <c r="S335" s="119"/>
      <c r="T335" s="119"/>
      <c r="U335" s="119"/>
      <c r="V335" s="119"/>
      <c r="W335" s="119"/>
      <c r="X335" s="119"/>
      <c r="Y335" s="119"/>
    </row>
    <row r="336" spans="2:25" x14ac:dyDescent="0.2">
      <c r="B336" s="70">
        <v>37172</v>
      </c>
      <c r="C336" s="4">
        <v>8</v>
      </c>
      <c r="D336" s="11"/>
      <c r="E336" s="12"/>
      <c r="F336" s="13"/>
      <c r="G336" s="92"/>
      <c r="H336" s="13"/>
      <c r="I336" s="11"/>
      <c r="J336" s="93"/>
      <c r="K336" s="7"/>
      <c r="L336" s="11"/>
      <c r="M336" s="27"/>
      <c r="N336" s="15"/>
      <c r="O336" s="16"/>
      <c r="R336" s="80"/>
      <c r="S336" s="80"/>
      <c r="T336" s="80"/>
      <c r="U336" s="80"/>
      <c r="V336" s="80"/>
      <c r="W336" s="80"/>
      <c r="X336" s="80"/>
      <c r="Y336" s="80"/>
    </row>
    <row r="337" spans="2:25" x14ac:dyDescent="0.2">
      <c r="B337" s="70">
        <v>37173</v>
      </c>
      <c r="C337" s="4">
        <v>9</v>
      </c>
      <c r="D337" s="11"/>
      <c r="E337" s="12"/>
      <c r="F337" s="13"/>
      <c r="G337" s="92"/>
      <c r="H337" s="13"/>
      <c r="I337" s="11"/>
      <c r="J337" s="12"/>
      <c r="K337" s="7"/>
      <c r="L337" s="11"/>
      <c r="M337" s="27"/>
      <c r="N337" s="15"/>
      <c r="O337" s="16"/>
      <c r="R337" s="80" t="s">
        <v>154</v>
      </c>
      <c r="S337" s="80"/>
      <c r="T337" s="80"/>
      <c r="U337" s="80"/>
      <c r="V337" s="80"/>
      <c r="W337" s="80"/>
      <c r="X337" s="80"/>
      <c r="Y337" s="80"/>
    </row>
    <row r="338" spans="2:25" ht="13.5" thickBot="1" x14ac:dyDescent="0.25">
      <c r="B338" s="70">
        <v>37174</v>
      </c>
      <c r="C338" s="17">
        <v>10</v>
      </c>
      <c r="D338" s="18">
        <v>43200</v>
      </c>
      <c r="E338" s="19"/>
      <c r="F338" s="20"/>
      <c r="G338" s="94">
        <v>12</v>
      </c>
      <c r="H338" s="20">
        <v>15</v>
      </c>
      <c r="I338" s="18">
        <v>78</v>
      </c>
      <c r="J338" s="95">
        <v>0</v>
      </c>
      <c r="K338" s="7">
        <v>0</v>
      </c>
      <c r="L338" s="11" t="s">
        <v>13</v>
      </c>
      <c r="M338" s="27">
        <v>0.5</v>
      </c>
      <c r="N338" s="15"/>
      <c r="O338" s="16"/>
      <c r="R338" s="119"/>
      <c r="S338" s="119"/>
      <c r="T338" s="119"/>
      <c r="U338" s="119"/>
      <c r="V338" s="119"/>
      <c r="W338" s="119"/>
      <c r="X338" s="119"/>
      <c r="Y338" s="119"/>
    </row>
    <row r="339" spans="2:25" ht="13.5" thickBot="1" x14ac:dyDescent="0.25">
      <c r="C339" s="21" t="s">
        <v>20</v>
      </c>
      <c r="D339" s="22"/>
      <c r="E339" s="23"/>
      <c r="F339" s="24"/>
      <c r="G339" s="96"/>
      <c r="H339" s="97"/>
      <c r="I339" s="25"/>
      <c r="J339" s="98"/>
      <c r="K339" s="24"/>
      <c r="L339" s="22"/>
      <c r="M339" s="32"/>
      <c r="N339" s="101"/>
      <c r="O339" s="102"/>
      <c r="R339" s="119"/>
      <c r="S339" s="119"/>
      <c r="T339" s="119"/>
      <c r="U339" s="119"/>
      <c r="V339" s="119"/>
      <c r="W339" s="119"/>
      <c r="X339" s="119"/>
      <c r="Y339" s="119"/>
    </row>
    <row r="340" spans="2:25" x14ac:dyDescent="0.2">
      <c r="B340" s="70">
        <v>37175</v>
      </c>
      <c r="C340" s="26">
        <v>11</v>
      </c>
      <c r="D340" s="5"/>
      <c r="E340" s="6"/>
      <c r="F340" s="7"/>
      <c r="G340" s="90">
        <v>13</v>
      </c>
      <c r="H340" s="7">
        <v>15</v>
      </c>
      <c r="I340" s="5">
        <v>100</v>
      </c>
      <c r="J340" s="12">
        <v>11</v>
      </c>
      <c r="K340" s="7">
        <v>1</v>
      </c>
      <c r="L340" s="5" t="s">
        <v>13</v>
      </c>
      <c r="M340" s="35">
        <v>0.5</v>
      </c>
      <c r="N340" s="9"/>
      <c r="O340" s="10"/>
      <c r="R340" s="119"/>
      <c r="S340" s="119"/>
      <c r="T340" s="119"/>
      <c r="U340" s="119"/>
      <c r="V340" s="119"/>
      <c r="W340" s="119"/>
      <c r="X340" s="119"/>
      <c r="Y340" s="119"/>
    </row>
    <row r="341" spans="2:25" x14ac:dyDescent="0.2">
      <c r="B341" s="70">
        <v>37176</v>
      </c>
      <c r="C341" s="4">
        <v>12</v>
      </c>
      <c r="D341" s="11"/>
      <c r="E341" s="12"/>
      <c r="F341" s="13"/>
      <c r="G341" s="90">
        <v>14</v>
      </c>
      <c r="H341" s="7">
        <v>17</v>
      </c>
      <c r="I341" s="11">
        <v>90</v>
      </c>
      <c r="J341" s="12">
        <v>0.5</v>
      </c>
      <c r="K341" s="7">
        <v>1</v>
      </c>
      <c r="L341" s="5" t="s">
        <v>13</v>
      </c>
      <c r="M341" s="35">
        <v>0</v>
      </c>
      <c r="N341" s="9"/>
      <c r="O341" s="10"/>
      <c r="R341" s="80"/>
      <c r="S341" s="80"/>
      <c r="T341" s="80"/>
      <c r="U341" s="80"/>
      <c r="V341" s="80"/>
      <c r="W341" s="80"/>
      <c r="X341" s="80"/>
      <c r="Y341" s="80"/>
    </row>
    <row r="342" spans="2:25" x14ac:dyDescent="0.2">
      <c r="B342" s="70">
        <v>37177</v>
      </c>
      <c r="C342" s="4">
        <v>13</v>
      </c>
      <c r="D342" s="11"/>
      <c r="E342" s="12"/>
      <c r="F342" s="13"/>
      <c r="G342" s="92">
        <v>11</v>
      </c>
      <c r="H342" s="13">
        <v>18</v>
      </c>
      <c r="I342" s="11">
        <v>98</v>
      </c>
      <c r="J342" s="12">
        <v>0</v>
      </c>
      <c r="K342" s="7">
        <v>1</v>
      </c>
      <c r="L342" s="5" t="s">
        <v>25</v>
      </c>
      <c r="M342" s="35">
        <v>0.25</v>
      </c>
      <c r="N342" s="15"/>
      <c r="O342" s="16"/>
      <c r="R342" s="80" t="s">
        <v>156</v>
      </c>
      <c r="S342" s="80"/>
      <c r="T342" s="80"/>
      <c r="U342" s="80"/>
      <c r="V342" s="80"/>
      <c r="W342" s="80"/>
      <c r="X342" s="80"/>
      <c r="Y342" s="80"/>
    </row>
    <row r="343" spans="2:25" ht="15" x14ac:dyDescent="0.25">
      <c r="B343" s="70">
        <v>37178</v>
      </c>
      <c r="C343" s="4">
        <v>14</v>
      </c>
      <c r="D343" s="11"/>
      <c r="E343" s="12"/>
      <c r="F343" s="13"/>
      <c r="G343" s="99">
        <v>13</v>
      </c>
      <c r="H343" s="13">
        <v>18</v>
      </c>
      <c r="I343" s="11">
        <v>95</v>
      </c>
      <c r="J343" s="12">
        <v>0</v>
      </c>
      <c r="K343" s="7">
        <v>1</v>
      </c>
      <c r="L343" s="5" t="s">
        <v>64</v>
      </c>
      <c r="M343" s="35">
        <v>1</v>
      </c>
      <c r="N343" s="15"/>
      <c r="O343" s="16"/>
      <c r="R343" s="120"/>
      <c r="S343" s="120"/>
      <c r="T343" s="120"/>
      <c r="U343" s="120"/>
      <c r="V343" s="120"/>
      <c r="W343" s="120"/>
      <c r="X343" s="120"/>
      <c r="Y343" s="120"/>
    </row>
    <row r="344" spans="2:25" x14ac:dyDescent="0.2">
      <c r="B344" s="70">
        <v>37179</v>
      </c>
      <c r="C344" s="4">
        <v>15</v>
      </c>
      <c r="D344" s="11"/>
      <c r="E344" s="12"/>
      <c r="F344" s="13"/>
      <c r="G344" s="92">
        <v>13</v>
      </c>
      <c r="H344" s="13">
        <v>18</v>
      </c>
      <c r="I344" s="11">
        <v>98</v>
      </c>
      <c r="J344" s="12">
        <v>1</v>
      </c>
      <c r="K344" s="7">
        <v>1</v>
      </c>
      <c r="L344" s="5" t="s">
        <v>45</v>
      </c>
      <c r="M344" s="35">
        <v>0.5</v>
      </c>
      <c r="N344" s="9"/>
      <c r="O344" s="10"/>
      <c r="R344" s="120"/>
      <c r="S344" s="120"/>
      <c r="T344" s="120"/>
      <c r="U344" s="120"/>
      <c r="V344" s="120"/>
      <c r="W344" s="120"/>
      <c r="X344" s="120"/>
      <c r="Y344" s="120"/>
    </row>
    <row r="345" spans="2:25" x14ac:dyDescent="0.2">
      <c r="B345" s="70">
        <v>37180</v>
      </c>
      <c r="C345" s="4">
        <v>16</v>
      </c>
      <c r="D345" s="11"/>
      <c r="E345" s="12"/>
      <c r="F345" s="13"/>
      <c r="G345" s="92">
        <v>14</v>
      </c>
      <c r="H345" s="13">
        <v>17</v>
      </c>
      <c r="I345" s="11">
        <v>83</v>
      </c>
      <c r="J345" s="12">
        <v>0</v>
      </c>
      <c r="K345" s="7">
        <v>1</v>
      </c>
      <c r="L345" s="5" t="s">
        <v>64</v>
      </c>
      <c r="M345" s="35">
        <v>0.25</v>
      </c>
      <c r="N345" s="15"/>
      <c r="O345" s="16"/>
      <c r="R345" s="120"/>
      <c r="S345" s="120"/>
      <c r="T345" s="120"/>
      <c r="U345" s="120"/>
      <c r="V345" s="120"/>
      <c r="W345" s="120"/>
      <c r="X345" s="120"/>
      <c r="Y345" s="120"/>
    </row>
    <row r="346" spans="2:25" x14ac:dyDescent="0.2">
      <c r="B346" s="70">
        <v>37181</v>
      </c>
      <c r="C346" s="4">
        <v>17</v>
      </c>
      <c r="D346" s="11"/>
      <c r="E346" s="12"/>
      <c r="F346" s="13"/>
      <c r="G346" s="92">
        <v>8</v>
      </c>
      <c r="H346" s="13">
        <v>13</v>
      </c>
      <c r="I346" s="11">
        <v>96</v>
      </c>
      <c r="J346" s="12">
        <v>0</v>
      </c>
      <c r="K346" s="7">
        <v>1</v>
      </c>
      <c r="L346" s="5" t="s">
        <v>25</v>
      </c>
      <c r="M346" s="35">
        <v>0.25</v>
      </c>
      <c r="N346" s="9"/>
      <c r="O346" s="10"/>
      <c r="R346" s="80"/>
      <c r="S346" s="80"/>
      <c r="T346" s="80"/>
      <c r="U346" s="80"/>
      <c r="V346" s="80"/>
      <c r="W346" s="80"/>
      <c r="X346" s="80"/>
      <c r="Y346" s="80"/>
    </row>
    <row r="347" spans="2:25" x14ac:dyDescent="0.2">
      <c r="B347" s="70">
        <v>37182</v>
      </c>
      <c r="C347" s="4">
        <v>18</v>
      </c>
      <c r="D347" s="11"/>
      <c r="E347" s="12"/>
      <c r="F347" s="13"/>
      <c r="G347" s="92">
        <v>10</v>
      </c>
      <c r="H347" s="13">
        <v>15</v>
      </c>
      <c r="I347" s="11">
        <v>88</v>
      </c>
      <c r="J347" s="12">
        <v>0</v>
      </c>
      <c r="K347" s="7">
        <v>1</v>
      </c>
      <c r="L347" s="5" t="s">
        <v>45</v>
      </c>
      <c r="M347" s="35">
        <v>0.5</v>
      </c>
      <c r="N347" s="9"/>
      <c r="O347" s="10"/>
      <c r="R347" s="80" t="s">
        <v>155</v>
      </c>
      <c r="S347" s="80"/>
      <c r="T347" s="80"/>
      <c r="U347" s="80"/>
      <c r="V347" s="80"/>
      <c r="W347" s="80"/>
      <c r="X347" s="80"/>
      <c r="Y347" s="80"/>
    </row>
    <row r="348" spans="2:25" x14ac:dyDescent="0.2">
      <c r="B348" s="70">
        <v>37183</v>
      </c>
      <c r="C348" s="4">
        <v>19</v>
      </c>
      <c r="D348" s="11"/>
      <c r="E348" s="12"/>
      <c r="F348" s="13"/>
      <c r="G348" s="92">
        <v>10</v>
      </c>
      <c r="H348" s="13">
        <v>14</v>
      </c>
      <c r="I348" s="11">
        <v>90</v>
      </c>
      <c r="J348" s="12">
        <v>0</v>
      </c>
      <c r="K348" s="7">
        <v>1</v>
      </c>
      <c r="L348" s="5" t="s">
        <v>45</v>
      </c>
      <c r="M348" s="35">
        <v>0.5</v>
      </c>
      <c r="N348" s="9"/>
      <c r="O348" s="10"/>
      <c r="R348" s="120"/>
      <c r="S348" s="120"/>
      <c r="T348" s="120"/>
      <c r="U348" s="120"/>
      <c r="V348" s="120"/>
      <c r="W348" s="120"/>
      <c r="X348" s="120"/>
      <c r="Y348" s="120"/>
    </row>
    <row r="349" spans="2:25" ht="13.5" thickBot="1" x14ac:dyDescent="0.25">
      <c r="B349" s="70">
        <v>37184</v>
      </c>
      <c r="C349" s="17">
        <v>20</v>
      </c>
      <c r="D349" s="18">
        <v>43000</v>
      </c>
      <c r="E349" s="19"/>
      <c r="F349" s="20">
        <v>-200</v>
      </c>
      <c r="G349" s="92">
        <v>8</v>
      </c>
      <c r="H349" s="13">
        <v>14</v>
      </c>
      <c r="I349" s="18">
        <v>91</v>
      </c>
      <c r="J349" s="19">
        <v>0</v>
      </c>
      <c r="K349" s="7">
        <v>1</v>
      </c>
      <c r="L349" s="5" t="s">
        <v>45</v>
      </c>
      <c r="M349" s="35">
        <v>0.5</v>
      </c>
      <c r="N349" s="15"/>
      <c r="O349" s="16"/>
      <c r="R349" s="120"/>
      <c r="S349" s="120"/>
      <c r="T349" s="120"/>
      <c r="U349" s="120"/>
      <c r="V349" s="120"/>
      <c r="W349" s="120"/>
      <c r="X349" s="120"/>
      <c r="Y349" s="120"/>
    </row>
    <row r="350" spans="2:25" ht="13.5" thickBot="1" x14ac:dyDescent="0.25">
      <c r="C350" s="21" t="s">
        <v>23</v>
      </c>
      <c r="D350" s="22"/>
      <c r="E350" s="23">
        <v>0</v>
      </c>
      <c r="F350" s="24">
        <v>-200</v>
      </c>
      <c r="G350" s="96"/>
      <c r="H350" s="97"/>
      <c r="I350" s="25"/>
      <c r="J350" s="98"/>
      <c r="K350" s="24"/>
      <c r="L350" s="22"/>
      <c r="M350" s="32"/>
      <c r="N350" s="101"/>
      <c r="O350" s="102"/>
      <c r="R350" s="120"/>
      <c r="S350" s="120"/>
      <c r="T350" s="120"/>
      <c r="U350" s="120"/>
      <c r="V350" s="120"/>
      <c r="W350" s="120"/>
      <c r="X350" s="120"/>
      <c r="Y350" s="120"/>
    </row>
    <row r="351" spans="2:25" x14ac:dyDescent="0.2">
      <c r="B351" s="70">
        <v>37185</v>
      </c>
      <c r="C351" s="26">
        <v>21</v>
      </c>
      <c r="D351" s="5"/>
      <c r="E351" s="6"/>
      <c r="F351" s="7"/>
      <c r="G351" s="90">
        <v>8</v>
      </c>
      <c r="H351" s="7">
        <v>11</v>
      </c>
      <c r="I351" s="5">
        <v>91</v>
      </c>
      <c r="J351" s="6">
        <v>0</v>
      </c>
      <c r="K351" s="7">
        <v>0</v>
      </c>
      <c r="L351" s="5" t="s">
        <v>64</v>
      </c>
      <c r="M351" s="35">
        <v>0</v>
      </c>
      <c r="N351" s="48"/>
      <c r="O351" s="10"/>
      <c r="R351" s="80"/>
      <c r="S351" s="80"/>
      <c r="T351" s="80"/>
      <c r="U351" s="80"/>
      <c r="V351" s="80"/>
      <c r="W351" s="80"/>
      <c r="X351" s="80"/>
      <c r="Y351" s="80"/>
    </row>
    <row r="352" spans="2:25" x14ac:dyDescent="0.2">
      <c r="B352" s="70">
        <v>37186</v>
      </c>
      <c r="C352" s="4">
        <v>22</v>
      </c>
      <c r="D352" s="11"/>
      <c r="E352" s="12"/>
      <c r="F352" s="13"/>
      <c r="G352" s="92">
        <v>10</v>
      </c>
      <c r="H352" s="13">
        <v>12</v>
      </c>
      <c r="I352" s="11">
        <v>96</v>
      </c>
      <c r="J352" s="12">
        <v>8.5</v>
      </c>
      <c r="K352" s="7">
        <v>0</v>
      </c>
      <c r="L352" s="5" t="s">
        <v>45</v>
      </c>
      <c r="M352" s="35">
        <v>0</v>
      </c>
      <c r="N352" s="9"/>
      <c r="O352" s="10"/>
      <c r="R352" s="80" t="s">
        <v>157</v>
      </c>
      <c r="S352" s="80"/>
      <c r="T352" s="80"/>
      <c r="U352" s="80"/>
      <c r="V352" s="80"/>
      <c r="W352" s="80"/>
      <c r="X352" s="80"/>
      <c r="Y352" s="80"/>
    </row>
    <row r="353" spans="2:25" x14ac:dyDescent="0.2">
      <c r="B353" s="70">
        <v>37187</v>
      </c>
      <c r="C353" s="4">
        <v>23</v>
      </c>
      <c r="D353" s="11"/>
      <c r="E353" s="12"/>
      <c r="F353" s="13"/>
      <c r="G353" s="92">
        <v>9</v>
      </c>
      <c r="H353" s="13">
        <v>11</v>
      </c>
      <c r="I353" s="11">
        <v>93</v>
      </c>
      <c r="J353" s="12">
        <v>1</v>
      </c>
      <c r="K353" s="7">
        <v>0</v>
      </c>
      <c r="L353" s="5" t="s">
        <v>45</v>
      </c>
      <c r="M353" s="35">
        <v>0</v>
      </c>
      <c r="N353" s="15"/>
      <c r="O353" s="16"/>
      <c r="R353" s="120"/>
      <c r="S353" s="120"/>
      <c r="T353" s="120"/>
      <c r="U353" s="120"/>
      <c r="V353" s="120"/>
      <c r="W353" s="120"/>
      <c r="X353" s="120"/>
      <c r="Y353" s="120"/>
    </row>
    <row r="354" spans="2:25" x14ac:dyDescent="0.2">
      <c r="B354" s="70">
        <v>37188</v>
      </c>
      <c r="C354" s="4">
        <v>24</v>
      </c>
      <c r="D354" s="11"/>
      <c r="E354" s="12"/>
      <c r="F354" s="13"/>
      <c r="G354" s="92">
        <v>8</v>
      </c>
      <c r="H354" s="13">
        <v>10</v>
      </c>
      <c r="I354" s="11">
        <v>95</v>
      </c>
      <c r="J354" s="12">
        <v>1.5</v>
      </c>
      <c r="K354" s="7">
        <v>0</v>
      </c>
      <c r="L354" s="5" t="s">
        <v>64</v>
      </c>
      <c r="M354" s="35">
        <v>0</v>
      </c>
      <c r="N354" s="9"/>
      <c r="O354" s="10"/>
      <c r="R354" s="120"/>
      <c r="S354" s="120"/>
      <c r="T354" s="120"/>
      <c r="U354" s="120"/>
      <c r="V354" s="120"/>
      <c r="W354" s="120"/>
      <c r="X354" s="120"/>
      <c r="Y354" s="120"/>
    </row>
    <row r="355" spans="2:25" x14ac:dyDescent="0.2">
      <c r="B355" s="70">
        <v>37189</v>
      </c>
      <c r="C355" s="4">
        <v>25</v>
      </c>
      <c r="D355" s="11"/>
      <c r="E355" s="12"/>
      <c r="F355" s="13"/>
      <c r="G355" s="92">
        <v>8</v>
      </c>
      <c r="H355" s="13">
        <v>12</v>
      </c>
      <c r="I355" s="11">
        <v>84</v>
      </c>
      <c r="J355" s="12">
        <v>2</v>
      </c>
      <c r="K355" s="7">
        <v>0</v>
      </c>
      <c r="L355" s="5" t="s">
        <v>25</v>
      </c>
      <c r="M355" s="35">
        <v>0</v>
      </c>
      <c r="N355" s="15"/>
      <c r="O355" s="16"/>
      <c r="R355" s="120"/>
      <c r="S355" s="120"/>
      <c r="T355" s="120"/>
      <c r="U355" s="120"/>
      <c r="V355" s="120"/>
      <c r="W355" s="120"/>
      <c r="X355" s="120"/>
      <c r="Y355" s="120"/>
    </row>
    <row r="356" spans="2:25" x14ac:dyDescent="0.2">
      <c r="B356" s="70">
        <v>37190</v>
      </c>
      <c r="C356" s="4">
        <v>26</v>
      </c>
      <c r="D356" s="11"/>
      <c r="E356" s="12"/>
      <c r="F356" s="13"/>
      <c r="G356" s="92">
        <v>9</v>
      </c>
      <c r="H356" s="13">
        <v>14</v>
      </c>
      <c r="I356" s="11">
        <v>96</v>
      </c>
      <c r="J356" s="12">
        <v>0.5</v>
      </c>
      <c r="K356" s="7">
        <v>0</v>
      </c>
      <c r="L356" s="11" t="s">
        <v>64</v>
      </c>
      <c r="M356" s="35">
        <v>0</v>
      </c>
      <c r="N356" s="9"/>
      <c r="O356" s="10"/>
    </row>
    <row r="357" spans="2:25" x14ac:dyDescent="0.2">
      <c r="B357" s="70">
        <v>37191</v>
      </c>
      <c r="C357" s="4">
        <v>27</v>
      </c>
      <c r="D357" s="11"/>
      <c r="E357" s="12"/>
      <c r="F357" s="13"/>
      <c r="G357" s="92">
        <v>9</v>
      </c>
      <c r="H357" s="13">
        <v>13</v>
      </c>
      <c r="I357" s="11">
        <v>95</v>
      </c>
      <c r="J357" s="12">
        <v>1</v>
      </c>
      <c r="K357" s="7">
        <v>0</v>
      </c>
      <c r="L357" s="11" t="s">
        <v>25</v>
      </c>
      <c r="M357" s="35">
        <v>0</v>
      </c>
      <c r="N357" s="15"/>
      <c r="O357" s="16"/>
    </row>
    <row r="358" spans="2:25" x14ac:dyDescent="0.2">
      <c r="B358" s="70">
        <v>37192</v>
      </c>
      <c r="C358" s="4">
        <v>28</v>
      </c>
      <c r="D358" s="11"/>
      <c r="E358" s="12"/>
      <c r="F358" s="13"/>
      <c r="G358" s="92">
        <v>9</v>
      </c>
      <c r="H358" s="13">
        <v>13</v>
      </c>
      <c r="I358" s="11">
        <v>87</v>
      </c>
      <c r="J358" s="12">
        <v>2</v>
      </c>
      <c r="K358" s="7">
        <v>0</v>
      </c>
      <c r="L358" s="11" t="s">
        <v>13</v>
      </c>
      <c r="M358" s="35">
        <v>0</v>
      </c>
      <c r="N358" s="9"/>
      <c r="O358" s="10"/>
    </row>
    <row r="359" spans="2:25" x14ac:dyDescent="0.2">
      <c r="B359" s="70">
        <v>37193</v>
      </c>
      <c r="C359" s="4">
        <v>29</v>
      </c>
      <c r="D359" s="11"/>
      <c r="E359" s="12"/>
      <c r="F359" s="13"/>
      <c r="G359" s="92">
        <v>9</v>
      </c>
      <c r="H359" s="13">
        <v>11</v>
      </c>
      <c r="I359" s="11">
        <v>95</v>
      </c>
      <c r="J359" s="12">
        <v>3.5</v>
      </c>
      <c r="K359" s="7">
        <v>0</v>
      </c>
      <c r="L359" s="11" t="s">
        <v>13</v>
      </c>
      <c r="M359" s="35">
        <v>0</v>
      </c>
      <c r="N359" s="15"/>
      <c r="O359" s="16"/>
    </row>
    <row r="360" spans="2:25" x14ac:dyDescent="0.2">
      <c r="B360" s="70">
        <v>37194</v>
      </c>
      <c r="C360" s="4">
        <v>30</v>
      </c>
      <c r="D360" s="11"/>
      <c r="E360" s="12"/>
      <c r="F360" s="13"/>
      <c r="G360" s="92">
        <v>10</v>
      </c>
      <c r="H360" s="13">
        <v>17</v>
      </c>
      <c r="I360" s="11">
        <v>80</v>
      </c>
      <c r="J360" s="12">
        <v>0.5</v>
      </c>
      <c r="K360" s="7">
        <v>1</v>
      </c>
      <c r="L360" s="11" t="s">
        <v>25</v>
      </c>
      <c r="M360" s="35">
        <v>0.25</v>
      </c>
      <c r="N360" s="15"/>
      <c r="O360" s="16"/>
    </row>
    <row r="361" spans="2:25" ht="13.5" thickBot="1" x14ac:dyDescent="0.25">
      <c r="B361" s="70">
        <v>37195</v>
      </c>
      <c r="C361" s="17">
        <v>31</v>
      </c>
      <c r="D361" s="11">
        <v>42300</v>
      </c>
      <c r="E361" s="12"/>
      <c r="F361" s="13">
        <v>-700</v>
      </c>
      <c r="G361" s="92">
        <v>9</v>
      </c>
      <c r="H361" s="13">
        <v>16</v>
      </c>
      <c r="I361" s="11">
        <v>88</v>
      </c>
      <c r="J361" s="12">
        <v>4.5</v>
      </c>
      <c r="K361" s="7">
        <v>0</v>
      </c>
      <c r="L361" s="11" t="s">
        <v>13</v>
      </c>
      <c r="M361" s="35">
        <v>0</v>
      </c>
      <c r="N361" s="15"/>
      <c r="O361" s="16"/>
    </row>
    <row r="362" spans="2:25" ht="13.5" thickBot="1" x14ac:dyDescent="0.25">
      <c r="C362" s="21" t="s">
        <v>27</v>
      </c>
      <c r="D362" s="22"/>
      <c r="E362" s="23">
        <v>0</v>
      </c>
      <c r="F362" s="24">
        <v>-700</v>
      </c>
      <c r="G362" s="96"/>
      <c r="H362" s="97"/>
      <c r="I362" s="25"/>
      <c r="J362" s="98"/>
      <c r="K362" s="24"/>
      <c r="L362" s="22"/>
      <c r="M362" s="36"/>
      <c r="N362" s="37"/>
      <c r="O362" s="38"/>
    </row>
    <row r="363" spans="2:25" ht="12.75" customHeight="1" x14ac:dyDescent="0.2">
      <c r="C363" s="164" t="s">
        <v>28</v>
      </c>
      <c r="D363" s="165"/>
      <c r="E363" s="286">
        <v>0</v>
      </c>
      <c r="F363" s="233">
        <v>-900</v>
      </c>
      <c r="G363" s="254">
        <f>SUM(G329:G361)</f>
        <v>224</v>
      </c>
      <c r="H363" s="254">
        <f>SUM(H329:H361)</f>
        <v>314</v>
      </c>
      <c r="I363" s="254">
        <f>SUM(I329:I361)</f>
        <v>2007</v>
      </c>
      <c r="J363" s="272">
        <f>SUM(J329:J361)</f>
        <v>37.5</v>
      </c>
      <c r="K363" s="233">
        <f>COUNTIF(K329:K361,"&gt;0")</f>
        <v>11</v>
      </c>
      <c r="L363" s="39"/>
      <c r="M363" s="40"/>
      <c r="N363" s="40"/>
      <c r="O363" s="41"/>
    </row>
    <row r="364" spans="2:25" ht="13.5" thickBot="1" x14ac:dyDescent="0.25">
      <c r="C364" s="166"/>
      <c r="D364" s="167"/>
      <c r="E364" s="287"/>
      <c r="F364" s="234"/>
      <c r="G364" s="255"/>
      <c r="H364" s="255"/>
      <c r="I364" s="255"/>
      <c r="J364" s="273"/>
      <c r="K364" s="234"/>
      <c r="L364" s="42"/>
      <c r="M364" s="43"/>
      <c r="N364" s="43"/>
      <c r="O364" s="44"/>
    </row>
    <row r="365" spans="2:25" ht="12.75" customHeight="1" x14ac:dyDescent="0.2">
      <c r="C365" s="143" t="s">
        <v>54</v>
      </c>
      <c r="D365" s="144"/>
      <c r="E365" s="274">
        <v>-0.7</v>
      </c>
      <c r="F365" s="277" t="s">
        <v>55</v>
      </c>
      <c r="G365" s="280" t="s">
        <v>171</v>
      </c>
      <c r="H365" s="281" t="s">
        <v>172</v>
      </c>
      <c r="I365" s="282" t="s">
        <v>56</v>
      </c>
      <c r="J365" s="284" t="s">
        <v>57</v>
      </c>
      <c r="K365" s="235" t="s">
        <v>349</v>
      </c>
      <c r="L365" s="235"/>
      <c r="M365" s="235"/>
      <c r="N365" s="235"/>
      <c r="O365" s="236"/>
    </row>
    <row r="366" spans="2:25" x14ac:dyDescent="0.2">
      <c r="C366" s="145"/>
      <c r="D366" s="146"/>
      <c r="E366" s="275"/>
      <c r="F366" s="278"/>
      <c r="G366" s="194"/>
      <c r="H366" s="204"/>
      <c r="I366" s="283"/>
      <c r="J366" s="285"/>
      <c r="K366" s="237"/>
      <c r="L366" s="237"/>
      <c r="M366" s="237"/>
      <c r="N366" s="237"/>
      <c r="O366" s="238"/>
    </row>
    <row r="367" spans="2:25" x14ac:dyDescent="0.2">
      <c r="C367" s="145"/>
      <c r="D367" s="146"/>
      <c r="E367" s="275"/>
      <c r="F367" s="278"/>
      <c r="G367" s="229">
        <f>G363/22</f>
        <v>10.181818181818182</v>
      </c>
      <c r="H367" s="229">
        <f>H363/22</f>
        <v>14.272727272727273</v>
      </c>
      <c r="I367" s="229">
        <f>I363/22</f>
        <v>91.227272727272734</v>
      </c>
      <c r="J367" s="271">
        <f>COUNTIF(J329:J361,"&gt;0")</f>
        <v>13</v>
      </c>
      <c r="K367" s="237"/>
      <c r="L367" s="237"/>
      <c r="M367" s="237"/>
      <c r="N367" s="237"/>
      <c r="O367" s="238"/>
    </row>
    <row r="368" spans="2:25" ht="13.5" thickBot="1" x14ac:dyDescent="0.25">
      <c r="C368" s="147"/>
      <c r="D368" s="148"/>
      <c r="E368" s="276"/>
      <c r="F368" s="279"/>
      <c r="G368" s="230"/>
      <c r="H368" s="230"/>
      <c r="I368" s="230"/>
      <c r="J368" s="234"/>
      <c r="K368" s="239"/>
      <c r="L368" s="239"/>
      <c r="M368" s="239"/>
      <c r="N368" s="239"/>
      <c r="O368" s="240"/>
    </row>
    <row r="371" spans="2:25" x14ac:dyDescent="0.2">
      <c r="C371" s="69" t="s">
        <v>159</v>
      </c>
      <c r="D371" s="69" t="s">
        <v>192</v>
      </c>
      <c r="H371" s="59"/>
    </row>
    <row r="372" spans="2:25" ht="13.5" thickBot="1" x14ac:dyDescent="0.25">
      <c r="D372" s="72"/>
    </row>
    <row r="373" spans="2:25" ht="12.75" customHeight="1" x14ac:dyDescent="0.2">
      <c r="C373" s="260" t="s">
        <v>0</v>
      </c>
      <c r="D373" s="262" t="s">
        <v>1</v>
      </c>
      <c r="E373" s="263"/>
      <c r="F373" s="264"/>
      <c r="G373" s="265" t="s">
        <v>2</v>
      </c>
      <c r="H373" s="266"/>
      <c r="I373" s="267" t="s">
        <v>3</v>
      </c>
      <c r="J373" s="269" t="s">
        <v>4</v>
      </c>
      <c r="K373" s="241" t="s">
        <v>5</v>
      </c>
      <c r="L373" s="243" t="s">
        <v>6</v>
      </c>
      <c r="M373" s="245" t="s">
        <v>7</v>
      </c>
      <c r="N373" s="246"/>
      <c r="O373" s="247"/>
      <c r="R373" s="80" t="s">
        <v>150</v>
      </c>
      <c r="S373" s="80"/>
      <c r="T373" s="80"/>
      <c r="U373" s="80"/>
      <c r="V373" s="80"/>
      <c r="W373" s="80"/>
      <c r="X373" s="80"/>
      <c r="Y373" s="80"/>
    </row>
    <row r="374" spans="2:25" ht="13.5" customHeight="1" thickBot="1" x14ac:dyDescent="0.25">
      <c r="C374" s="261"/>
      <c r="D374" s="1" t="s">
        <v>8</v>
      </c>
      <c r="E374" s="2" t="s">
        <v>9</v>
      </c>
      <c r="F374" s="3" t="s">
        <v>10</v>
      </c>
      <c r="G374" s="49" t="s">
        <v>11</v>
      </c>
      <c r="H374" s="50" t="s">
        <v>12</v>
      </c>
      <c r="I374" s="268"/>
      <c r="J374" s="270"/>
      <c r="K374" s="242"/>
      <c r="L374" s="244"/>
      <c r="M374" s="248"/>
      <c r="N374" s="249"/>
      <c r="O374" s="250"/>
      <c r="R374" s="119" t="s">
        <v>350</v>
      </c>
      <c r="S374" s="119"/>
      <c r="T374" s="119"/>
      <c r="U374" s="119"/>
      <c r="V374" s="119"/>
      <c r="W374" s="119"/>
      <c r="X374" s="119"/>
      <c r="Y374" s="119"/>
    </row>
    <row r="375" spans="2:25" x14ac:dyDescent="0.2">
      <c r="B375" s="70">
        <v>37165</v>
      </c>
      <c r="C375" s="4">
        <v>1</v>
      </c>
      <c r="D375" s="5"/>
      <c r="E375" s="6"/>
      <c r="F375" s="7"/>
      <c r="G375" s="90">
        <v>10</v>
      </c>
      <c r="H375" s="7">
        <v>17</v>
      </c>
      <c r="I375" s="5">
        <v>90</v>
      </c>
      <c r="J375" s="91">
        <v>10</v>
      </c>
      <c r="K375" s="7">
        <v>0</v>
      </c>
      <c r="L375" s="5" t="s">
        <v>13</v>
      </c>
      <c r="M375" s="27">
        <v>0</v>
      </c>
      <c r="N375" s="28"/>
      <c r="O375" s="10"/>
      <c r="R375" s="119"/>
      <c r="S375" s="119"/>
      <c r="T375" s="119"/>
      <c r="U375" s="119"/>
      <c r="V375" s="119"/>
      <c r="W375" s="119"/>
      <c r="X375" s="119"/>
      <c r="Y375" s="119"/>
    </row>
    <row r="376" spans="2:25" x14ac:dyDescent="0.2">
      <c r="B376" s="70">
        <v>37166</v>
      </c>
      <c r="C376" s="4">
        <v>2</v>
      </c>
      <c r="D376" s="11"/>
      <c r="E376" s="12"/>
      <c r="F376" s="13"/>
      <c r="G376" s="92">
        <v>14</v>
      </c>
      <c r="H376" s="13">
        <v>21</v>
      </c>
      <c r="I376" s="11">
        <v>75</v>
      </c>
      <c r="J376" s="93">
        <v>6</v>
      </c>
      <c r="K376" s="7">
        <v>1</v>
      </c>
      <c r="L376" s="11" t="s">
        <v>25</v>
      </c>
      <c r="M376" s="27">
        <v>0</v>
      </c>
      <c r="N376" s="30"/>
      <c r="O376" s="10"/>
      <c r="R376" s="119"/>
      <c r="S376" s="119"/>
      <c r="T376" s="119"/>
      <c r="U376" s="119"/>
      <c r="V376" s="119"/>
      <c r="W376" s="119"/>
      <c r="X376" s="119"/>
      <c r="Y376" s="119"/>
    </row>
    <row r="377" spans="2:25" x14ac:dyDescent="0.2">
      <c r="B377" s="70">
        <v>37167</v>
      </c>
      <c r="C377" s="4">
        <v>3</v>
      </c>
      <c r="D377" s="11"/>
      <c r="E377" s="12"/>
      <c r="F377" s="13"/>
      <c r="G377" s="92">
        <v>14</v>
      </c>
      <c r="H377" s="13">
        <v>16</v>
      </c>
      <c r="I377" s="11">
        <v>83</v>
      </c>
      <c r="J377" s="93">
        <v>2</v>
      </c>
      <c r="K377" s="7">
        <v>0</v>
      </c>
      <c r="L377" s="11" t="s">
        <v>25</v>
      </c>
      <c r="M377" s="27">
        <v>0</v>
      </c>
      <c r="N377" s="30"/>
      <c r="O377" s="10"/>
      <c r="R377" s="80"/>
      <c r="S377" s="80"/>
      <c r="T377" s="80"/>
      <c r="U377" s="80"/>
      <c r="V377" s="80"/>
      <c r="W377" s="80"/>
      <c r="X377" s="80"/>
      <c r="Y377" s="80"/>
    </row>
    <row r="378" spans="2:25" x14ac:dyDescent="0.2">
      <c r="B378" s="70">
        <v>37168</v>
      </c>
      <c r="C378" s="4">
        <v>4</v>
      </c>
      <c r="D378" s="11"/>
      <c r="E378" s="12"/>
      <c r="F378" s="13"/>
      <c r="G378" s="92">
        <v>12</v>
      </c>
      <c r="H378" s="13">
        <v>17</v>
      </c>
      <c r="I378" s="11">
        <v>75</v>
      </c>
      <c r="J378" s="93">
        <v>0</v>
      </c>
      <c r="K378" s="7">
        <v>1</v>
      </c>
      <c r="L378" s="11" t="s">
        <v>13</v>
      </c>
      <c r="M378" s="27">
        <v>0.5</v>
      </c>
      <c r="N378" s="30"/>
      <c r="O378" s="10"/>
      <c r="R378" s="80" t="s">
        <v>152</v>
      </c>
      <c r="S378" s="80"/>
      <c r="T378" s="80"/>
      <c r="U378" s="80"/>
      <c r="V378" s="80"/>
      <c r="W378" s="80"/>
      <c r="X378" s="80"/>
      <c r="Y378" s="80"/>
    </row>
    <row r="379" spans="2:25" x14ac:dyDescent="0.2">
      <c r="B379" s="70">
        <v>37169</v>
      </c>
      <c r="C379" s="4">
        <v>5</v>
      </c>
      <c r="D379" s="11"/>
      <c r="E379" s="12"/>
      <c r="F379" s="13"/>
      <c r="G379" s="92">
        <v>11</v>
      </c>
      <c r="H379" s="13">
        <v>17</v>
      </c>
      <c r="I379" s="11">
        <v>80</v>
      </c>
      <c r="J379" s="93">
        <v>0</v>
      </c>
      <c r="K379" s="7">
        <v>1</v>
      </c>
      <c r="L379" s="11" t="s">
        <v>13</v>
      </c>
      <c r="M379" s="27">
        <v>0.25</v>
      </c>
      <c r="N379" s="30"/>
      <c r="O379" s="10"/>
      <c r="R379" s="119"/>
      <c r="S379" s="119"/>
      <c r="T379" s="119"/>
      <c r="U379" s="119"/>
      <c r="V379" s="119"/>
      <c r="W379" s="119"/>
      <c r="X379" s="119"/>
      <c r="Y379" s="119"/>
    </row>
    <row r="380" spans="2:25" x14ac:dyDescent="0.2">
      <c r="B380" s="70">
        <v>37170</v>
      </c>
      <c r="C380" s="4">
        <v>6</v>
      </c>
      <c r="D380" s="11"/>
      <c r="E380" s="12"/>
      <c r="F380" s="13"/>
      <c r="G380" s="92">
        <v>8</v>
      </c>
      <c r="H380" s="13">
        <v>19</v>
      </c>
      <c r="I380" s="11">
        <v>76</v>
      </c>
      <c r="J380" s="93">
        <v>0</v>
      </c>
      <c r="K380" s="7">
        <v>1</v>
      </c>
      <c r="L380" s="11" t="s">
        <v>13</v>
      </c>
      <c r="M380" s="27">
        <v>0.75</v>
      </c>
      <c r="N380" s="30"/>
      <c r="O380" s="10"/>
      <c r="R380" s="119"/>
      <c r="S380" s="119"/>
      <c r="T380" s="119"/>
      <c r="U380" s="119"/>
      <c r="V380" s="119"/>
      <c r="W380" s="119"/>
      <c r="X380" s="119"/>
      <c r="Y380" s="119"/>
    </row>
    <row r="381" spans="2:25" x14ac:dyDescent="0.2">
      <c r="B381" s="70">
        <v>37171</v>
      </c>
      <c r="C381" s="4">
        <v>7</v>
      </c>
      <c r="D381" s="11"/>
      <c r="E381" s="12"/>
      <c r="F381" s="13"/>
      <c r="G381" s="92">
        <v>11</v>
      </c>
      <c r="H381" s="13">
        <v>16</v>
      </c>
      <c r="I381" s="11">
        <v>82</v>
      </c>
      <c r="J381" s="93">
        <v>0</v>
      </c>
      <c r="K381" s="7">
        <v>1</v>
      </c>
      <c r="L381" s="11" t="s">
        <v>13</v>
      </c>
      <c r="M381" s="27">
        <v>0</v>
      </c>
      <c r="N381" s="30"/>
      <c r="O381" s="10"/>
      <c r="R381" s="119"/>
      <c r="S381" s="119"/>
      <c r="T381" s="119"/>
      <c r="U381" s="119"/>
      <c r="V381" s="119"/>
      <c r="W381" s="119"/>
      <c r="X381" s="119"/>
      <c r="Y381" s="119"/>
    </row>
    <row r="382" spans="2:25" x14ac:dyDescent="0.2">
      <c r="B382" s="70">
        <v>37172</v>
      </c>
      <c r="C382" s="4">
        <v>8</v>
      </c>
      <c r="D382" s="11"/>
      <c r="E382" s="12"/>
      <c r="F382" s="13"/>
      <c r="G382" s="92">
        <v>12</v>
      </c>
      <c r="H382" s="13">
        <v>17</v>
      </c>
      <c r="I382" s="11">
        <v>80</v>
      </c>
      <c r="J382" s="93">
        <v>0</v>
      </c>
      <c r="K382" s="7">
        <v>1</v>
      </c>
      <c r="L382" s="11" t="s">
        <v>25</v>
      </c>
      <c r="M382" s="27">
        <v>0.25</v>
      </c>
      <c r="N382" s="30"/>
      <c r="O382" s="16"/>
      <c r="R382" s="80"/>
      <c r="S382" s="80"/>
      <c r="T382" s="80"/>
      <c r="U382" s="80"/>
      <c r="V382" s="80"/>
      <c r="W382" s="80"/>
      <c r="X382" s="80"/>
      <c r="Y382" s="80"/>
    </row>
    <row r="383" spans="2:25" x14ac:dyDescent="0.2">
      <c r="B383" s="70">
        <v>37173</v>
      </c>
      <c r="C383" s="4">
        <v>9</v>
      </c>
      <c r="D383" s="11"/>
      <c r="E383" s="12"/>
      <c r="F383" s="13"/>
      <c r="G383" s="92">
        <v>10</v>
      </c>
      <c r="H383" s="13">
        <v>17</v>
      </c>
      <c r="I383" s="11">
        <v>70</v>
      </c>
      <c r="J383" s="93">
        <v>0</v>
      </c>
      <c r="K383" s="7">
        <v>1</v>
      </c>
      <c r="L383" s="11" t="s">
        <v>45</v>
      </c>
      <c r="M383" s="27">
        <v>0.25</v>
      </c>
      <c r="N383" s="30"/>
      <c r="O383" s="16"/>
      <c r="R383" s="80" t="s">
        <v>154</v>
      </c>
      <c r="S383" s="80"/>
      <c r="T383" s="80"/>
      <c r="U383" s="80"/>
      <c r="V383" s="80"/>
      <c r="W383" s="80"/>
      <c r="X383" s="80"/>
      <c r="Y383" s="80"/>
    </row>
    <row r="384" spans="2:25" ht="13.5" thickBot="1" x14ac:dyDescent="0.25">
      <c r="B384" s="70">
        <v>37174</v>
      </c>
      <c r="C384" s="17">
        <v>10</v>
      </c>
      <c r="D384" s="18"/>
      <c r="E384" s="19"/>
      <c r="F384" s="20"/>
      <c r="G384" s="94">
        <v>11</v>
      </c>
      <c r="H384" s="20">
        <v>16</v>
      </c>
      <c r="I384" s="18">
        <v>73</v>
      </c>
      <c r="J384" s="93">
        <v>0</v>
      </c>
      <c r="K384" s="7">
        <v>1</v>
      </c>
      <c r="L384" s="11" t="s">
        <v>45</v>
      </c>
      <c r="M384" s="27">
        <v>0.25</v>
      </c>
      <c r="N384" s="30"/>
      <c r="O384" s="16"/>
      <c r="R384" s="119"/>
      <c r="S384" s="119"/>
      <c r="T384" s="119"/>
      <c r="U384" s="119"/>
      <c r="V384" s="119"/>
      <c r="W384" s="119"/>
      <c r="X384" s="119"/>
      <c r="Y384" s="119"/>
    </row>
    <row r="385" spans="2:25" ht="13.5" thickBot="1" x14ac:dyDescent="0.25">
      <c r="C385" s="21" t="s">
        <v>20</v>
      </c>
      <c r="D385" s="22"/>
      <c r="E385" s="23"/>
      <c r="F385" s="24"/>
      <c r="G385" s="96"/>
      <c r="H385" s="97"/>
      <c r="I385" s="25"/>
      <c r="J385" s="98"/>
      <c r="K385" s="24"/>
      <c r="L385" s="22"/>
      <c r="M385" s="32"/>
      <c r="N385" s="33"/>
      <c r="O385" s="102"/>
      <c r="R385" s="119"/>
      <c r="S385" s="119"/>
      <c r="T385" s="119"/>
      <c r="U385" s="119"/>
      <c r="V385" s="119"/>
      <c r="W385" s="119"/>
      <c r="X385" s="119"/>
      <c r="Y385" s="119"/>
    </row>
    <row r="386" spans="2:25" x14ac:dyDescent="0.2">
      <c r="B386" s="70">
        <v>37175</v>
      </c>
      <c r="C386" s="26">
        <v>11</v>
      </c>
      <c r="D386" s="5"/>
      <c r="E386" s="6"/>
      <c r="F386" s="7"/>
      <c r="G386" s="90">
        <v>13</v>
      </c>
      <c r="H386" s="7">
        <v>15</v>
      </c>
      <c r="I386" s="5">
        <v>80</v>
      </c>
      <c r="J386" s="12">
        <v>0</v>
      </c>
      <c r="K386" s="7">
        <v>1</v>
      </c>
      <c r="L386" s="5" t="s">
        <v>25</v>
      </c>
      <c r="M386" s="35">
        <v>0</v>
      </c>
      <c r="N386" s="30"/>
      <c r="O386" s="10"/>
      <c r="R386" s="119"/>
      <c r="S386" s="119"/>
      <c r="T386" s="119"/>
      <c r="U386" s="119"/>
      <c r="V386" s="119"/>
      <c r="W386" s="119"/>
      <c r="X386" s="119"/>
      <c r="Y386" s="119"/>
    </row>
    <row r="387" spans="2:25" x14ac:dyDescent="0.2">
      <c r="B387" s="70">
        <v>37176</v>
      </c>
      <c r="C387" s="4">
        <v>12</v>
      </c>
      <c r="D387" s="11"/>
      <c r="E387" s="12"/>
      <c r="F387" s="13"/>
      <c r="G387" s="90">
        <v>12</v>
      </c>
      <c r="H387" s="7">
        <v>20</v>
      </c>
      <c r="I387" s="11">
        <v>75</v>
      </c>
      <c r="J387" s="12">
        <v>0</v>
      </c>
      <c r="K387" s="7">
        <v>1</v>
      </c>
      <c r="L387" s="5" t="s">
        <v>13</v>
      </c>
      <c r="M387" s="35">
        <v>1</v>
      </c>
      <c r="N387" s="30"/>
      <c r="O387" s="10"/>
      <c r="R387" s="80"/>
      <c r="S387" s="80"/>
      <c r="T387" s="80"/>
      <c r="U387" s="80"/>
      <c r="V387" s="80"/>
      <c r="W387" s="80"/>
      <c r="X387" s="80"/>
      <c r="Y387" s="80"/>
    </row>
    <row r="388" spans="2:25" x14ac:dyDescent="0.2">
      <c r="B388" s="70">
        <v>37177</v>
      </c>
      <c r="C388" s="4">
        <v>13</v>
      </c>
      <c r="D388" s="11"/>
      <c r="E388" s="12"/>
      <c r="F388" s="13"/>
      <c r="G388" s="92">
        <v>8</v>
      </c>
      <c r="H388" s="13">
        <v>24</v>
      </c>
      <c r="I388" s="11">
        <v>73</v>
      </c>
      <c r="J388" s="12">
        <v>0</v>
      </c>
      <c r="K388" s="7">
        <v>1</v>
      </c>
      <c r="L388" s="5" t="s">
        <v>13</v>
      </c>
      <c r="M388" s="35">
        <v>1</v>
      </c>
      <c r="N388" s="30"/>
      <c r="O388" s="16"/>
      <c r="R388" s="80" t="s">
        <v>156</v>
      </c>
      <c r="S388" s="80"/>
      <c r="T388" s="80"/>
      <c r="U388" s="80"/>
      <c r="V388" s="80"/>
      <c r="W388" s="80"/>
      <c r="X388" s="80"/>
      <c r="Y388" s="80"/>
    </row>
    <row r="389" spans="2:25" ht="15" x14ac:dyDescent="0.25">
      <c r="B389" s="70">
        <v>37178</v>
      </c>
      <c r="C389" s="4">
        <v>14</v>
      </c>
      <c r="D389" s="11"/>
      <c r="E389" s="12"/>
      <c r="F389" s="13"/>
      <c r="G389" s="99">
        <v>11</v>
      </c>
      <c r="H389" s="13">
        <v>22</v>
      </c>
      <c r="I389" s="11">
        <v>75</v>
      </c>
      <c r="J389" s="12">
        <v>0</v>
      </c>
      <c r="K389" s="7">
        <v>1</v>
      </c>
      <c r="L389" s="5" t="s">
        <v>13</v>
      </c>
      <c r="M389" s="35">
        <v>0.5</v>
      </c>
      <c r="N389" s="30"/>
      <c r="O389" s="16"/>
      <c r="R389" s="120" t="s">
        <v>351</v>
      </c>
      <c r="S389" s="120"/>
      <c r="T389" s="120"/>
      <c r="U389" s="120"/>
      <c r="V389" s="120"/>
      <c r="W389" s="120"/>
      <c r="X389" s="120"/>
      <c r="Y389" s="120"/>
    </row>
    <row r="390" spans="2:25" x14ac:dyDescent="0.2">
      <c r="B390" s="70">
        <v>37179</v>
      </c>
      <c r="C390" s="4">
        <v>15</v>
      </c>
      <c r="D390" s="11"/>
      <c r="E390" s="12"/>
      <c r="F390" s="13"/>
      <c r="G390" s="92">
        <v>12</v>
      </c>
      <c r="H390" s="13">
        <v>20</v>
      </c>
      <c r="I390" s="11">
        <v>77</v>
      </c>
      <c r="J390" s="12">
        <v>0</v>
      </c>
      <c r="K390" s="7">
        <v>1</v>
      </c>
      <c r="L390" s="5" t="s">
        <v>13</v>
      </c>
      <c r="M390" s="35">
        <v>0.57999999999999996</v>
      </c>
      <c r="N390" s="30"/>
      <c r="O390" s="10"/>
      <c r="R390" s="120"/>
      <c r="S390" s="120"/>
      <c r="T390" s="120"/>
      <c r="U390" s="120"/>
      <c r="V390" s="120"/>
      <c r="W390" s="120"/>
      <c r="X390" s="120"/>
      <c r="Y390" s="120"/>
    </row>
    <row r="391" spans="2:25" x14ac:dyDescent="0.2">
      <c r="B391" s="70">
        <v>37180</v>
      </c>
      <c r="C391" s="4">
        <v>16</v>
      </c>
      <c r="D391" s="11"/>
      <c r="E391" s="12"/>
      <c r="F391" s="13"/>
      <c r="G391" s="92">
        <v>12</v>
      </c>
      <c r="H391" s="13">
        <v>18</v>
      </c>
      <c r="I391" s="11">
        <v>80</v>
      </c>
      <c r="J391" s="12">
        <v>0</v>
      </c>
      <c r="K391" s="7">
        <v>1</v>
      </c>
      <c r="L391" s="5" t="s">
        <v>13</v>
      </c>
      <c r="M391" s="35">
        <v>0.5</v>
      </c>
      <c r="N391" s="30"/>
      <c r="O391" s="16"/>
      <c r="R391" s="120"/>
      <c r="S391" s="120"/>
      <c r="T391" s="120"/>
      <c r="U391" s="120"/>
      <c r="V391" s="120"/>
      <c r="W391" s="120"/>
      <c r="X391" s="120"/>
      <c r="Y391" s="120"/>
    </row>
    <row r="392" spans="2:25" x14ac:dyDescent="0.2">
      <c r="B392" s="70">
        <v>37181</v>
      </c>
      <c r="C392" s="4">
        <v>17</v>
      </c>
      <c r="D392" s="11"/>
      <c r="E392" s="12"/>
      <c r="F392" s="13"/>
      <c r="G392" s="92">
        <v>8</v>
      </c>
      <c r="H392" s="13">
        <v>15</v>
      </c>
      <c r="I392" s="11">
        <v>82</v>
      </c>
      <c r="J392" s="12">
        <v>0</v>
      </c>
      <c r="K392" s="7">
        <v>1</v>
      </c>
      <c r="L392" s="5" t="s">
        <v>15</v>
      </c>
      <c r="M392" s="35">
        <v>0.25</v>
      </c>
      <c r="N392" s="30"/>
      <c r="O392" s="10"/>
      <c r="R392" s="80"/>
      <c r="S392" s="80"/>
      <c r="T392" s="80"/>
      <c r="U392" s="80"/>
      <c r="V392" s="80"/>
      <c r="W392" s="80"/>
      <c r="X392" s="80"/>
      <c r="Y392" s="80"/>
    </row>
    <row r="393" spans="2:25" x14ac:dyDescent="0.2">
      <c r="B393" s="70">
        <v>37182</v>
      </c>
      <c r="C393" s="4">
        <v>18</v>
      </c>
      <c r="D393" s="11"/>
      <c r="E393" s="12"/>
      <c r="F393" s="13"/>
      <c r="G393" s="92">
        <v>10</v>
      </c>
      <c r="H393" s="13">
        <v>16</v>
      </c>
      <c r="I393" s="11">
        <v>80</v>
      </c>
      <c r="J393" s="12">
        <v>0</v>
      </c>
      <c r="K393" s="7">
        <v>1</v>
      </c>
      <c r="L393" s="5" t="s">
        <v>15</v>
      </c>
      <c r="M393" s="35">
        <v>0.5</v>
      </c>
      <c r="N393" s="30"/>
      <c r="O393" s="10"/>
      <c r="R393" s="80" t="s">
        <v>155</v>
      </c>
      <c r="S393" s="80"/>
      <c r="T393" s="80"/>
      <c r="U393" s="80"/>
      <c r="V393" s="80"/>
      <c r="W393" s="80"/>
      <c r="X393" s="80"/>
      <c r="Y393" s="80"/>
    </row>
    <row r="394" spans="2:25" x14ac:dyDescent="0.2">
      <c r="B394" s="70">
        <v>37183</v>
      </c>
      <c r="C394" s="4">
        <v>19</v>
      </c>
      <c r="D394" s="11"/>
      <c r="E394" s="12"/>
      <c r="F394" s="13"/>
      <c r="G394" s="92">
        <v>10</v>
      </c>
      <c r="H394" s="13">
        <v>16</v>
      </c>
      <c r="I394" s="11">
        <v>80</v>
      </c>
      <c r="J394" s="12">
        <v>0</v>
      </c>
      <c r="K394" s="7">
        <v>1</v>
      </c>
      <c r="L394" s="5" t="s">
        <v>17</v>
      </c>
      <c r="M394" s="35">
        <v>0.75</v>
      </c>
      <c r="N394" s="30"/>
      <c r="O394" s="10"/>
      <c r="R394" s="120" t="s">
        <v>352</v>
      </c>
      <c r="S394" s="120"/>
      <c r="T394" s="120"/>
      <c r="U394" s="120"/>
      <c r="V394" s="120"/>
      <c r="W394" s="120"/>
      <c r="X394" s="120"/>
      <c r="Y394" s="120"/>
    </row>
    <row r="395" spans="2:25" ht="13.5" thickBot="1" x14ac:dyDescent="0.25">
      <c r="B395" s="70">
        <v>37184</v>
      </c>
      <c r="C395" s="17">
        <v>20</v>
      </c>
      <c r="D395" s="18"/>
      <c r="E395" s="19"/>
      <c r="F395" s="20"/>
      <c r="G395" s="92">
        <v>8</v>
      </c>
      <c r="H395" s="13">
        <v>13</v>
      </c>
      <c r="I395" s="18">
        <v>80</v>
      </c>
      <c r="J395" s="12">
        <v>0</v>
      </c>
      <c r="K395" s="7">
        <v>0</v>
      </c>
      <c r="L395" s="5" t="s">
        <v>13</v>
      </c>
      <c r="M395" s="35">
        <v>0.25</v>
      </c>
      <c r="N395" s="30"/>
      <c r="O395" s="16"/>
      <c r="R395" s="120"/>
      <c r="S395" s="120"/>
      <c r="T395" s="120"/>
      <c r="U395" s="120"/>
      <c r="V395" s="120"/>
      <c r="W395" s="120"/>
      <c r="X395" s="120"/>
      <c r="Y395" s="120"/>
    </row>
    <row r="396" spans="2:25" ht="13.5" thickBot="1" x14ac:dyDescent="0.25">
      <c r="C396" s="21" t="s">
        <v>23</v>
      </c>
      <c r="D396" s="22"/>
      <c r="E396" s="23"/>
      <c r="F396" s="24"/>
      <c r="G396" s="96"/>
      <c r="H396" s="97"/>
      <c r="I396" s="25"/>
      <c r="J396" s="98"/>
      <c r="K396" s="24"/>
      <c r="L396" s="22"/>
      <c r="M396" s="32"/>
      <c r="N396" s="33"/>
      <c r="O396" s="102"/>
      <c r="R396" s="120"/>
      <c r="S396" s="120"/>
      <c r="T396" s="120"/>
      <c r="U396" s="120"/>
      <c r="V396" s="120"/>
      <c r="W396" s="120"/>
      <c r="X396" s="120"/>
      <c r="Y396" s="120"/>
    </row>
    <row r="397" spans="2:25" x14ac:dyDescent="0.2">
      <c r="B397" s="70">
        <v>37185</v>
      </c>
      <c r="C397" s="26">
        <v>21</v>
      </c>
      <c r="D397" s="5"/>
      <c r="E397" s="6"/>
      <c r="F397" s="7"/>
      <c r="G397" s="90">
        <v>8</v>
      </c>
      <c r="H397" s="7">
        <v>13</v>
      </c>
      <c r="I397" s="5">
        <v>84</v>
      </c>
      <c r="J397" s="6">
        <v>15</v>
      </c>
      <c r="K397" s="7">
        <v>0</v>
      </c>
      <c r="L397" s="5" t="s">
        <v>13</v>
      </c>
      <c r="M397" s="35">
        <v>0.25</v>
      </c>
      <c r="N397" s="30"/>
      <c r="O397" s="10"/>
      <c r="R397" s="80"/>
      <c r="S397" s="80"/>
      <c r="T397" s="80"/>
      <c r="U397" s="80"/>
      <c r="V397" s="80"/>
      <c r="W397" s="80"/>
      <c r="X397" s="80"/>
      <c r="Y397" s="80"/>
    </row>
    <row r="398" spans="2:25" x14ac:dyDescent="0.2">
      <c r="B398" s="70">
        <v>37186</v>
      </c>
      <c r="C398" s="4">
        <v>22</v>
      </c>
      <c r="D398" s="11"/>
      <c r="E398" s="12"/>
      <c r="F398" s="13"/>
      <c r="G398" s="92">
        <v>11</v>
      </c>
      <c r="H398" s="13">
        <v>15</v>
      </c>
      <c r="I398" s="11">
        <v>78</v>
      </c>
      <c r="J398" s="12">
        <v>2</v>
      </c>
      <c r="K398" s="13">
        <v>1</v>
      </c>
      <c r="L398" s="5" t="s">
        <v>13</v>
      </c>
      <c r="M398" s="35">
        <v>0.5</v>
      </c>
      <c r="N398" s="30"/>
      <c r="O398" s="10"/>
      <c r="R398" s="80" t="s">
        <v>157</v>
      </c>
      <c r="S398" s="80"/>
      <c r="T398" s="80"/>
      <c r="U398" s="80"/>
      <c r="V398" s="80"/>
      <c r="W398" s="80"/>
      <c r="X398" s="80"/>
      <c r="Y398" s="80"/>
    </row>
    <row r="399" spans="2:25" x14ac:dyDescent="0.2">
      <c r="B399" s="70">
        <v>37187</v>
      </c>
      <c r="C399" s="4">
        <v>23</v>
      </c>
      <c r="D399" s="11"/>
      <c r="E399" s="12"/>
      <c r="F399" s="13"/>
      <c r="G399" s="92">
        <v>11</v>
      </c>
      <c r="H399" s="13">
        <v>11</v>
      </c>
      <c r="I399" s="11">
        <v>86</v>
      </c>
      <c r="J399" s="12">
        <v>0</v>
      </c>
      <c r="K399" s="7">
        <v>0</v>
      </c>
      <c r="L399" s="5" t="s">
        <v>13</v>
      </c>
      <c r="M399" s="35">
        <v>0</v>
      </c>
      <c r="N399" s="30"/>
      <c r="O399" s="16"/>
      <c r="R399" s="120"/>
      <c r="S399" s="120"/>
      <c r="T399" s="120"/>
      <c r="U399" s="120"/>
      <c r="V399" s="120"/>
      <c r="W399" s="120"/>
      <c r="X399" s="120"/>
      <c r="Y399" s="120"/>
    </row>
    <row r="400" spans="2:25" x14ac:dyDescent="0.2">
      <c r="B400" s="70">
        <v>37188</v>
      </c>
      <c r="C400" s="4">
        <v>24</v>
      </c>
      <c r="D400" s="11"/>
      <c r="E400" s="12"/>
      <c r="F400" s="13"/>
      <c r="G400" s="92">
        <v>7</v>
      </c>
      <c r="H400" s="13">
        <v>10</v>
      </c>
      <c r="I400" s="11">
        <v>87</v>
      </c>
      <c r="J400" s="12">
        <v>3</v>
      </c>
      <c r="K400" s="13">
        <v>0</v>
      </c>
      <c r="L400" s="5" t="s">
        <v>13</v>
      </c>
      <c r="M400" s="35">
        <v>0</v>
      </c>
      <c r="N400" s="30"/>
      <c r="O400" s="10"/>
      <c r="R400" s="120"/>
      <c r="S400" s="120"/>
      <c r="T400" s="120"/>
      <c r="U400" s="120"/>
      <c r="V400" s="120"/>
      <c r="W400" s="120"/>
      <c r="X400" s="120"/>
      <c r="Y400" s="120"/>
    </row>
    <row r="401" spans="2:25" x14ac:dyDescent="0.2">
      <c r="B401" s="70">
        <v>37189</v>
      </c>
      <c r="C401" s="4">
        <v>25</v>
      </c>
      <c r="D401" s="11"/>
      <c r="E401" s="12"/>
      <c r="F401" s="13"/>
      <c r="G401" s="92">
        <v>7</v>
      </c>
      <c r="H401" s="13">
        <v>13</v>
      </c>
      <c r="I401" s="11">
        <v>87</v>
      </c>
      <c r="J401" s="12">
        <v>3</v>
      </c>
      <c r="K401" s="13">
        <v>0</v>
      </c>
      <c r="L401" s="5" t="s">
        <v>13</v>
      </c>
      <c r="M401" s="35">
        <v>0.25</v>
      </c>
      <c r="N401" s="30"/>
      <c r="O401" s="16"/>
      <c r="R401" s="120"/>
      <c r="S401" s="120"/>
      <c r="T401" s="120"/>
      <c r="U401" s="120"/>
      <c r="V401" s="120"/>
      <c r="W401" s="120"/>
      <c r="X401" s="120"/>
      <c r="Y401" s="120"/>
    </row>
    <row r="402" spans="2:25" x14ac:dyDescent="0.2">
      <c r="B402" s="70">
        <v>37190</v>
      </c>
      <c r="C402" s="4">
        <v>26</v>
      </c>
      <c r="D402" s="11"/>
      <c r="E402" s="12"/>
      <c r="F402" s="13"/>
      <c r="G402" s="92">
        <v>10</v>
      </c>
      <c r="H402" s="13">
        <v>13</v>
      </c>
      <c r="I402" s="11">
        <v>82</v>
      </c>
      <c r="J402" s="12">
        <v>0</v>
      </c>
      <c r="K402" s="13">
        <v>1</v>
      </c>
      <c r="L402" s="11" t="s">
        <v>25</v>
      </c>
      <c r="M402" s="35">
        <v>0.5</v>
      </c>
      <c r="N402" s="30"/>
      <c r="O402" s="10"/>
    </row>
    <row r="403" spans="2:25" x14ac:dyDescent="0.2">
      <c r="B403" s="70">
        <v>37191</v>
      </c>
      <c r="C403" s="4">
        <v>27</v>
      </c>
      <c r="D403" s="11"/>
      <c r="E403" s="12"/>
      <c r="F403" s="13"/>
      <c r="G403" s="92">
        <v>8</v>
      </c>
      <c r="H403" s="13">
        <v>12</v>
      </c>
      <c r="I403" s="11">
        <v>87</v>
      </c>
      <c r="J403" s="12">
        <v>5</v>
      </c>
      <c r="K403" s="13">
        <v>0</v>
      </c>
      <c r="L403" s="11" t="s">
        <v>25</v>
      </c>
      <c r="M403" s="35">
        <v>0</v>
      </c>
      <c r="N403" s="30"/>
      <c r="O403" s="16"/>
    </row>
    <row r="404" spans="2:25" x14ac:dyDescent="0.2">
      <c r="B404" s="70">
        <v>37192</v>
      </c>
      <c r="C404" s="4">
        <v>28</v>
      </c>
      <c r="D404" s="11"/>
      <c r="E404" s="12"/>
      <c r="F404" s="13"/>
      <c r="G404" s="92">
        <v>10</v>
      </c>
      <c r="H404" s="13">
        <v>14</v>
      </c>
      <c r="I404" s="11">
        <v>83</v>
      </c>
      <c r="J404" s="12">
        <v>0</v>
      </c>
      <c r="K404" s="7">
        <v>1</v>
      </c>
      <c r="L404" s="11" t="s">
        <v>25</v>
      </c>
      <c r="M404" s="35">
        <v>0.25</v>
      </c>
      <c r="N404" s="30"/>
      <c r="O404" s="10"/>
    </row>
    <row r="405" spans="2:25" x14ac:dyDescent="0.2">
      <c r="B405" s="70">
        <v>37193</v>
      </c>
      <c r="C405" s="4">
        <v>29</v>
      </c>
      <c r="D405" s="11"/>
      <c r="E405" s="12"/>
      <c r="F405" s="13"/>
      <c r="G405" s="92">
        <v>10</v>
      </c>
      <c r="H405" s="13">
        <v>11</v>
      </c>
      <c r="I405" s="11">
        <v>85</v>
      </c>
      <c r="J405" s="12">
        <v>2</v>
      </c>
      <c r="K405" s="7">
        <v>0</v>
      </c>
      <c r="L405" s="11" t="s">
        <v>13</v>
      </c>
      <c r="M405" s="35">
        <v>0</v>
      </c>
      <c r="N405" s="30"/>
      <c r="O405" s="16"/>
    </row>
    <row r="406" spans="2:25" x14ac:dyDescent="0.2">
      <c r="B406" s="70">
        <v>37194</v>
      </c>
      <c r="C406" s="4">
        <v>30</v>
      </c>
      <c r="D406" s="11"/>
      <c r="E406" s="12"/>
      <c r="F406" s="13"/>
      <c r="G406" s="92">
        <v>11</v>
      </c>
      <c r="H406" s="13">
        <v>18</v>
      </c>
      <c r="I406" s="11">
        <v>75</v>
      </c>
      <c r="J406" s="12">
        <v>0</v>
      </c>
      <c r="K406" s="7">
        <v>1</v>
      </c>
      <c r="L406" s="11" t="s">
        <v>25</v>
      </c>
      <c r="M406" s="35">
        <v>0.5</v>
      </c>
      <c r="N406" s="30"/>
      <c r="O406" s="16"/>
    </row>
    <row r="407" spans="2:25" ht="13.5" thickBot="1" x14ac:dyDescent="0.25">
      <c r="B407" s="70">
        <v>37195</v>
      </c>
      <c r="C407" s="17">
        <v>31</v>
      </c>
      <c r="D407" s="18"/>
      <c r="E407" s="19"/>
      <c r="F407" s="20"/>
      <c r="G407" s="92">
        <v>10</v>
      </c>
      <c r="H407" s="13">
        <v>17</v>
      </c>
      <c r="I407" s="11">
        <v>80</v>
      </c>
      <c r="J407" s="12">
        <v>3</v>
      </c>
      <c r="K407" s="13">
        <v>1</v>
      </c>
      <c r="L407" s="11" t="s">
        <v>13</v>
      </c>
      <c r="M407" s="35">
        <v>0.25</v>
      </c>
      <c r="N407" s="30" t="s">
        <v>52</v>
      </c>
      <c r="O407" s="16"/>
    </row>
    <row r="408" spans="2:25" ht="13.5" thickBot="1" x14ac:dyDescent="0.25">
      <c r="C408" s="21" t="s">
        <v>27</v>
      </c>
      <c r="D408" s="22"/>
      <c r="E408" s="23"/>
      <c r="F408" s="24"/>
      <c r="G408" s="57"/>
      <c r="H408" s="58"/>
      <c r="I408" s="25"/>
      <c r="J408" s="64"/>
      <c r="K408" s="24"/>
      <c r="L408" s="22"/>
      <c r="M408" s="36"/>
      <c r="N408" s="37"/>
      <c r="O408" s="38"/>
    </row>
    <row r="409" spans="2:25" ht="12.75" customHeight="1" x14ac:dyDescent="0.2">
      <c r="C409" s="164" t="s">
        <v>28</v>
      </c>
      <c r="D409" s="165"/>
      <c r="E409" s="251"/>
      <c r="F409" s="253"/>
      <c r="G409" s="256">
        <f>SUM(G375:G407)</f>
        <v>320</v>
      </c>
      <c r="H409" s="256">
        <f>SUM(H375:H407)</f>
        <v>499</v>
      </c>
      <c r="I409" s="256">
        <f>SUM(I375:I407)</f>
        <v>2480</v>
      </c>
      <c r="J409" s="258">
        <f>SUM(J375:J407)</f>
        <v>51</v>
      </c>
      <c r="K409" s="253">
        <f>COUNTIF(K375:K407,"&gt;0")</f>
        <v>22</v>
      </c>
      <c r="L409" s="39"/>
      <c r="M409" s="40"/>
      <c r="N409" s="40"/>
      <c r="O409" s="41"/>
    </row>
    <row r="410" spans="2:25" ht="13.5" thickBot="1" x14ac:dyDescent="0.25">
      <c r="C410" s="166"/>
      <c r="D410" s="167"/>
      <c r="E410" s="252"/>
      <c r="F410" s="232"/>
      <c r="G410" s="257"/>
      <c r="H410" s="257"/>
      <c r="I410" s="257"/>
      <c r="J410" s="259"/>
      <c r="K410" s="232"/>
      <c r="L410" s="42"/>
      <c r="M410" s="43"/>
      <c r="N410" s="43"/>
      <c r="O410" s="44"/>
    </row>
    <row r="411" spans="2:25" ht="12.75" customHeight="1" x14ac:dyDescent="0.2">
      <c r="C411" s="143" t="s">
        <v>54</v>
      </c>
      <c r="D411" s="144"/>
      <c r="E411" s="206"/>
      <c r="F411" s="116" t="s">
        <v>55</v>
      </c>
      <c r="G411" s="152" t="s">
        <v>171</v>
      </c>
      <c r="H411" s="153" t="s">
        <v>172</v>
      </c>
      <c r="I411" s="154" t="s">
        <v>56</v>
      </c>
      <c r="J411" s="156" t="s">
        <v>57</v>
      </c>
      <c r="K411" s="235" t="s">
        <v>29</v>
      </c>
      <c r="L411" s="235"/>
      <c r="M411" s="235"/>
      <c r="N411" s="235"/>
      <c r="O411" s="236"/>
    </row>
    <row r="412" spans="2:25" x14ac:dyDescent="0.2">
      <c r="C412" s="145"/>
      <c r="D412" s="146"/>
      <c r="E412" s="207"/>
      <c r="F412" s="117"/>
      <c r="G412" s="121"/>
      <c r="H412" s="137"/>
      <c r="I412" s="155"/>
      <c r="J412" s="157"/>
      <c r="K412" s="237"/>
      <c r="L412" s="237"/>
      <c r="M412" s="237"/>
      <c r="N412" s="237"/>
      <c r="O412" s="238"/>
    </row>
    <row r="413" spans="2:25" x14ac:dyDescent="0.2">
      <c r="C413" s="145"/>
      <c r="D413" s="146"/>
      <c r="E413" s="207"/>
      <c r="F413" s="117"/>
      <c r="G413" s="227">
        <f>G409/31</f>
        <v>10.32258064516129</v>
      </c>
      <c r="H413" s="229">
        <f t="shared" ref="H413:I413" si="5">H409/31</f>
        <v>16.096774193548388</v>
      </c>
      <c r="I413" s="227">
        <f t="shared" si="5"/>
        <v>80</v>
      </c>
      <c r="J413" s="231">
        <f>COUNTIF(J375:J407,"&gt;0")</f>
        <v>10</v>
      </c>
      <c r="K413" s="237"/>
      <c r="L413" s="237"/>
      <c r="M413" s="237"/>
      <c r="N413" s="237"/>
      <c r="O413" s="238"/>
    </row>
    <row r="414" spans="2:25" ht="13.5" thickBot="1" x14ac:dyDescent="0.25">
      <c r="C414" s="147"/>
      <c r="D414" s="148"/>
      <c r="E414" s="208"/>
      <c r="F414" s="118"/>
      <c r="G414" s="228"/>
      <c r="H414" s="230"/>
      <c r="I414" s="228"/>
      <c r="J414" s="232"/>
      <c r="K414" s="239"/>
      <c r="L414" s="239"/>
      <c r="M414" s="239"/>
      <c r="N414" s="239"/>
      <c r="O414" s="240"/>
    </row>
    <row r="417" spans="2:25" x14ac:dyDescent="0.2">
      <c r="C417" s="69" t="s">
        <v>159</v>
      </c>
      <c r="D417" s="69" t="s">
        <v>194</v>
      </c>
      <c r="H417" s="59"/>
    </row>
    <row r="418" spans="2:25" ht="13.5" thickBot="1" x14ac:dyDescent="0.25">
      <c r="D418" s="72"/>
    </row>
    <row r="419" spans="2:25" ht="12.75" customHeight="1" x14ac:dyDescent="0.2">
      <c r="C419" s="260" t="s">
        <v>0</v>
      </c>
      <c r="D419" s="262" t="s">
        <v>1</v>
      </c>
      <c r="E419" s="263"/>
      <c r="F419" s="264"/>
      <c r="G419" s="265" t="s">
        <v>2</v>
      </c>
      <c r="H419" s="266"/>
      <c r="I419" s="267" t="s">
        <v>3</v>
      </c>
      <c r="J419" s="269" t="s">
        <v>4</v>
      </c>
      <c r="K419" s="241" t="s">
        <v>5</v>
      </c>
      <c r="L419" s="243" t="s">
        <v>6</v>
      </c>
      <c r="M419" s="245" t="s">
        <v>7</v>
      </c>
      <c r="N419" s="246"/>
      <c r="O419" s="247"/>
      <c r="R419" s="80" t="s">
        <v>150</v>
      </c>
      <c r="S419" s="80"/>
      <c r="T419" s="80"/>
      <c r="U419" s="80"/>
      <c r="V419" s="80"/>
      <c r="W419" s="80"/>
      <c r="X419" s="80"/>
      <c r="Y419" s="80"/>
    </row>
    <row r="420" spans="2:25" ht="13.5" customHeight="1" thickBot="1" x14ac:dyDescent="0.25">
      <c r="C420" s="261"/>
      <c r="D420" s="1" t="s">
        <v>8</v>
      </c>
      <c r="E420" s="2" t="s">
        <v>9</v>
      </c>
      <c r="F420" s="3" t="s">
        <v>10</v>
      </c>
      <c r="G420" s="49" t="s">
        <v>11</v>
      </c>
      <c r="H420" s="50" t="s">
        <v>12</v>
      </c>
      <c r="I420" s="268"/>
      <c r="J420" s="270"/>
      <c r="K420" s="242"/>
      <c r="L420" s="244"/>
      <c r="M420" s="248"/>
      <c r="N420" s="249"/>
      <c r="O420" s="250"/>
      <c r="R420" s="119" t="s">
        <v>353</v>
      </c>
      <c r="S420" s="119"/>
      <c r="T420" s="119"/>
      <c r="U420" s="119"/>
      <c r="V420" s="119"/>
      <c r="W420" s="119"/>
      <c r="X420" s="119"/>
      <c r="Y420" s="119"/>
    </row>
    <row r="421" spans="2:25" x14ac:dyDescent="0.2">
      <c r="B421" s="70">
        <v>37165</v>
      </c>
      <c r="C421" s="4">
        <v>1</v>
      </c>
      <c r="D421" s="5">
        <v>33000</v>
      </c>
      <c r="E421" s="6"/>
      <c r="F421" s="7"/>
      <c r="G421" s="90">
        <v>12</v>
      </c>
      <c r="H421" s="7">
        <v>17</v>
      </c>
      <c r="I421" s="5">
        <v>82</v>
      </c>
      <c r="J421" s="91">
        <v>4</v>
      </c>
      <c r="K421" s="7"/>
      <c r="L421" s="5" t="s">
        <v>25</v>
      </c>
      <c r="M421" s="27"/>
      <c r="N421" s="9"/>
      <c r="O421" s="10"/>
      <c r="R421" s="119"/>
      <c r="S421" s="119"/>
      <c r="T421" s="119"/>
      <c r="U421" s="119"/>
      <c r="V421" s="119"/>
      <c r="W421" s="119"/>
      <c r="X421" s="119"/>
      <c r="Y421" s="119"/>
    </row>
    <row r="422" spans="2:25" x14ac:dyDescent="0.2">
      <c r="B422" s="70">
        <v>37166</v>
      </c>
      <c r="C422" s="4">
        <v>2</v>
      </c>
      <c r="D422" s="11"/>
      <c r="E422" s="12"/>
      <c r="F422" s="13"/>
      <c r="G422" s="92"/>
      <c r="H422" s="13"/>
      <c r="I422" s="11"/>
      <c r="J422" s="93"/>
      <c r="K422" s="7"/>
      <c r="L422" s="11"/>
      <c r="M422" s="27"/>
      <c r="N422" s="9"/>
      <c r="O422" s="10"/>
      <c r="R422" s="119"/>
      <c r="S422" s="119"/>
      <c r="T422" s="119"/>
      <c r="U422" s="119"/>
      <c r="V422" s="119"/>
      <c r="W422" s="119"/>
      <c r="X422" s="119"/>
      <c r="Y422" s="119"/>
    </row>
    <row r="423" spans="2:25" x14ac:dyDescent="0.2">
      <c r="B423" s="70">
        <v>37167</v>
      </c>
      <c r="C423" s="4">
        <v>3</v>
      </c>
      <c r="D423" s="11"/>
      <c r="E423" s="12"/>
      <c r="F423" s="13"/>
      <c r="G423" s="92"/>
      <c r="H423" s="13"/>
      <c r="I423" s="11"/>
      <c r="J423" s="93"/>
      <c r="K423" s="7"/>
      <c r="L423" s="11"/>
      <c r="M423" s="27"/>
      <c r="N423" s="9"/>
      <c r="O423" s="10"/>
      <c r="R423" s="80"/>
      <c r="S423" s="80"/>
      <c r="T423" s="80"/>
      <c r="U423" s="80"/>
      <c r="V423" s="80"/>
      <c r="W423" s="80"/>
      <c r="X423" s="80"/>
      <c r="Y423" s="80"/>
    </row>
    <row r="424" spans="2:25" x14ac:dyDescent="0.2">
      <c r="B424" s="70">
        <v>37168</v>
      </c>
      <c r="C424" s="4">
        <v>4</v>
      </c>
      <c r="D424" s="11"/>
      <c r="E424" s="12"/>
      <c r="F424" s="13"/>
      <c r="G424" s="92"/>
      <c r="H424" s="13"/>
      <c r="I424" s="11"/>
      <c r="J424" s="93"/>
      <c r="K424" s="7"/>
      <c r="L424" s="11"/>
      <c r="M424" s="27"/>
      <c r="N424" s="9"/>
      <c r="O424" s="10"/>
      <c r="R424" s="80" t="s">
        <v>152</v>
      </c>
      <c r="S424" s="80"/>
      <c r="T424" s="80"/>
      <c r="U424" s="80"/>
      <c r="V424" s="80"/>
      <c r="W424" s="80"/>
      <c r="X424" s="80"/>
      <c r="Y424" s="80"/>
    </row>
    <row r="425" spans="2:25" x14ac:dyDescent="0.2">
      <c r="B425" s="70">
        <v>37169</v>
      </c>
      <c r="C425" s="4">
        <v>5</v>
      </c>
      <c r="D425" s="11"/>
      <c r="E425" s="12"/>
      <c r="F425" s="13"/>
      <c r="G425" s="92"/>
      <c r="H425" s="13"/>
      <c r="I425" s="11"/>
      <c r="J425" s="93"/>
      <c r="K425" s="7"/>
      <c r="L425" s="11"/>
      <c r="M425" s="27"/>
      <c r="N425" s="9"/>
      <c r="O425" s="10"/>
      <c r="R425" s="119" t="s">
        <v>354</v>
      </c>
      <c r="S425" s="119"/>
      <c r="T425" s="119"/>
      <c r="U425" s="119"/>
      <c r="V425" s="119"/>
      <c r="W425" s="119"/>
      <c r="X425" s="119"/>
      <c r="Y425" s="119"/>
    </row>
    <row r="426" spans="2:25" x14ac:dyDescent="0.2">
      <c r="B426" s="70">
        <v>37170</v>
      </c>
      <c r="C426" s="4">
        <v>6</v>
      </c>
      <c r="D426" s="11"/>
      <c r="E426" s="12"/>
      <c r="F426" s="13"/>
      <c r="G426" s="92"/>
      <c r="H426" s="13"/>
      <c r="I426" s="11"/>
      <c r="J426" s="93"/>
      <c r="K426" s="7"/>
      <c r="L426" s="11"/>
      <c r="M426" s="27"/>
      <c r="N426" s="9"/>
      <c r="O426" s="10"/>
      <c r="R426" s="119"/>
      <c r="S426" s="119"/>
      <c r="T426" s="119"/>
      <c r="U426" s="119"/>
      <c r="V426" s="119"/>
      <c r="W426" s="119"/>
      <c r="X426" s="119"/>
      <c r="Y426" s="119"/>
    </row>
    <row r="427" spans="2:25" x14ac:dyDescent="0.2">
      <c r="B427" s="70">
        <v>37171</v>
      </c>
      <c r="C427" s="4">
        <v>7</v>
      </c>
      <c r="D427" s="11"/>
      <c r="E427" s="12"/>
      <c r="F427" s="13"/>
      <c r="G427" s="92"/>
      <c r="H427" s="13"/>
      <c r="I427" s="11"/>
      <c r="J427" s="93"/>
      <c r="K427" s="7"/>
      <c r="L427" s="11"/>
      <c r="M427" s="27"/>
      <c r="N427" s="9"/>
      <c r="O427" s="10"/>
      <c r="R427" s="119"/>
      <c r="S427" s="119"/>
      <c r="T427" s="119"/>
      <c r="U427" s="119"/>
      <c r="V427" s="119"/>
      <c r="W427" s="119"/>
      <c r="X427" s="119"/>
      <c r="Y427" s="119"/>
    </row>
    <row r="428" spans="2:25" x14ac:dyDescent="0.2">
      <c r="B428" s="70">
        <v>37172</v>
      </c>
      <c r="C428" s="4">
        <v>8</v>
      </c>
      <c r="D428" s="11"/>
      <c r="E428" s="12"/>
      <c r="F428" s="13"/>
      <c r="G428" s="92"/>
      <c r="H428" s="13"/>
      <c r="I428" s="11"/>
      <c r="J428" s="93"/>
      <c r="K428" s="7"/>
      <c r="L428" s="11"/>
      <c r="M428" s="27"/>
      <c r="N428" s="15"/>
      <c r="O428" s="16"/>
      <c r="R428" s="80"/>
      <c r="S428" s="80"/>
      <c r="T428" s="80"/>
      <c r="U428" s="80"/>
      <c r="V428" s="80"/>
      <c r="W428" s="80"/>
      <c r="X428" s="80"/>
      <c r="Y428" s="80"/>
    </row>
    <row r="429" spans="2:25" x14ac:dyDescent="0.2">
      <c r="B429" s="70">
        <v>37173</v>
      </c>
      <c r="C429" s="4">
        <v>9</v>
      </c>
      <c r="D429" s="11"/>
      <c r="E429" s="12"/>
      <c r="F429" s="13"/>
      <c r="G429" s="92">
        <v>7</v>
      </c>
      <c r="H429" s="13">
        <v>17</v>
      </c>
      <c r="I429" s="11">
        <v>78</v>
      </c>
      <c r="J429" s="12">
        <v>16</v>
      </c>
      <c r="K429" s="7"/>
      <c r="L429" s="11" t="s">
        <v>25</v>
      </c>
      <c r="M429" s="27"/>
      <c r="N429" s="15"/>
      <c r="O429" s="16"/>
      <c r="R429" s="80" t="s">
        <v>154</v>
      </c>
      <c r="S429" s="80"/>
      <c r="T429" s="80"/>
      <c r="U429" s="80"/>
      <c r="V429" s="80"/>
      <c r="W429" s="80"/>
      <c r="X429" s="80"/>
      <c r="Y429" s="80"/>
    </row>
    <row r="430" spans="2:25" ht="13.5" thickBot="1" x14ac:dyDescent="0.25">
      <c r="B430" s="70">
        <v>37174</v>
      </c>
      <c r="C430" s="17">
        <v>10</v>
      </c>
      <c r="D430" s="18">
        <v>32250</v>
      </c>
      <c r="E430" s="19"/>
      <c r="F430" s="20">
        <v>-750</v>
      </c>
      <c r="G430" s="94">
        <v>12</v>
      </c>
      <c r="H430" s="20">
        <v>15</v>
      </c>
      <c r="I430" s="18">
        <v>75</v>
      </c>
      <c r="J430" s="95">
        <v>0</v>
      </c>
      <c r="K430" s="7"/>
      <c r="L430" s="11" t="s">
        <v>25</v>
      </c>
      <c r="M430" s="27"/>
      <c r="N430" s="15"/>
      <c r="O430" s="16"/>
      <c r="R430" s="119" t="s">
        <v>355</v>
      </c>
      <c r="S430" s="119"/>
      <c r="T430" s="119"/>
      <c r="U430" s="119"/>
      <c r="V430" s="119"/>
      <c r="W430" s="119"/>
      <c r="X430" s="119"/>
      <c r="Y430" s="119"/>
    </row>
    <row r="431" spans="2:25" ht="13.5" thickBot="1" x14ac:dyDescent="0.25">
      <c r="C431" s="21" t="s">
        <v>20</v>
      </c>
      <c r="D431" s="22"/>
      <c r="E431" s="23">
        <v>0</v>
      </c>
      <c r="F431" s="24">
        <v>-750</v>
      </c>
      <c r="G431" s="96"/>
      <c r="H431" s="97"/>
      <c r="I431" s="25"/>
      <c r="J431" s="98"/>
      <c r="K431" s="24"/>
      <c r="L431" s="22"/>
      <c r="M431" s="32"/>
      <c r="N431" s="101"/>
      <c r="O431" s="102"/>
      <c r="R431" s="119"/>
      <c r="S431" s="119"/>
      <c r="T431" s="119"/>
      <c r="U431" s="119"/>
      <c r="V431" s="119"/>
      <c r="W431" s="119"/>
      <c r="X431" s="119"/>
      <c r="Y431" s="119"/>
    </row>
    <row r="432" spans="2:25" x14ac:dyDescent="0.2">
      <c r="B432" s="70">
        <v>37175</v>
      </c>
      <c r="C432" s="26">
        <v>11</v>
      </c>
      <c r="D432" s="5"/>
      <c r="E432" s="6"/>
      <c r="F432" s="7"/>
      <c r="G432" s="90">
        <v>12</v>
      </c>
      <c r="H432" s="7">
        <v>16</v>
      </c>
      <c r="I432" s="5">
        <v>84</v>
      </c>
      <c r="J432" s="12">
        <v>15</v>
      </c>
      <c r="K432" s="7"/>
      <c r="L432" s="5" t="s">
        <v>25</v>
      </c>
      <c r="M432" s="35"/>
      <c r="N432" s="9"/>
      <c r="O432" s="10"/>
      <c r="R432" s="119"/>
      <c r="S432" s="119"/>
      <c r="T432" s="119"/>
      <c r="U432" s="119"/>
      <c r="V432" s="119"/>
      <c r="W432" s="119"/>
      <c r="X432" s="119"/>
      <c r="Y432" s="119"/>
    </row>
    <row r="433" spans="2:25" x14ac:dyDescent="0.2">
      <c r="B433" s="70">
        <v>37176</v>
      </c>
      <c r="C433" s="4">
        <v>12</v>
      </c>
      <c r="D433" s="11"/>
      <c r="E433" s="12"/>
      <c r="F433" s="13"/>
      <c r="G433" s="90">
        <v>14</v>
      </c>
      <c r="H433" s="7">
        <v>18</v>
      </c>
      <c r="I433" s="11">
        <v>65</v>
      </c>
      <c r="J433" s="12">
        <v>0</v>
      </c>
      <c r="K433" s="7"/>
      <c r="L433" s="5" t="s">
        <v>25</v>
      </c>
      <c r="M433" s="35"/>
      <c r="N433" s="9"/>
      <c r="O433" s="10"/>
      <c r="R433" s="80"/>
      <c r="S433" s="80"/>
      <c r="T433" s="80"/>
      <c r="U433" s="80"/>
      <c r="V433" s="80"/>
      <c r="W433" s="80"/>
      <c r="X433" s="80"/>
      <c r="Y433" s="80"/>
    </row>
    <row r="434" spans="2:25" x14ac:dyDescent="0.2">
      <c r="B434" s="70">
        <v>37177</v>
      </c>
      <c r="C434" s="4">
        <v>13</v>
      </c>
      <c r="D434" s="11"/>
      <c r="E434" s="12"/>
      <c r="F434" s="13"/>
      <c r="G434" s="92">
        <v>10</v>
      </c>
      <c r="H434" s="13">
        <v>18</v>
      </c>
      <c r="I434" s="11">
        <v>72</v>
      </c>
      <c r="J434" s="12">
        <v>0</v>
      </c>
      <c r="K434" s="7"/>
      <c r="L434" s="5" t="s">
        <v>25</v>
      </c>
      <c r="M434" s="35"/>
      <c r="N434" s="15"/>
      <c r="O434" s="16"/>
      <c r="R434" s="80" t="s">
        <v>156</v>
      </c>
      <c r="S434" s="80"/>
      <c r="T434" s="80"/>
      <c r="U434" s="80"/>
      <c r="V434" s="80"/>
      <c r="W434" s="80"/>
      <c r="X434" s="80"/>
      <c r="Y434" s="80"/>
    </row>
    <row r="435" spans="2:25" ht="15" x14ac:dyDescent="0.25">
      <c r="B435" s="70">
        <v>37178</v>
      </c>
      <c r="C435" s="4">
        <v>14</v>
      </c>
      <c r="D435" s="11"/>
      <c r="E435" s="12"/>
      <c r="F435" s="13"/>
      <c r="G435" s="99">
        <v>12</v>
      </c>
      <c r="H435" s="13">
        <v>20</v>
      </c>
      <c r="I435" s="11">
        <v>72</v>
      </c>
      <c r="J435" s="12">
        <v>0</v>
      </c>
      <c r="K435" s="7"/>
      <c r="L435" s="5" t="s">
        <v>45</v>
      </c>
      <c r="M435" s="35"/>
      <c r="N435" s="15"/>
      <c r="O435" s="16"/>
      <c r="R435" s="120"/>
      <c r="S435" s="120"/>
      <c r="T435" s="120"/>
      <c r="U435" s="120"/>
      <c r="V435" s="120"/>
      <c r="W435" s="120"/>
      <c r="X435" s="120"/>
      <c r="Y435" s="120"/>
    </row>
    <row r="436" spans="2:25" x14ac:dyDescent="0.2">
      <c r="B436" s="70">
        <v>37179</v>
      </c>
      <c r="C436" s="4">
        <v>15</v>
      </c>
      <c r="D436" s="11"/>
      <c r="E436" s="12"/>
      <c r="F436" s="13"/>
      <c r="G436" s="92">
        <v>13</v>
      </c>
      <c r="H436" s="13">
        <v>19</v>
      </c>
      <c r="I436" s="11">
        <v>75</v>
      </c>
      <c r="J436" s="12">
        <v>0</v>
      </c>
      <c r="K436" s="7"/>
      <c r="L436" s="5" t="s">
        <v>45</v>
      </c>
      <c r="M436" s="35"/>
      <c r="N436" s="9"/>
      <c r="O436" s="10"/>
      <c r="R436" s="120"/>
      <c r="S436" s="120"/>
      <c r="T436" s="120"/>
      <c r="U436" s="120"/>
      <c r="V436" s="120"/>
      <c r="W436" s="120"/>
      <c r="X436" s="120"/>
      <c r="Y436" s="120"/>
    </row>
    <row r="437" spans="2:25" x14ac:dyDescent="0.2">
      <c r="B437" s="70">
        <v>37180</v>
      </c>
      <c r="C437" s="4">
        <v>16</v>
      </c>
      <c r="D437" s="11"/>
      <c r="E437" s="12"/>
      <c r="F437" s="13"/>
      <c r="G437" s="92">
        <v>10</v>
      </c>
      <c r="H437" s="13">
        <v>17</v>
      </c>
      <c r="I437" s="11">
        <v>76</v>
      </c>
      <c r="J437" s="12">
        <v>0</v>
      </c>
      <c r="K437" s="7"/>
      <c r="L437" s="5" t="s">
        <v>45</v>
      </c>
      <c r="M437" s="35"/>
      <c r="N437" s="15"/>
      <c r="O437" s="16"/>
      <c r="R437" s="120"/>
      <c r="S437" s="120"/>
      <c r="T437" s="120"/>
      <c r="U437" s="120"/>
      <c r="V437" s="120"/>
      <c r="W437" s="120"/>
      <c r="X437" s="120"/>
      <c r="Y437" s="120"/>
    </row>
    <row r="438" spans="2:25" x14ac:dyDescent="0.2">
      <c r="B438" s="70">
        <v>37181</v>
      </c>
      <c r="C438" s="4">
        <v>17</v>
      </c>
      <c r="D438" s="11"/>
      <c r="E438" s="12"/>
      <c r="F438" s="13"/>
      <c r="G438" s="92">
        <v>6</v>
      </c>
      <c r="H438" s="13">
        <v>14</v>
      </c>
      <c r="I438" s="11">
        <v>80</v>
      </c>
      <c r="J438" s="12">
        <v>0</v>
      </c>
      <c r="K438" s="7"/>
      <c r="L438" s="5" t="s">
        <v>45</v>
      </c>
      <c r="M438" s="35"/>
      <c r="N438" s="9"/>
      <c r="O438" s="10"/>
      <c r="R438" s="80"/>
      <c r="S438" s="80"/>
      <c r="T438" s="80"/>
      <c r="U438" s="80"/>
      <c r="V438" s="80"/>
      <c r="W438" s="80"/>
      <c r="X438" s="80"/>
      <c r="Y438" s="80"/>
    </row>
    <row r="439" spans="2:25" x14ac:dyDescent="0.2">
      <c r="B439" s="70">
        <v>37182</v>
      </c>
      <c r="C439" s="4">
        <v>18</v>
      </c>
      <c r="D439" s="11"/>
      <c r="E439" s="12"/>
      <c r="F439" s="13"/>
      <c r="G439" s="92">
        <v>12</v>
      </c>
      <c r="H439" s="13">
        <v>14</v>
      </c>
      <c r="I439" s="11">
        <v>79</v>
      </c>
      <c r="J439" s="12">
        <v>0</v>
      </c>
      <c r="K439" s="7"/>
      <c r="L439" s="5" t="s">
        <v>45</v>
      </c>
      <c r="M439" s="35"/>
      <c r="N439" s="9"/>
      <c r="O439" s="10"/>
      <c r="R439" s="80" t="s">
        <v>155</v>
      </c>
      <c r="S439" s="80"/>
      <c r="T439" s="80"/>
      <c r="U439" s="80"/>
      <c r="V439" s="80"/>
      <c r="W439" s="80"/>
      <c r="X439" s="80"/>
      <c r="Y439" s="80"/>
    </row>
    <row r="440" spans="2:25" x14ac:dyDescent="0.2">
      <c r="B440" s="70">
        <v>37183</v>
      </c>
      <c r="C440" s="4">
        <v>19</v>
      </c>
      <c r="D440" s="11"/>
      <c r="E440" s="12"/>
      <c r="F440" s="13"/>
      <c r="G440" s="92">
        <v>9</v>
      </c>
      <c r="H440" s="13">
        <v>15</v>
      </c>
      <c r="I440" s="11">
        <v>82</v>
      </c>
      <c r="J440" s="12">
        <v>0</v>
      </c>
      <c r="K440" s="7"/>
      <c r="L440" s="5" t="s">
        <v>45</v>
      </c>
      <c r="M440" s="35"/>
      <c r="N440" s="9"/>
      <c r="O440" s="10"/>
      <c r="R440" s="120" t="s">
        <v>356</v>
      </c>
      <c r="S440" s="120"/>
      <c r="T440" s="120"/>
      <c r="U440" s="120"/>
      <c r="V440" s="120"/>
      <c r="W440" s="120"/>
      <c r="X440" s="120"/>
      <c r="Y440" s="120"/>
    </row>
    <row r="441" spans="2:25" ht="13.5" thickBot="1" x14ac:dyDescent="0.25">
      <c r="B441" s="70">
        <v>37184</v>
      </c>
      <c r="C441" s="17">
        <v>20</v>
      </c>
      <c r="D441" s="18">
        <v>31650</v>
      </c>
      <c r="E441" s="19"/>
      <c r="F441" s="20">
        <v>-600</v>
      </c>
      <c r="G441" s="92">
        <v>9</v>
      </c>
      <c r="H441" s="13">
        <v>14</v>
      </c>
      <c r="I441" s="18">
        <v>79</v>
      </c>
      <c r="J441" s="12">
        <v>0</v>
      </c>
      <c r="K441" s="7"/>
      <c r="L441" s="5" t="s">
        <v>45</v>
      </c>
      <c r="M441" s="35"/>
      <c r="N441" s="15"/>
      <c r="O441" s="16"/>
      <c r="R441" s="120"/>
      <c r="S441" s="120"/>
      <c r="T441" s="120"/>
      <c r="U441" s="120"/>
      <c r="V441" s="120"/>
      <c r="W441" s="120"/>
      <c r="X441" s="120"/>
      <c r="Y441" s="120"/>
    </row>
    <row r="442" spans="2:25" ht="13.5" thickBot="1" x14ac:dyDescent="0.25">
      <c r="C442" s="21" t="s">
        <v>23</v>
      </c>
      <c r="D442" s="22"/>
      <c r="E442" s="23">
        <v>0</v>
      </c>
      <c r="F442" s="24">
        <v>-600</v>
      </c>
      <c r="G442" s="96"/>
      <c r="H442" s="97"/>
      <c r="I442" s="25"/>
      <c r="J442" s="98"/>
      <c r="K442" s="24"/>
      <c r="L442" s="22"/>
      <c r="M442" s="32"/>
      <c r="N442" s="101"/>
      <c r="O442" s="102"/>
      <c r="R442" s="120"/>
      <c r="S442" s="120"/>
      <c r="T442" s="120"/>
      <c r="U442" s="120"/>
      <c r="V442" s="120"/>
      <c r="W442" s="120"/>
      <c r="X442" s="120"/>
      <c r="Y442" s="120"/>
    </row>
    <row r="443" spans="2:25" x14ac:dyDescent="0.2">
      <c r="B443" s="70">
        <v>37185</v>
      </c>
      <c r="C443" s="26">
        <v>21</v>
      </c>
      <c r="D443" s="5"/>
      <c r="E443" s="6"/>
      <c r="F443" s="7"/>
      <c r="G443" s="90">
        <v>8</v>
      </c>
      <c r="H443" s="7">
        <v>13</v>
      </c>
      <c r="I443" s="5">
        <v>86</v>
      </c>
      <c r="J443" s="6">
        <v>0</v>
      </c>
      <c r="K443" s="7"/>
      <c r="L443" s="5" t="s">
        <v>45</v>
      </c>
      <c r="M443" s="35"/>
      <c r="N443" s="48"/>
      <c r="O443" s="10"/>
      <c r="R443" s="80"/>
      <c r="S443" s="80"/>
      <c r="T443" s="80"/>
      <c r="U443" s="80"/>
      <c r="V443" s="80"/>
      <c r="W443" s="80"/>
      <c r="X443" s="80"/>
      <c r="Y443" s="80"/>
    </row>
    <row r="444" spans="2:25" x14ac:dyDescent="0.2">
      <c r="B444" s="70">
        <v>37186</v>
      </c>
      <c r="C444" s="4">
        <v>22</v>
      </c>
      <c r="D444" s="11"/>
      <c r="E444" s="12"/>
      <c r="F444" s="13"/>
      <c r="G444" s="92">
        <v>9</v>
      </c>
      <c r="H444" s="13">
        <v>12</v>
      </c>
      <c r="I444" s="11">
        <v>88</v>
      </c>
      <c r="J444" s="12">
        <v>4</v>
      </c>
      <c r="K444" s="13"/>
      <c r="L444" s="5" t="s">
        <v>25</v>
      </c>
      <c r="M444" s="35"/>
      <c r="N444" s="9"/>
      <c r="O444" s="10"/>
      <c r="R444" s="80" t="s">
        <v>157</v>
      </c>
      <c r="S444" s="80"/>
      <c r="T444" s="80"/>
      <c r="U444" s="80"/>
      <c r="V444" s="80"/>
      <c r="W444" s="80"/>
      <c r="X444" s="80"/>
      <c r="Y444" s="80"/>
    </row>
    <row r="445" spans="2:25" x14ac:dyDescent="0.2">
      <c r="B445" s="70">
        <v>37187</v>
      </c>
      <c r="C445" s="4">
        <v>23</v>
      </c>
      <c r="D445" s="11"/>
      <c r="E445" s="12"/>
      <c r="F445" s="13"/>
      <c r="G445" s="92">
        <v>10</v>
      </c>
      <c r="H445" s="13">
        <v>10</v>
      </c>
      <c r="I445" s="11">
        <v>82</v>
      </c>
      <c r="J445" s="12">
        <v>0</v>
      </c>
      <c r="K445" s="7"/>
      <c r="L445" s="5" t="s">
        <v>45</v>
      </c>
      <c r="M445" s="35"/>
      <c r="N445" s="15"/>
      <c r="O445" s="16"/>
      <c r="R445" s="120"/>
      <c r="S445" s="120"/>
      <c r="T445" s="120"/>
      <c r="U445" s="120"/>
      <c r="V445" s="120"/>
      <c r="W445" s="120"/>
      <c r="X445" s="120"/>
      <c r="Y445" s="120"/>
    </row>
    <row r="446" spans="2:25" x14ac:dyDescent="0.2">
      <c r="B446" s="70">
        <v>37188</v>
      </c>
      <c r="C446" s="4">
        <v>24</v>
      </c>
      <c r="D446" s="11"/>
      <c r="E446" s="12"/>
      <c r="F446" s="13"/>
      <c r="G446" s="92">
        <v>9</v>
      </c>
      <c r="H446" s="13">
        <v>13</v>
      </c>
      <c r="I446" s="11">
        <v>90</v>
      </c>
      <c r="J446" s="12">
        <v>9</v>
      </c>
      <c r="K446" s="13"/>
      <c r="L446" s="5" t="s">
        <v>64</v>
      </c>
      <c r="M446" s="35"/>
      <c r="N446" s="9"/>
      <c r="O446" s="10"/>
      <c r="R446" s="120"/>
      <c r="S446" s="120"/>
      <c r="T446" s="120"/>
      <c r="U446" s="120"/>
      <c r="V446" s="120"/>
      <c r="W446" s="120"/>
      <c r="X446" s="120"/>
      <c r="Y446" s="120"/>
    </row>
    <row r="447" spans="2:25" x14ac:dyDescent="0.2">
      <c r="B447" s="70">
        <v>37189</v>
      </c>
      <c r="C447" s="4">
        <v>25</v>
      </c>
      <c r="D447" s="11"/>
      <c r="E447" s="12"/>
      <c r="F447" s="13"/>
      <c r="G447" s="92">
        <v>9</v>
      </c>
      <c r="H447" s="13">
        <v>14</v>
      </c>
      <c r="I447" s="11">
        <v>82</v>
      </c>
      <c r="J447" s="12">
        <v>0</v>
      </c>
      <c r="K447" s="13"/>
      <c r="L447" s="5" t="s">
        <v>15</v>
      </c>
      <c r="M447" s="35"/>
      <c r="N447" s="15"/>
      <c r="O447" s="16"/>
      <c r="R447" s="120"/>
      <c r="S447" s="120"/>
      <c r="T447" s="120"/>
      <c r="U447" s="120"/>
      <c r="V447" s="120"/>
      <c r="W447" s="120"/>
      <c r="X447" s="120"/>
      <c r="Y447" s="120"/>
    </row>
    <row r="448" spans="2:25" x14ac:dyDescent="0.2">
      <c r="B448" s="70">
        <v>37190</v>
      </c>
      <c r="C448" s="4">
        <v>26</v>
      </c>
      <c r="D448" s="11"/>
      <c r="E448" s="12"/>
      <c r="F448" s="13"/>
      <c r="G448" s="92">
        <v>8</v>
      </c>
      <c r="H448" s="13">
        <v>14</v>
      </c>
      <c r="I448" s="11">
        <v>80</v>
      </c>
      <c r="J448" s="12">
        <v>0</v>
      </c>
      <c r="K448" s="13"/>
      <c r="L448" s="11" t="s">
        <v>25</v>
      </c>
      <c r="M448" s="35"/>
      <c r="N448" s="9"/>
      <c r="O448" s="10"/>
    </row>
    <row r="449" spans="2:15" x14ac:dyDescent="0.2">
      <c r="B449" s="70">
        <v>37191</v>
      </c>
      <c r="C449" s="4">
        <v>27</v>
      </c>
      <c r="D449" s="11"/>
      <c r="E449" s="12"/>
      <c r="F449" s="13"/>
      <c r="G449" s="92">
        <v>10</v>
      </c>
      <c r="H449" s="13">
        <v>14</v>
      </c>
      <c r="I449" s="11">
        <v>76</v>
      </c>
      <c r="J449" s="12">
        <v>1</v>
      </c>
      <c r="K449" s="13"/>
      <c r="L449" s="11" t="s">
        <v>25</v>
      </c>
      <c r="M449" s="35"/>
      <c r="N449" s="15"/>
      <c r="O449" s="16"/>
    </row>
    <row r="450" spans="2:15" x14ac:dyDescent="0.2">
      <c r="B450" s="70">
        <v>37192</v>
      </c>
      <c r="C450" s="4">
        <v>28</v>
      </c>
      <c r="D450" s="11"/>
      <c r="E450" s="12"/>
      <c r="F450" s="13"/>
      <c r="G450" s="92">
        <v>10</v>
      </c>
      <c r="H450" s="13">
        <v>12</v>
      </c>
      <c r="I450" s="11">
        <v>78</v>
      </c>
      <c r="J450" s="12">
        <v>0</v>
      </c>
      <c r="K450" s="7"/>
      <c r="L450" s="11" t="s">
        <v>15</v>
      </c>
      <c r="M450" s="35"/>
      <c r="N450" s="9"/>
      <c r="O450" s="10"/>
    </row>
    <row r="451" spans="2:15" x14ac:dyDescent="0.2">
      <c r="B451" s="70">
        <v>37193</v>
      </c>
      <c r="C451" s="4">
        <v>29</v>
      </c>
      <c r="D451" s="11"/>
      <c r="E451" s="12"/>
      <c r="F451" s="13"/>
      <c r="G451" s="92">
        <v>10</v>
      </c>
      <c r="H451" s="13">
        <v>11</v>
      </c>
      <c r="I451" s="11">
        <v>92</v>
      </c>
      <c r="J451" s="12">
        <v>7</v>
      </c>
      <c r="K451" s="7"/>
      <c r="L451" s="11" t="s">
        <v>25</v>
      </c>
      <c r="M451" s="35"/>
      <c r="N451" s="15"/>
      <c r="O451" s="16"/>
    </row>
    <row r="452" spans="2:15" x14ac:dyDescent="0.2">
      <c r="B452" s="70">
        <v>37194</v>
      </c>
      <c r="C452" s="4">
        <v>30</v>
      </c>
      <c r="D452" s="11"/>
      <c r="E452" s="12"/>
      <c r="F452" s="13"/>
      <c r="G452" s="92">
        <v>10</v>
      </c>
      <c r="H452" s="13">
        <v>16</v>
      </c>
      <c r="I452" s="11">
        <v>75</v>
      </c>
      <c r="J452" s="12">
        <v>0</v>
      </c>
      <c r="K452" s="7"/>
      <c r="L452" s="11" t="s">
        <v>25</v>
      </c>
      <c r="M452" s="35"/>
      <c r="N452" s="15"/>
      <c r="O452" s="16"/>
    </row>
    <row r="453" spans="2:15" ht="13.5" thickBot="1" x14ac:dyDescent="0.25">
      <c r="B453" s="70">
        <v>37195</v>
      </c>
      <c r="C453" s="17">
        <v>31</v>
      </c>
      <c r="D453" s="11">
        <v>31100</v>
      </c>
      <c r="E453" s="12"/>
      <c r="F453" s="13">
        <v>-550</v>
      </c>
      <c r="G453" s="92">
        <v>10</v>
      </c>
      <c r="H453" s="13">
        <v>13</v>
      </c>
      <c r="I453" s="11">
        <v>67</v>
      </c>
      <c r="J453" s="12">
        <v>7</v>
      </c>
      <c r="K453" s="13"/>
      <c r="L453" s="11" t="s">
        <v>13</v>
      </c>
      <c r="M453" s="35" t="s">
        <v>52</v>
      </c>
      <c r="N453" s="15"/>
      <c r="O453" s="16"/>
    </row>
    <row r="454" spans="2:15" ht="13.5" thickBot="1" x14ac:dyDescent="0.25">
      <c r="C454" s="21" t="s">
        <v>27</v>
      </c>
      <c r="D454" s="22"/>
      <c r="E454" s="23">
        <v>0</v>
      </c>
      <c r="F454" s="24">
        <v>-550</v>
      </c>
      <c r="G454" s="96"/>
      <c r="H454" s="97"/>
      <c r="I454" s="25"/>
      <c r="J454" s="98"/>
      <c r="K454" s="24"/>
      <c r="L454" s="22"/>
      <c r="M454" s="36"/>
      <c r="N454" s="37"/>
      <c r="O454" s="38"/>
    </row>
    <row r="455" spans="2:15" ht="12.75" customHeight="1" x14ac:dyDescent="0.2">
      <c r="C455" s="164" t="s">
        <v>28</v>
      </c>
      <c r="D455" s="165"/>
      <c r="E455" s="251">
        <v>0</v>
      </c>
      <c r="F455" s="253">
        <v>-1900</v>
      </c>
      <c r="G455" s="254">
        <f>SUM(G421:G453)</f>
        <v>241</v>
      </c>
      <c r="H455" s="254">
        <f>SUM(H421:H453)</f>
        <v>356</v>
      </c>
      <c r="I455" s="254">
        <f>SUM(I421:I453)</f>
        <v>1895</v>
      </c>
      <c r="J455" s="258">
        <f>SUM(J421:J453)</f>
        <v>63</v>
      </c>
      <c r="K455" s="253"/>
      <c r="L455" s="39"/>
      <c r="M455" s="40"/>
      <c r="N455" s="40"/>
      <c r="O455" s="41"/>
    </row>
    <row r="456" spans="2:15" ht="13.5" thickBot="1" x14ac:dyDescent="0.25">
      <c r="C456" s="166"/>
      <c r="D456" s="167"/>
      <c r="E456" s="252"/>
      <c r="F456" s="232"/>
      <c r="G456" s="255"/>
      <c r="H456" s="255"/>
      <c r="I456" s="255"/>
      <c r="J456" s="259"/>
      <c r="K456" s="232"/>
      <c r="L456" s="42"/>
      <c r="M456" s="43"/>
      <c r="N456" s="43"/>
      <c r="O456" s="44"/>
    </row>
    <row r="457" spans="2:15" ht="12.75" customHeight="1" x14ac:dyDescent="0.2">
      <c r="C457" s="143" t="s">
        <v>54</v>
      </c>
      <c r="D457" s="144"/>
      <c r="E457" s="206">
        <v>-1.9</v>
      </c>
      <c r="F457" s="116" t="s">
        <v>55</v>
      </c>
      <c r="G457" s="152" t="s">
        <v>171</v>
      </c>
      <c r="H457" s="153" t="s">
        <v>172</v>
      </c>
      <c r="I457" s="154" t="s">
        <v>56</v>
      </c>
      <c r="J457" s="156" t="s">
        <v>57</v>
      </c>
      <c r="K457" s="235" t="s">
        <v>29</v>
      </c>
      <c r="L457" s="235"/>
      <c r="M457" s="235"/>
      <c r="N457" s="235"/>
      <c r="O457" s="236"/>
    </row>
    <row r="458" spans="2:15" x14ac:dyDescent="0.2">
      <c r="C458" s="145"/>
      <c r="D458" s="146"/>
      <c r="E458" s="207"/>
      <c r="F458" s="117"/>
      <c r="G458" s="121"/>
      <c r="H458" s="137"/>
      <c r="I458" s="155"/>
      <c r="J458" s="157"/>
      <c r="K458" s="237"/>
      <c r="L458" s="237"/>
      <c r="M458" s="237"/>
      <c r="N458" s="237"/>
      <c r="O458" s="238"/>
    </row>
    <row r="459" spans="2:15" x14ac:dyDescent="0.2">
      <c r="C459" s="145"/>
      <c r="D459" s="146"/>
      <c r="E459" s="207"/>
      <c r="F459" s="117"/>
      <c r="G459" s="227">
        <f>G455/24</f>
        <v>10.041666666666666</v>
      </c>
      <c r="H459" s="227">
        <f t="shared" ref="H459:I459" si="6">H455/24</f>
        <v>14.833333333333334</v>
      </c>
      <c r="I459" s="229">
        <f t="shared" si="6"/>
        <v>78.958333333333329</v>
      </c>
      <c r="J459" s="231">
        <f>COUNTIF(J421:J453,"&gt;0")</f>
        <v>8</v>
      </c>
      <c r="K459" s="237"/>
      <c r="L459" s="237"/>
      <c r="M459" s="237"/>
      <c r="N459" s="237"/>
      <c r="O459" s="238"/>
    </row>
    <row r="460" spans="2:15" ht="13.5" thickBot="1" x14ac:dyDescent="0.25">
      <c r="C460" s="147"/>
      <c r="D460" s="148"/>
      <c r="E460" s="208"/>
      <c r="F460" s="118"/>
      <c r="G460" s="228"/>
      <c r="H460" s="228"/>
      <c r="I460" s="230"/>
      <c r="J460" s="232"/>
      <c r="K460" s="239"/>
      <c r="L460" s="239"/>
      <c r="M460" s="239"/>
      <c r="N460" s="239"/>
      <c r="O460" s="240"/>
    </row>
    <row r="463" spans="2:15" x14ac:dyDescent="0.2">
      <c r="C463" s="69" t="s">
        <v>159</v>
      </c>
      <c r="D463" s="69" t="s">
        <v>198</v>
      </c>
      <c r="H463" s="59"/>
    </row>
    <row r="464" spans="2:15" ht="13.5" thickBot="1" x14ac:dyDescent="0.25">
      <c r="D464" s="72"/>
    </row>
    <row r="465" spans="2:25" ht="12.75" customHeight="1" x14ac:dyDescent="0.2">
      <c r="C465" s="260" t="s">
        <v>0</v>
      </c>
      <c r="D465" s="262" t="s">
        <v>1</v>
      </c>
      <c r="E465" s="263"/>
      <c r="F465" s="264"/>
      <c r="G465" s="265" t="s">
        <v>2</v>
      </c>
      <c r="H465" s="266"/>
      <c r="I465" s="267" t="s">
        <v>3</v>
      </c>
      <c r="J465" s="269" t="s">
        <v>4</v>
      </c>
      <c r="K465" s="241" t="s">
        <v>5</v>
      </c>
      <c r="L465" s="243" t="s">
        <v>6</v>
      </c>
      <c r="M465" s="245" t="s">
        <v>7</v>
      </c>
      <c r="N465" s="246"/>
      <c r="O465" s="247"/>
      <c r="R465" s="80" t="s">
        <v>150</v>
      </c>
      <c r="S465" s="80"/>
      <c r="T465" s="80"/>
      <c r="U465" s="80"/>
      <c r="V465" s="80"/>
      <c r="W465" s="80"/>
      <c r="X465" s="80"/>
      <c r="Y465" s="80"/>
    </row>
    <row r="466" spans="2:25" ht="13.5" customHeight="1" thickBot="1" x14ac:dyDescent="0.25">
      <c r="C466" s="261"/>
      <c r="D466" s="1" t="s">
        <v>8</v>
      </c>
      <c r="E466" s="2" t="s">
        <v>9</v>
      </c>
      <c r="F466" s="3" t="s">
        <v>10</v>
      </c>
      <c r="G466" s="49" t="s">
        <v>11</v>
      </c>
      <c r="H466" s="50" t="s">
        <v>12</v>
      </c>
      <c r="I466" s="268"/>
      <c r="J466" s="270"/>
      <c r="K466" s="242"/>
      <c r="L466" s="244"/>
      <c r="M466" s="248"/>
      <c r="N466" s="249"/>
      <c r="O466" s="250"/>
      <c r="R466" s="119" t="s">
        <v>357</v>
      </c>
      <c r="S466" s="119"/>
      <c r="T466" s="119"/>
      <c r="U466" s="119"/>
      <c r="V466" s="119"/>
      <c r="W466" s="119"/>
      <c r="X466" s="119"/>
      <c r="Y466" s="119"/>
    </row>
    <row r="467" spans="2:25" x14ac:dyDescent="0.2">
      <c r="B467" s="70">
        <v>37165</v>
      </c>
      <c r="C467" s="4">
        <v>1</v>
      </c>
      <c r="D467" s="5">
        <v>37300</v>
      </c>
      <c r="E467" s="6"/>
      <c r="F467" s="7"/>
      <c r="G467" s="90">
        <v>10</v>
      </c>
      <c r="H467" s="7">
        <v>17</v>
      </c>
      <c r="I467" s="5">
        <v>92</v>
      </c>
      <c r="J467" s="91">
        <v>3</v>
      </c>
      <c r="K467" s="7">
        <v>0</v>
      </c>
      <c r="L467" s="5" t="s">
        <v>25</v>
      </c>
      <c r="M467" s="27">
        <v>0.75</v>
      </c>
      <c r="N467" s="28"/>
      <c r="O467" s="29"/>
      <c r="R467" s="119"/>
      <c r="S467" s="119"/>
      <c r="T467" s="119"/>
      <c r="U467" s="119"/>
      <c r="V467" s="119"/>
      <c r="W467" s="119"/>
      <c r="X467" s="119"/>
      <c r="Y467" s="119"/>
    </row>
    <row r="468" spans="2:25" x14ac:dyDescent="0.2">
      <c r="B468" s="70">
        <v>37166</v>
      </c>
      <c r="C468" s="4">
        <v>2</v>
      </c>
      <c r="D468" s="11"/>
      <c r="E468" s="12"/>
      <c r="F468" s="13"/>
      <c r="G468" s="92">
        <v>14</v>
      </c>
      <c r="H468" s="13">
        <v>18</v>
      </c>
      <c r="I468" s="11">
        <v>95</v>
      </c>
      <c r="J468" s="93">
        <v>2</v>
      </c>
      <c r="K468" s="7">
        <v>1</v>
      </c>
      <c r="L468" s="11" t="s">
        <v>25</v>
      </c>
      <c r="M468" s="27">
        <v>0.75</v>
      </c>
      <c r="N468" s="30"/>
      <c r="O468" s="31"/>
      <c r="R468" s="119"/>
      <c r="S468" s="119"/>
      <c r="T468" s="119"/>
      <c r="U468" s="119"/>
      <c r="V468" s="119"/>
      <c r="W468" s="119"/>
      <c r="X468" s="119"/>
      <c r="Y468" s="119"/>
    </row>
    <row r="469" spans="2:25" x14ac:dyDescent="0.2">
      <c r="B469" s="70">
        <v>37167</v>
      </c>
      <c r="C469" s="4">
        <v>3</v>
      </c>
      <c r="D469" s="11"/>
      <c r="E469" s="12"/>
      <c r="F469" s="13"/>
      <c r="G469" s="92">
        <v>14</v>
      </c>
      <c r="H469" s="13">
        <v>16</v>
      </c>
      <c r="I469" s="11">
        <v>75</v>
      </c>
      <c r="J469" s="93">
        <v>3</v>
      </c>
      <c r="K469" s="7">
        <v>1</v>
      </c>
      <c r="L469" s="11" t="s">
        <v>25</v>
      </c>
      <c r="M469" s="27">
        <v>0.75</v>
      </c>
      <c r="N469" s="30"/>
      <c r="O469" s="31"/>
      <c r="R469" s="80"/>
      <c r="S469" s="80"/>
      <c r="T469" s="80"/>
      <c r="U469" s="80"/>
      <c r="V469" s="80"/>
      <c r="W469" s="80"/>
      <c r="X469" s="80"/>
      <c r="Y469" s="80"/>
    </row>
    <row r="470" spans="2:25" x14ac:dyDescent="0.2">
      <c r="B470" s="70">
        <v>37168</v>
      </c>
      <c r="C470" s="4">
        <v>4</v>
      </c>
      <c r="D470" s="11"/>
      <c r="E470" s="12"/>
      <c r="F470" s="13"/>
      <c r="G470" s="92">
        <v>13</v>
      </c>
      <c r="H470" s="13">
        <v>17</v>
      </c>
      <c r="I470" s="11">
        <v>64</v>
      </c>
      <c r="J470" s="93">
        <v>0</v>
      </c>
      <c r="K470" s="7">
        <v>0</v>
      </c>
      <c r="L470" s="11" t="s">
        <v>13</v>
      </c>
      <c r="M470" s="27">
        <v>0.75</v>
      </c>
      <c r="N470" s="30"/>
      <c r="O470" s="31"/>
      <c r="R470" s="80" t="s">
        <v>152</v>
      </c>
      <c r="S470" s="80"/>
      <c r="T470" s="80"/>
      <c r="U470" s="80"/>
      <c r="V470" s="80"/>
      <c r="W470" s="80"/>
      <c r="X470" s="80"/>
      <c r="Y470" s="80"/>
    </row>
    <row r="471" spans="2:25" ht="12.75" customHeight="1" x14ac:dyDescent="0.2">
      <c r="B471" s="70">
        <v>37169</v>
      </c>
      <c r="C471" s="4">
        <v>5</v>
      </c>
      <c r="D471" s="11"/>
      <c r="E471" s="12"/>
      <c r="F471" s="13"/>
      <c r="G471" s="92">
        <v>11</v>
      </c>
      <c r="H471" s="13">
        <v>18</v>
      </c>
      <c r="I471" s="11">
        <v>58</v>
      </c>
      <c r="J471" s="93">
        <v>0</v>
      </c>
      <c r="K471" s="7">
        <v>1</v>
      </c>
      <c r="L471" s="11" t="s">
        <v>64</v>
      </c>
      <c r="M471" s="27">
        <v>0.75</v>
      </c>
      <c r="N471" s="30"/>
      <c r="O471" s="31"/>
      <c r="R471" s="119"/>
      <c r="S471" s="119"/>
      <c r="T471" s="119"/>
      <c r="U471" s="119"/>
      <c r="V471" s="119"/>
      <c r="W471" s="119"/>
      <c r="X471" s="119"/>
      <c r="Y471" s="119"/>
    </row>
    <row r="472" spans="2:25" x14ac:dyDescent="0.2">
      <c r="B472" s="70">
        <v>37170</v>
      </c>
      <c r="C472" s="4">
        <v>6</v>
      </c>
      <c r="D472" s="11"/>
      <c r="E472" s="12"/>
      <c r="F472" s="13"/>
      <c r="G472" s="92">
        <v>8</v>
      </c>
      <c r="H472" s="13">
        <v>18</v>
      </c>
      <c r="I472" s="11">
        <v>86</v>
      </c>
      <c r="J472" s="93">
        <v>0</v>
      </c>
      <c r="K472" s="7">
        <v>0</v>
      </c>
      <c r="L472" s="11" t="s">
        <v>25</v>
      </c>
      <c r="M472" s="27">
        <v>1</v>
      </c>
      <c r="N472" s="30" t="s">
        <v>21</v>
      </c>
      <c r="O472" s="31"/>
      <c r="R472" s="119"/>
      <c r="S472" s="119"/>
      <c r="T472" s="119"/>
      <c r="U472" s="119"/>
      <c r="V472" s="119"/>
      <c r="W472" s="119"/>
      <c r="X472" s="119"/>
      <c r="Y472" s="119"/>
    </row>
    <row r="473" spans="2:25" x14ac:dyDescent="0.2">
      <c r="B473" s="70">
        <v>37171</v>
      </c>
      <c r="C473" s="4">
        <v>7</v>
      </c>
      <c r="D473" s="11"/>
      <c r="E473" s="12"/>
      <c r="F473" s="13"/>
      <c r="G473" s="92">
        <v>10</v>
      </c>
      <c r="H473" s="13">
        <v>17</v>
      </c>
      <c r="I473" s="11">
        <v>95</v>
      </c>
      <c r="J473" s="93">
        <v>0</v>
      </c>
      <c r="K473" s="7">
        <v>0</v>
      </c>
      <c r="L473" s="11" t="s">
        <v>64</v>
      </c>
      <c r="M473" s="27">
        <v>1</v>
      </c>
      <c r="N473" s="30" t="s">
        <v>21</v>
      </c>
      <c r="O473" s="31"/>
      <c r="R473" s="119"/>
      <c r="S473" s="119"/>
      <c r="T473" s="119"/>
      <c r="U473" s="119"/>
      <c r="V473" s="119"/>
      <c r="W473" s="119"/>
      <c r="X473" s="119"/>
      <c r="Y473" s="119"/>
    </row>
    <row r="474" spans="2:25" x14ac:dyDescent="0.2">
      <c r="B474" s="70">
        <v>37172</v>
      </c>
      <c r="C474" s="4">
        <v>8</v>
      </c>
      <c r="D474" s="11"/>
      <c r="E474" s="12"/>
      <c r="F474" s="13"/>
      <c r="G474" s="92">
        <v>10</v>
      </c>
      <c r="H474" s="13">
        <v>17</v>
      </c>
      <c r="I474" s="11">
        <v>64</v>
      </c>
      <c r="J474" s="93">
        <v>0</v>
      </c>
      <c r="K474" s="7">
        <v>0</v>
      </c>
      <c r="L474" s="11" t="s">
        <v>25</v>
      </c>
      <c r="M474" s="27">
        <v>1</v>
      </c>
      <c r="N474" s="30" t="s">
        <v>21</v>
      </c>
      <c r="O474" s="31"/>
      <c r="R474" s="80"/>
      <c r="S474" s="80"/>
      <c r="T474" s="80"/>
      <c r="U474" s="80"/>
      <c r="V474" s="80"/>
      <c r="W474" s="80"/>
      <c r="X474" s="80"/>
      <c r="Y474" s="80"/>
    </row>
    <row r="475" spans="2:25" x14ac:dyDescent="0.2">
      <c r="B475" s="70">
        <v>37173</v>
      </c>
      <c r="C475" s="4">
        <v>9</v>
      </c>
      <c r="D475" s="11"/>
      <c r="E475" s="12"/>
      <c r="F475" s="13"/>
      <c r="G475" s="92">
        <v>10</v>
      </c>
      <c r="H475" s="13">
        <v>18</v>
      </c>
      <c r="I475" s="11">
        <v>62</v>
      </c>
      <c r="J475" s="93">
        <v>0</v>
      </c>
      <c r="K475" s="7">
        <v>0</v>
      </c>
      <c r="L475" s="11" t="s">
        <v>25</v>
      </c>
      <c r="M475" s="27">
        <v>0.75</v>
      </c>
      <c r="N475" s="30"/>
      <c r="O475" s="31"/>
      <c r="R475" s="80" t="s">
        <v>154</v>
      </c>
      <c r="S475" s="80"/>
      <c r="T475" s="80"/>
      <c r="U475" s="80"/>
      <c r="V475" s="80"/>
      <c r="W475" s="80"/>
      <c r="X475" s="80"/>
      <c r="Y475" s="80"/>
    </row>
    <row r="476" spans="2:25" ht="13.5" thickBot="1" x14ac:dyDescent="0.25">
      <c r="B476" s="70">
        <v>37174</v>
      </c>
      <c r="C476" s="17">
        <v>10</v>
      </c>
      <c r="D476" s="18"/>
      <c r="E476" s="19"/>
      <c r="F476" s="20"/>
      <c r="G476" s="94">
        <v>11</v>
      </c>
      <c r="H476" s="20">
        <v>17</v>
      </c>
      <c r="I476" s="18">
        <v>64</v>
      </c>
      <c r="J476" s="93">
        <v>0</v>
      </c>
      <c r="K476" s="7">
        <v>1</v>
      </c>
      <c r="L476" s="11" t="s">
        <v>25</v>
      </c>
      <c r="M476" s="27">
        <v>0.75</v>
      </c>
      <c r="N476" s="30"/>
      <c r="O476" s="31"/>
      <c r="R476" s="119"/>
      <c r="S476" s="119"/>
      <c r="T476" s="119"/>
      <c r="U476" s="119"/>
      <c r="V476" s="119"/>
      <c r="W476" s="119"/>
      <c r="X476" s="119"/>
      <c r="Y476" s="119"/>
    </row>
    <row r="477" spans="2:25" ht="13.5" thickBot="1" x14ac:dyDescent="0.25">
      <c r="C477" s="21" t="s">
        <v>20</v>
      </c>
      <c r="D477" s="22"/>
      <c r="E477" s="23"/>
      <c r="F477" s="24"/>
      <c r="G477" s="96"/>
      <c r="H477" s="97"/>
      <c r="I477" s="25"/>
      <c r="J477" s="98"/>
      <c r="K477" s="24"/>
      <c r="L477" s="22"/>
      <c r="M477" s="32"/>
      <c r="N477" s="33"/>
      <c r="O477" s="34"/>
      <c r="R477" s="119"/>
      <c r="S477" s="119"/>
      <c r="T477" s="119"/>
      <c r="U477" s="119"/>
      <c r="V477" s="119"/>
      <c r="W477" s="119"/>
      <c r="X477" s="119"/>
      <c r="Y477" s="119"/>
    </row>
    <row r="478" spans="2:25" x14ac:dyDescent="0.2">
      <c r="B478" s="70">
        <v>37175</v>
      </c>
      <c r="C478" s="26">
        <v>11</v>
      </c>
      <c r="D478" s="5"/>
      <c r="E478" s="6"/>
      <c r="F478" s="7"/>
      <c r="G478" s="90">
        <v>12</v>
      </c>
      <c r="H478" s="7">
        <v>15</v>
      </c>
      <c r="I478" s="5">
        <v>84</v>
      </c>
      <c r="J478" s="12">
        <v>2</v>
      </c>
      <c r="K478" s="7">
        <v>0</v>
      </c>
      <c r="L478" s="5" t="s">
        <v>13</v>
      </c>
      <c r="M478" s="35">
        <v>1</v>
      </c>
      <c r="N478" s="30"/>
      <c r="O478" s="31"/>
      <c r="R478" s="119"/>
      <c r="S478" s="119"/>
      <c r="T478" s="119"/>
      <c r="U478" s="119"/>
      <c r="V478" s="119"/>
      <c r="W478" s="119"/>
      <c r="X478" s="119"/>
      <c r="Y478" s="119"/>
    </row>
    <row r="479" spans="2:25" x14ac:dyDescent="0.2">
      <c r="B479" s="70">
        <v>37176</v>
      </c>
      <c r="C479" s="4">
        <v>12</v>
      </c>
      <c r="D479" s="11"/>
      <c r="E479" s="12"/>
      <c r="F479" s="13"/>
      <c r="G479" s="90">
        <v>14</v>
      </c>
      <c r="H479" s="7">
        <v>21</v>
      </c>
      <c r="I479" s="11">
        <v>62</v>
      </c>
      <c r="J479" s="12">
        <v>1</v>
      </c>
      <c r="K479" s="7">
        <v>1</v>
      </c>
      <c r="L479" s="5" t="s">
        <v>25</v>
      </c>
      <c r="M479" s="35">
        <v>0</v>
      </c>
      <c r="N479" s="30" t="s">
        <v>21</v>
      </c>
      <c r="O479" s="31"/>
      <c r="R479" s="80"/>
      <c r="S479" s="80"/>
      <c r="T479" s="80"/>
      <c r="U479" s="80"/>
      <c r="V479" s="80"/>
      <c r="W479" s="80"/>
      <c r="X479" s="80"/>
      <c r="Y479" s="80"/>
    </row>
    <row r="480" spans="2:25" x14ac:dyDescent="0.2">
      <c r="B480" s="70">
        <v>37177</v>
      </c>
      <c r="C480" s="4">
        <v>13</v>
      </c>
      <c r="D480" s="11"/>
      <c r="E480" s="12"/>
      <c r="F480" s="13"/>
      <c r="G480" s="92">
        <v>8</v>
      </c>
      <c r="H480" s="13">
        <v>20</v>
      </c>
      <c r="I480" s="11">
        <v>73</v>
      </c>
      <c r="J480" s="12">
        <v>0</v>
      </c>
      <c r="K480" s="7">
        <v>1</v>
      </c>
      <c r="L480" s="5" t="s">
        <v>25</v>
      </c>
      <c r="M480" s="35">
        <v>0.75</v>
      </c>
      <c r="N480" s="30" t="s">
        <v>21</v>
      </c>
      <c r="O480" s="31"/>
      <c r="R480" s="80" t="s">
        <v>156</v>
      </c>
      <c r="S480" s="80"/>
      <c r="T480" s="80"/>
      <c r="U480" s="80"/>
      <c r="V480" s="80"/>
      <c r="W480" s="80"/>
      <c r="X480" s="80"/>
      <c r="Y480" s="80"/>
    </row>
    <row r="481" spans="2:25" ht="15" x14ac:dyDescent="0.25">
      <c r="B481" s="70">
        <v>37178</v>
      </c>
      <c r="C481" s="4">
        <v>14</v>
      </c>
      <c r="D481" s="11"/>
      <c r="E481" s="12"/>
      <c r="F481" s="13"/>
      <c r="G481" s="99">
        <v>10</v>
      </c>
      <c r="H481" s="13">
        <v>21</v>
      </c>
      <c r="I481" s="11">
        <v>80</v>
      </c>
      <c r="J481" s="12">
        <v>0</v>
      </c>
      <c r="K481" s="7">
        <v>1</v>
      </c>
      <c r="L481" s="5" t="s">
        <v>25</v>
      </c>
      <c r="M481" s="35">
        <v>0.75</v>
      </c>
      <c r="N481" s="30" t="s">
        <v>21</v>
      </c>
      <c r="O481" s="31"/>
      <c r="R481" s="120" t="s">
        <v>358</v>
      </c>
      <c r="S481" s="120"/>
      <c r="T481" s="120"/>
      <c r="U481" s="120"/>
      <c r="V481" s="120"/>
      <c r="W481" s="120"/>
      <c r="X481" s="120"/>
      <c r="Y481" s="120"/>
    </row>
    <row r="482" spans="2:25" x14ac:dyDescent="0.2">
      <c r="B482" s="70">
        <v>37179</v>
      </c>
      <c r="C482" s="4">
        <v>15</v>
      </c>
      <c r="D482" s="11"/>
      <c r="E482" s="12"/>
      <c r="F482" s="13"/>
      <c r="G482" s="92">
        <v>10</v>
      </c>
      <c r="H482" s="13">
        <v>21</v>
      </c>
      <c r="I482" s="11">
        <v>80</v>
      </c>
      <c r="J482" s="12">
        <v>0</v>
      </c>
      <c r="K482" s="7">
        <v>1</v>
      </c>
      <c r="L482" s="5" t="s">
        <v>64</v>
      </c>
      <c r="M482" s="35">
        <v>0.75</v>
      </c>
      <c r="N482" s="30" t="s">
        <v>21</v>
      </c>
      <c r="O482" s="31"/>
      <c r="R482" s="120"/>
      <c r="S482" s="120"/>
      <c r="T482" s="120"/>
      <c r="U482" s="120"/>
      <c r="V482" s="120"/>
      <c r="W482" s="120"/>
      <c r="X482" s="120"/>
      <c r="Y482" s="120"/>
    </row>
    <row r="483" spans="2:25" x14ac:dyDescent="0.2">
      <c r="B483" s="70">
        <v>37180</v>
      </c>
      <c r="C483" s="4">
        <v>16</v>
      </c>
      <c r="D483" s="11"/>
      <c r="E483" s="12"/>
      <c r="F483" s="13"/>
      <c r="G483" s="92">
        <v>12</v>
      </c>
      <c r="H483" s="13">
        <v>20</v>
      </c>
      <c r="I483" s="11">
        <v>70</v>
      </c>
      <c r="J483" s="12">
        <v>0</v>
      </c>
      <c r="K483" s="7">
        <v>1</v>
      </c>
      <c r="L483" s="5" t="s">
        <v>13</v>
      </c>
      <c r="M483" s="35">
        <v>0.75</v>
      </c>
      <c r="N483" s="30"/>
      <c r="O483" s="31"/>
      <c r="R483" s="120"/>
      <c r="S483" s="120"/>
      <c r="T483" s="120"/>
      <c r="U483" s="120"/>
      <c r="V483" s="120"/>
      <c r="W483" s="120"/>
      <c r="X483" s="120"/>
      <c r="Y483" s="120"/>
    </row>
    <row r="484" spans="2:25" x14ac:dyDescent="0.2">
      <c r="B484" s="70">
        <v>37181</v>
      </c>
      <c r="C484" s="4">
        <v>17</v>
      </c>
      <c r="D484" s="11"/>
      <c r="E484" s="12"/>
      <c r="F484" s="13"/>
      <c r="G484" s="92">
        <v>7</v>
      </c>
      <c r="H484" s="13">
        <v>13</v>
      </c>
      <c r="I484" s="11">
        <v>99</v>
      </c>
      <c r="J484" s="12">
        <v>0</v>
      </c>
      <c r="K484" s="7">
        <v>0</v>
      </c>
      <c r="L484" s="5" t="s">
        <v>45</v>
      </c>
      <c r="M484" s="35">
        <v>1</v>
      </c>
      <c r="N484" s="30" t="s">
        <v>21</v>
      </c>
      <c r="O484" s="31"/>
      <c r="R484" s="80"/>
      <c r="S484" s="80"/>
      <c r="T484" s="80"/>
      <c r="U484" s="80"/>
      <c r="V484" s="80"/>
      <c r="W484" s="80"/>
      <c r="X484" s="80"/>
      <c r="Y484" s="80"/>
    </row>
    <row r="485" spans="2:25" x14ac:dyDescent="0.2">
      <c r="B485" s="70">
        <v>37182</v>
      </c>
      <c r="C485" s="4">
        <v>18</v>
      </c>
      <c r="D485" s="11"/>
      <c r="E485" s="12"/>
      <c r="F485" s="13"/>
      <c r="G485" s="92">
        <v>10</v>
      </c>
      <c r="H485" s="13">
        <v>17</v>
      </c>
      <c r="I485" s="11">
        <v>80</v>
      </c>
      <c r="J485" s="12">
        <v>0</v>
      </c>
      <c r="K485" s="7">
        <v>0</v>
      </c>
      <c r="L485" s="5" t="s">
        <v>13</v>
      </c>
      <c r="M485" s="35">
        <v>0.75</v>
      </c>
      <c r="N485" s="30" t="s">
        <v>39</v>
      </c>
      <c r="O485" s="31"/>
      <c r="R485" s="80" t="s">
        <v>155</v>
      </c>
      <c r="S485" s="80"/>
      <c r="T485" s="80"/>
      <c r="U485" s="80"/>
      <c r="V485" s="80"/>
      <c r="W485" s="80"/>
      <c r="X485" s="80"/>
      <c r="Y485" s="80"/>
    </row>
    <row r="486" spans="2:25" x14ac:dyDescent="0.2">
      <c r="B486" s="70">
        <v>37183</v>
      </c>
      <c r="C486" s="4">
        <v>19</v>
      </c>
      <c r="D486" s="11"/>
      <c r="E486" s="12"/>
      <c r="F486" s="13"/>
      <c r="G486" s="92">
        <v>10</v>
      </c>
      <c r="H486" s="13">
        <v>15</v>
      </c>
      <c r="I486" s="11">
        <v>85</v>
      </c>
      <c r="J486" s="12">
        <v>0</v>
      </c>
      <c r="K486" s="7">
        <v>0</v>
      </c>
      <c r="L486" s="5" t="s">
        <v>45</v>
      </c>
      <c r="M486" s="35">
        <v>0.5</v>
      </c>
      <c r="N486" s="30" t="s">
        <v>21</v>
      </c>
      <c r="O486" s="31"/>
      <c r="R486" s="120" t="s">
        <v>359</v>
      </c>
      <c r="S486" s="120"/>
      <c r="T486" s="120"/>
      <c r="U486" s="120"/>
      <c r="V486" s="120"/>
      <c r="W486" s="120"/>
      <c r="X486" s="120"/>
      <c r="Y486" s="120"/>
    </row>
    <row r="487" spans="2:25" ht="13.5" thickBot="1" x14ac:dyDescent="0.25">
      <c r="B487" s="70">
        <v>37184</v>
      </c>
      <c r="C487" s="17">
        <v>20</v>
      </c>
      <c r="D487" s="18"/>
      <c r="E487" s="19"/>
      <c r="F487" s="20"/>
      <c r="G487" s="92">
        <v>7</v>
      </c>
      <c r="H487" s="13">
        <v>15</v>
      </c>
      <c r="I487" s="18">
        <v>77</v>
      </c>
      <c r="J487" s="12">
        <v>0</v>
      </c>
      <c r="K487" s="7">
        <v>0</v>
      </c>
      <c r="L487" s="5" t="s">
        <v>45</v>
      </c>
      <c r="M487" s="35">
        <v>0.25</v>
      </c>
      <c r="N487" s="30" t="s">
        <v>21</v>
      </c>
      <c r="O487" s="31"/>
      <c r="R487" s="120"/>
      <c r="S487" s="120"/>
      <c r="T487" s="120"/>
      <c r="U487" s="120"/>
      <c r="V487" s="120"/>
      <c r="W487" s="120"/>
      <c r="X487" s="120"/>
      <c r="Y487" s="120"/>
    </row>
    <row r="488" spans="2:25" ht="13.5" thickBot="1" x14ac:dyDescent="0.25">
      <c r="C488" s="21" t="s">
        <v>23</v>
      </c>
      <c r="D488" s="22"/>
      <c r="E488" s="23"/>
      <c r="F488" s="24"/>
      <c r="G488" s="96"/>
      <c r="H488" s="97"/>
      <c r="I488" s="25"/>
      <c r="J488" s="98"/>
      <c r="K488" s="24"/>
      <c r="L488" s="22"/>
      <c r="M488" s="32"/>
      <c r="N488" s="33"/>
      <c r="O488" s="34"/>
      <c r="R488" s="120"/>
      <c r="S488" s="120"/>
      <c r="T488" s="120"/>
      <c r="U488" s="120"/>
      <c r="V488" s="120"/>
      <c r="W488" s="120"/>
      <c r="X488" s="120"/>
      <c r="Y488" s="120"/>
    </row>
    <row r="489" spans="2:25" x14ac:dyDescent="0.2">
      <c r="B489" s="70">
        <v>37185</v>
      </c>
      <c r="C489" s="26">
        <v>21</v>
      </c>
      <c r="D489" s="5"/>
      <c r="E489" s="6"/>
      <c r="F489" s="7"/>
      <c r="G489" s="90">
        <v>6</v>
      </c>
      <c r="H489" s="7">
        <v>11</v>
      </c>
      <c r="I489" s="5">
        <v>98</v>
      </c>
      <c r="J489" s="6">
        <v>0</v>
      </c>
      <c r="K489" s="7">
        <v>0</v>
      </c>
      <c r="L489" s="5" t="s">
        <v>45</v>
      </c>
      <c r="M489" s="35">
        <v>0.5</v>
      </c>
      <c r="N489" s="30" t="s">
        <v>21</v>
      </c>
      <c r="O489" s="31"/>
      <c r="R489" s="80"/>
      <c r="S489" s="80"/>
      <c r="T489" s="80"/>
      <c r="U489" s="80"/>
      <c r="V489" s="80"/>
      <c r="W489" s="80"/>
      <c r="X489" s="80"/>
      <c r="Y489" s="80"/>
    </row>
    <row r="490" spans="2:25" x14ac:dyDescent="0.2">
      <c r="B490" s="70">
        <v>37186</v>
      </c>
      <c r="C490" s="4">
        <v>22</v>
      </c>
      <c r="D490" s="11"/>
      <c r="E490" s="12"/>
      <c r="F490" s="13"/>
      <c r="G490" s="92">
        <v>10</v>
      </c>
      <c r="H490" s="13">
        <v>13</v>
      </c>
      <c r="I490" s="11">
        <v>100</v>
      </c>
      <c r="J490" s="12">
        <v>8.5</v>
      </c>
      <c r="K490" s="7">
        <v>0</v>
      </c>
      <c r="L490" s="5" t="s">
        <v>25</v>
      </c>
      <c r="M490" s="35">
        <v>1</v>
      </c>
      <c r="N490" s="30"/>
      <c r="O490" s="31"/>
      <c r="R490" s="80" t="s">
        <v>157</v>
      </c>
      <c r="S490" s="80"/>
      <c r="T490" s="80"/>
      <c r="U490" s="80"/>
      <c r="V490" s="80"/>
      <c r="W490" s="80"/>
      <c r="X490" s="80"/>
      <c r="Y490" s="80"/>
    </row>
    <row r="491" spans="2:25" x14ac:dyDescent="0.2">
      <c r="B491" s="70">
        <v>37187</v>
      </c>
      <c r="C491" s="4">
        <v>23</v>
      </c>
      <c r="D491" s="11"/>
      <c r="E491" s="12"/>
      <c r="F491" s="13"/>
      <c r="G491" s="92">
        <v>9</v>
      </c>
      <c r="H491" s="13">
        <v>13</v>
      </c>
      <c r="I491" s="11">
        <v>85</v>
      </c>
      <c r="J491" s="12">
        <v>1</v>
      </c>
      <c r="K491" s="7">
        <v>0</v>
      </c>
      <c r="L491" s="5" t="s">
        <v>45</v>
      </c>
      <c r="M491" s="35">
        <v>1</v>
      </c>
      <c r="N491" s="30"/>
      <c r="O491" s="31"/>
      <c r="R491" s="120"/>
      <c r="S491" s="120"/>
      <c r="T491" s="120"/>
      <c r="U491" s="120"/>
      <c r="V491" s="120"/>
      <c r="W491" s="120"/>
      <c r="X491" s="120"/>
      <c r="Y491" s="120"/>
    </row>
    <row r="492" spans="2:25" x14ac:dyDescent="0.2">
      <c r="B492" s="70">
        <v>37188</v>
      </c>
      <c r="C492" s="4">
        <v>24</v>
      </c>
      <c r="D492" s="11"/>
      <c r="E492" s="12"/>
      <c r="F492" s="13"/>
      <c r="G492" s="92">
        <v>6</v>
      </c>
      <c r="H492" s="13">
        <v>10</v>
      </c>
      <c r="I492" s="11">
        <v>82</v>
      </c>
      <c r="J492" s="12">
        <v>0</v>
      </c>
      <c r="K492" s="7">
        <v>0</v>
      </c>
      <c r="L492" s="5" t="s">
        <v>45</v>
      </c>
      <c r="M492" s="35">
        <v>1</v>
      </c>
      <c r="N492" s="30"/>
      <c r="O492" s="31"/>
      <c r="R492" s="120"/>
      <c r="S492" s="120"/>
      <c r="T492" s="120"/>
      <c r="U492" s="120"/>
      <c r="V492" s="120"/>
      <c r="W492" s="120"/>
      <c r="X492" s="120"/>
      <c r="Y492" s="120"/>
    </row>
    <row r="493" spans="2:25" x14ac:dyDescent="0.2">
      <c r="B493" s="70">
        <v>37189</v>
      </c>
      <c r="C493" s="4">
        <v>25</v>
      </c>
      <c r="D493" s="11"/>
      <c r="E493" s="12"/>
      <c r="F493" s="13"/>
      <c r="G493" s="92">
        <v>9</v>
      </c>
      <c r="H493" s="13">
        <v>14</v>
      </c>
      <c r="I493" s="11">
        <v>92</v>
      </c>
      <c r="J493" s="12">
        <v>2</v>
      </c>
      <c r="K493" s="7">
        <v>0</v>
      </c>
      <c r="L493" s="5" t="s">
        <v>25</v>
      </c>
      <c r="M493" s="35">
        <v>1</v>
      </c>
      <c r="N493" s="30"/>
      <c r="O493" s="31"/>
      <c r="R493" s="120"/>
      <c r="S493" s="120"/>
      <c r="T493" s="120"/>
      <c r="U493" s="120"/>
      <c r="V493" s="120"/>
      <c r="W493" s="120"/>
      <c r="X493" s="120"/>
      <c r="Y493" s="120"/>
    </row>
    <row r="494" spans="2:25" x14ac:dyDescent="0.2">
      <c r="B494" s="70">
        <v>37190</v>
      </c>
      <c r="C494" s="4">
        <v>26</v>
      </c>
      <c r="D494" s="11"/>
      <c r="E494" s="12"/>
      <c r="F494" s="13"/>
      <c r="G494" s="92">
        <v>7</v>
      </c>
      <c r="H494" s="13">
        <v>16</v>
      </c>
      <c r="I494" s="11">
        <v>82</v>
      </c>
      <c r="J494" s="12">
        <v>1</v>
      </c>
      <c r="K494" s="7">
        <v>0</v>
      </c>
      <c r="L494" s="11" t="s">
        <v>25</v>
      </c>
      <c r="M494" s="35">
        <v>0.25</v>
      </c>
      <c r="N494" s="30" t="s">
        <v>39</v>
      </c>
      <c r="O494" s="31"/>
    </row>
    <row r="495" spans="2:25" x14ac:dyDescent="0.2">
      <c r="B495" s="70">
        <v>37191</v>
      </c>
      <c r="C495" s="4">
        <v>27</v>
      </c>
      <c r="D495" s="11"/>
      <c r="E495" s="12"/>
      <c r="F495" s="13"/>
      <c r="G495" s="92">
        <v>6</v>
      </c>
      <c r="H495" s="13">
        <v>12</v>
      </c>
      <c r="I495" s="11">
        <v>100</v>
      </c>
      <c r="J495" s="12">
        <v>4</v>
      </c>
      <c r="K495" s="7">
        <v>0</v>
      </c>
      <c r="L495" s="11" t="s">
        <v>25</v>
      </c>
      <c r="M495" s="35">
        <v>0.75</v>
      </c>
      <c r="N495" s="30"/>
      <c r="O495" s="31"/>
    </row>
    <row r="496" spans="2:25" x14ac:dyDescent="0.2">
      <c r="B496" s="70">
        <v>37192</v>
      </c>
      <c r="C496" s="4">
        <v>28</v>
      </c>
      <c r="D496" s="11"/>
      <c r="E496" s="12"/>
      <c r="F496" s="13"/>
      <c r="G496" s="92">
        <v>10</v>
      </c>
      <c r="H496" s="13">
        <v>14</v>
      </c>
      <c r="I496" s="11">
        <v>73</v>
      </c>
      <c r="J496" s="12">
        <v>0</v>
      </c>
      <c r="K496" s="7">
        <v>0</v>
      </c>
      <c r="L496" s="11" t="s">
        <v>13</v>
      </c>
      <c r="M496" s="35">
        <v>0.75</v>
      </c>
      <c r="N496" s="30"/>
      <c r="O496" s="31"/>
    </row>
    <row r="497" spans="2:25" x14ac:dyDescent="0.2">
      <c r="B497" s="70">
        <v>37193</v>
      </c>
      <c r="C497" s="4">
        <v>29</v>
      </c>
      <c r="D497" s="11"/>
      <c r="E497" s="12"/>
      <c r="F497" s="13"/>
      <c r="G497" s="92">
        <v>9</v>
      </c>
      <c r="H497" s="13">
        <v>11</v>
      </c>
      <c r="I497" s="11">
        <v>96</v>
      </c>
      <c r="J497" s="12">
        <v>4</v>
      </c>
      <c r="K497" s="7">
        <v>0</v>
      </c>
      <c r="L497" s="11" t="s">
        <v>13</v>
      </c>
      <c r="M497" s="35">
        <v>1</v>
      </c>
      <c r="N497" s="30"/>
      <c r="O497" s="31"/>
    </row>
    <row r="498" spans="2:25" x14ac:dyDescent="0.2">
      <c r="B498" s="70">
        <v>37194</v>
      </c>
      <c r="C498" s="4">
        <v>30</v>
      </c>
      <c r="D498" s="11"/>
      <c r="E498" s="12"/>
      <c r="F498" s="13"/>
      <c r="G498" s="92">
        <v>11</v>
      </c>
      <c r="H498" s="13">
        <v>18</v>
      </c>
      <c r="I498" s="11">
        <v>65</v>
      </c>
      <c r="J498" s="12">
        <v>0</v>
      </c>
      <c r="K498" s="7">
        <v>1</v>
      </c>
      <c r="L498" s="11" t="s">
        <v>13</v>
      </c>
      <c r="M498" s="35">
        <v>0.5</v>
      </c>
      <c r="N498" s="30" t="s">
        <v>123</v>
      </c>
      <c r="O498" s="31"/>
    </row>
    <row r="499" spans="2:25" ht="13.5" thickBot="1" x14ac:dyDescent="0.25">
      <c r="B499" s="70">
        <v>37195</v>
      </c>
      <c r="C499" s="17">
        <v>31</v>
      </c>
      <c r="D499" s="11">
        <v>36700</v>
      </c>
      <c r="E499" s="12"/>
      <c r="F499" s="13">
        <v>-600</v>
      </c>
      <c r="G499" s="92">
        <v>13</v>
      </c>
      <c r="H499" s="13">
        <v>10</v>
      </c>
      <c r="I499" s="11">
        <v>75</v>
      </c>
      <c r="J499" s="12">
        <v>5</v>
      </c>
      <c r="K499" s="13">
        <v>0</v>
      </c>
      <c r="L499" s="11" t="s">
        <v>13</v>
      </c>
      <c r="M499" s="35">
        <v>0.75</v>
      </c>
      <c r="N499" s="30" t="s">
        <v>52</v>
      </c>
      <c r="O499" s="31" t="s">
        <v>31</v>
      </c>
    </row>
    <row r="500" spans="2:25" ht="13.5" thickBot="1" x14ac:dyDescent="0.25">
      <c r="C500" s="21" t="s">
        <v>27</v>
      </c>
      <c r="D500" s="22"/>
      <c r="E500" s="23"/>
      <c r="F500" s="24"/>
      <c r="G500" s="57"/>
      <c r="H500" s="58"/>
      <c r="I500" s="25"/>
      <c r="J500" s="64"/>
      <c r="K500" s="24"/>
      <c r="L500" s="22"/>
      <c r="M500" s="36"/>
      <c r="N500" s="37"/>
      <c r="O500" s="38"/>
    </row>
    <row r="501" spans="2:25" ht="12.75" customHeight="1" x14ac:dyDescent="0.2">
      <c r="C501" s="164" t="s">
        <v>28</v>
      </c>
      <c r="D501" s="165"/>
      <c r="E501" s="251">
        <v>0</v>
      </c>
      <c r="F501" s="253">
        <v>-600</v>
      </c>
      <c r="G501" s="256">
        <f>SUM(G467:G499)</f>
        <v>307</v>
      </c>
      <c r="H501" s="256">
        <f>SUM(H467:H499)</f>
        <v>493</v>
      </c>
      <c r="I501" s="256">
        <f>SUM(I467:I499)</f>
        <v>2493</v>
      </c>
      <c r="J501" s="258">
        <f>SUM(J467:J499)</f>
        <v>36.5</v>
      </c>
      <c r="K501" s="253">
        <f>COUNTIF(K467:K499,"&gt;0")</f>
        <v>10</v>
      </c>
      <c r="L501" s="39"/>
      <c r="M501" s="40"/>
      <c r="N501" s="40"/>
      <c r="O501" s="41"/>
    </row>
    <row r="502" spans="2:25" ht="13.5" thickBot="1" x14ac:dyDescent="0.25">
      <c r="C502" s="166"/>
      <c r="D502" s="167"/>
      <c r="E502" s="252"/>
      <c r="F502" s="232"/>
      <c r="G502" s="257"/>
      <c r="H502" s="257"/>
      <c r="I502" s="257"/>
      <c r="J502" s="259"/>
      <c r="K502" s="232"/>
      <c r="L502" s="42"/>
      <c r="M502" s="43"/>
      <c r="N502" s="43"/>
      <c r="O502" s="44"/>
    </row>
    <row r="503" spans="2:25" ht="12.75" customHeight="1" x14ac:dyDescent="0.2">
      <c r="C503" s="143" t="s">
        <v>54</v>
      </c>
      <c r="D503" s="144"/>
      <c r="E503" s="206">
        <v>-0.6</v>
      </c>
      <c r="F503" s="116" t="s">
        <v>55</v>
      </c>
      <c r="G503" s="152" t="s">
        <v>171</v>
      </c>
      <c r="H503" s="153" t="s">
        <v>172</v>
      </c>
      <c r="I503" s="154" t="s">
        <v>56</v>
      </c>
      <c r="J503" s="156" t="s">
        <v>57</v>
      </c>
      <c r="K503" s="235" t="s">
        <v>29</v>
      </c>
      <c r="L503" s="235"/>
      <c r="M503" s="235"/>
      <c r="N503" s="235"/>
      <c r="O503" s="236"/>
    </row>
    <row r="504" spans="2:25" x14ac:dyDescent="0.2">
      <c r="C504" s="145"/>
      <c r="D504" s="146"/>
      <c r="E504" s="207"/>
      <c r="F504" s="117"/>
      <c r="G504" s="121"/>
      <c r="H504" s="137"/>
      <c r="I504" s="155"/>
      <c r="J504" s="157"/>
      <c r="K504" s="237"/>
      <c r="L504" s="237"/>
      <c r="M504" s="237"/>
      <c r="N504" s="237"/>
      <c r="O504" s="238"/>
    </row>
    <row r="505" spans="2:25" x14ac:dyDescent="0.2">
      <c r="C505" s="145"/>
      <c r="D505" s="146"/>
      <c r="E505" s="207"/>
      <c r="F505" s="117"/>
      <c r="G505" s="227">
        <f>G501/31</f>
        <v>9.9032258064516121</v>
      </c>
      <c r="H505" s="227">
        <f t="shared" ref="H505:I505" si="7">H501/31</f>
        <v>15.903225806451612</v>
      </c>
      <c r="I505" s="227">
        <f t="shared" si="7"/>
        <v>80.41935483870968</v>
      </c>
      <c r="J505" s="231">
        <f>COUNTIF(J467:J499,"&gt;0")</f>
        <v>12</v>
      </c>
      <c r="K505" s="237"/>
      <c r="L505" s="237"/>
      <c r="M505" s="237"/>
      <c r="N505" s="237"/>
      <c r="O505" s="238"/>
    </row>
    <row r="506" spans="2:25" ht="13.5" thickBot="1" x14ac:dyDescent="0.25">
      <c r="C506" s="147"/>
      <c r="D506" s="148"/>
      <c r="E506" s="208"/>
      <c r="F506" s="118"/>
      <c r="G506" s="228"/>
      <c r="H506" s="228"/>
      <c r="I506" s="228"/>
      <c r="J506" s="232"/>
      <c r="K506" s="239"/>
      <c r="L506" s="239"/>
      <c r="M506" s="239"/>
      <c r="N506" s="239"/>
      <c r="O506" s="240"/>
    </row>
    <row r="509" spans="2:25" x14ac:dyDescent="0.2">
      <c r="C509" s="69" t="s">
        <v>159</v>
      </c>
      <c r="D509" s="69" t="s">
        <v>203</v>
      </c>
      <c r="H509" s="59"/>
    </row>
    <row r="510" spans="2:25" ht="13.5" thickBot="1" x14ac:dyDescent="0.25">
      <c r="D510" s="72"/>
    </row>
    <row r="511" spans="2:25" ht="12.75" customHeight="1" x14ac:dyDescent="0.2">
      <c r="C511" s="260" t="s">
        <v>0</v>
      </c>
      <c r="D511" s="262" t="s">
        <v>1</v>
      </c>
      <c r="E511" s="263"/>
      <c r="F511" s="264"/>
      <c r="G511" s="265" t="s">
        <v>2</v>
      </c>
      <c r="H511" s="266"/>
      <c r="I511" s="267" t="s">
        <v>3</v>
      </c>
      <c r="J511" s="269" t="s">
        <v>4</v>
      </c>
      <c r="K511" s="241" t="s">
        <v>5</v>
      </c>
      <c r="L511" s="243" t="s">
        <v>6</v>
      </c>
      <c r="M511" s="245" t="s">
        <v>7</v>
      </c>
      <c r="N511" s="246"/>
      <c r="O511" s="247"/>
      <c r="R511" s="80" t="s">
        <v>150</v>
      </c>
      <c r="S511" s="80"/>
      <c r="T511" s="80"/>
      <c r="U511" s="80"/>
      <c r="V511" s="80"/>
      <c r="W511" s="80"/>
      <c r="X511" s="80"/>
      <c r="Y511" s="80"/>
    </row>
    <row r="512" spans="2:25" ht="13.5" thickBot="1" x14ac:dyDescent="0.25">
      <c r="C512" s="261"/>
      <c r="D512" s="1" t="s">
        <v>8</v>
      </c>
      <c r="E512" s="2" t="s">
        <v>9</v>
      </c>
      <c r="F512" s="3" t="s">
        <v>10</v>
      </c>
      <c r="G512" s="49" t="s">
        <v>11</v>
      </c>
      <c r="H512" s="50" t="s">
        <v>12</v>
      </c>
      <c r="I512" s="268"/>
      <c r="J512" s="270"/>
      <c r="K512" s="242"/>
      <c r="L512" s="244"/>
      <c r="M512" s="248"/>
      <c r="N512" s="249"/>
      <c r="O512" s="250"/>
      <c r="R512" s="119" t="s">
        <v>360</v>
      </c>
      <c r="S512" s="119"/>
      <c r="T512" s="119"/>
      <c r="U512" s="119"/>
      <c r="V512" s="119"/>
      <c r="W512" s="119"/>
      <c r="X512" s="119"/>
      <c r="Y512" s="119"/>
    </row>
    <row r="513" spans="2:25" x14ac:dyDescent="0.2">
      <c r="B513" s="70">
        <v>37165</v>
      </c>
      <c r="C513" s="4">
        <v>1</v>
      </c>
      <c r="D513" s="5">
        <v>40300</v>
      </c>
      <c r="E513" s="6"/>
      <c r="F513" s="7"/>
      <c r="G513" s="90">
        <v>11</v>
      </c>
      <c r="H513" s="7">
        <v>18</v>
      </c>
      <c r="I513" s="5">
        <v>90</v>
      </c>
      <c r="J513" s="91">
        <v>5.4</v>
      </c>
      <c r="K513" s="7"/>
      <c r="L513" s="5" t="s">
        <v>25</v>
      </c>
      <c r="M513" s="8"/>
      <c r="N513" s="9"/>
      <c r="O513" s="10"/>
      <c r="R513" s="119"/>
      <c r="S513" s="119"/>
      <c r="T513" s="119"/>
      <c r="U513" s="119"/>
      <c r="V513" s="119"/>
      <c r="W513" s="119"/>
      <c r="X513" s="119"/>
      <c r="Y513" s="119"/>
    </row>
    <row r="514" spans="2:25" x14ac:dyDescent="0.2">
      <c r="B514" s="70">
        <v>37166</v>
      </c>
      <c r="C514" s="4">
        <v>2</v>
      </c>
      <c r="D514" s="11"/>
      <c r="E514" s="12"/>
      <c r="F514" s="13"/>
      <c r="G514" s="92">
        <v>14</v>
      </c>
      <c r="H514" s="13">
        <v>23</v>
      </c>
      <c r="I514" s="11">
        <v>90</v>
      </c>
      <c r="J514" s="93">
        <v>4.3</v>
      </c>
      <c r="K514" s="7"/>
      <c r="L514" s="11" t="s">
        <v>25</v>
      </c>
      <c r="M514" s="8"/>
      <c r="N514" s="9"/>
      <c r="O514" s="10"/>
      <c r="R514" s="119"/>
      <c r="S514" s="119"/>
      <c r="T514" s="119"/>
      <c r="U514" s="119"/>
      <c r="V514" s="119"/>
      <c r="W514" s="119"/>
      <c r="X514" s="119"/>
      <c r="Y514" s="119"/>
    </row>
    <row r="515" spans="2:25" x14ac:dyDescent="0.2">
      <c r="B515" s="70">
        <v>37167</v>
      </c>
      <c r="C515" s="4">
        <v>3</v>
      </c>
      <c r="D515" s="11"/>
      <c r="E515" s="12"/>
      <c r="F515" s="13"/>
      <c r="G515" s="92">
        <v>13</v>
      </c>
      <c r="H515" s="13">
        <v>22</v>
      </c>
      <c r="I515" s="11">
        <v>91</v>
      </c>
      <c r="J515" s="93">
        <v>6.1</v>
      </c>
      <c r="K515" s="7"/>
      <c r="L515" s="11" t="s">
        <v>25</v>
      </c>
      <c r="M515" s="8"/>
      <c r="N515" s="9"/>
      <c r="O515" s="10"/>
      <c r="R515" s="80"/>
      <c r="S515" s="80"/>
      <c r="T515" s="80"/>
      <c r="U515" s="80"/>
      <c r="V515" s="80"/>
      <c r="W515" s="80"/>
      <c r="X515" s="80"/>
      <c r="Y515" s="80"/>
    </row>
    <row r="516" spans="2:25" x14ac:dyDescent="0.2">
      <c r="B516" s="70">
        <v>37168</v>
      </c>
      <c r="C516" s="4">
        <v>4</v>
      </c>
      <c r="D516" s="11"/>
      <c r="E516" s="12"/>
      <c r="F516" s="13"/>
      <c r="G516" s="92">
        <v>12</v>
      </c>
      <c r="H516" s="13">
        <v>18</v>
      </c>
      <c r="I516" s="11">
        <v>85</v>
      </c>
      <c r="J516" s="93">
        <v>0</v>
      </c>
      <c r="K516" s="7"/>
      <c r="L516" s="11" t="s">
        <v>25</v>
      </c>
      <c r="M516" s="8"/>
      <c r="N516" s="9"/>
      <c r="O516" s="10"/>
      <c r="R516" s="80" t="s">
        <v>152</v>
      </c>
      <c r="S516" s="80"/>
      <c r="T516" s="80"/>
      <c r="U516" s="80"/>
      <c r="V516" s="80"/>
      <c r="W516" s="80"/>
      <c r="X516" s="80"/>
      <c r="Y516" s="80"/>
    </row>
    <row r="517" spans="2:25" x14ac:dyDescent="0.2">
      <c r="B517" s="70">
        <v>37169</v>
      </c>
      <c r="C517" s="4">
        <v>5</v>
      </c>
      <c r="D517" s="11"/>
      <c r="E517" s="12"/>
      <c r="F517" s="13"/>
      <c r="G517" s="92">
        <v>12</v>
      </c>
      <c r="H517" s="13">
        <v>19</v>
      </c>
      <c r="I517" s="11">
        <v>80</v>
      </c>
      <c r="J517" s="93">
        <v>0</v>
      </c>
      <c r="K517" s="7"/>
      <c r="L517" s="11" t="s">
        <v>25</v>
      </c>
      <c r="M517" s="8"/>
      <c r="N517" s="9"/>
      <c r="O517" s="10"/>
      <c r="R517" s="119" t="s">
        <v>361</v>
      </c>
      <c r="S517" s="119"/>
      <c r="T517" s="119"/>
      <c r="U517" s="119"/>
      <c r="V517" s="119"/>
      <c r="W517" s="119"/>
      <c r="X517" s="119"/>
      <c r="Y517" s="119"/>
    </row>
    <row r="518" spans="2:25" x14ac:dyDescent="0.2">
      <c r="B518" s="70">
        <v>37170</v>
      </c>
      <c r="C518" s="4">
        <v>6</v>
      </c>
      <c r="D518" s="11"/>
      <c r="E518" s="12"/>
      <c r="F518" s="13"/>
      <c r="G518" s="92">
        <v>12</v>
      </c>
      <c r="H518" s="13">
        <v>20</v>
      </c>
      <c r="I518" s="11">
        <v>82</v>
      </c>
      <c r="J518" s="93">
        <v>0</v>
      </c>
      <c r="K518" s="7"/>
      <c r="L518" s="11" t="s">
        <v>25</v>
      </c>
      <c r="M518" s="8"/>
      <c r="N518" s="9"/>
      <c r="O518" s="10"/>
      <c r="R518" s="119"/>
      <c r="S518" s="119"/>
      <c r="T518" s="119"/>
      <c r="U518" s="119"/>
      <c r="V518" s="119"/>
      <c r="W518" s="119"/>
      <c r="X518" s="119"/>
      <c r="Y518" s="119"/>
    </row>
    <row r="519" spans="2:25" x14ac:dyDescent="0.2">
      <c r="B519" s="70">
        <v>37171</v>
      </c>
      <c r="C519" s="4">
        <v>7</v>
      </c>
      <c r="D519" s="11"/>
      <c r="E519" s="12"/>
      <c r="F519" s="13"/>
      <c r="G519" s="92">
        <v>13</v>
      </c>
      <c r="H519" s="13">
        <v>18</v>
      </c>
      <c r="I519" s="11">
        <v>76</v>
      </c>
      <c r="J519" s="93">
        <v>0</v>
      </c>
      <c r="K519" s="7"/>
      <c r="L519" s="11" t="s">
        <v>25</v>
      </c>
      <c r="M519" s="8"/>
      <c r="N519" s="9"/>
      <c r="O519" s="10"/>
      <c r="R519" s="119"/>
      <c r="S519" s="119"/>
      <c r="T519" s="119"/>
      <c r="U519" s="119"/>
      <c r="V519" s="119"/>
      <c r="W519" s="119"/>
      <c r="X519" s="119"/>
      <c r="Y519" s="119"/>
    </row>
    <row r="520" spans="2:25" x14ac:dyDescent="0.2">
      <c r="B520" s="70">
        <v>37172</v>
      </c>
      <c r="C520" s="4">
        <v>8</v>
      </c>
      <c r="D520" s="11"/>
      <c r="E520" s="12"/>
      <c r="F520" s="13"/>
      <c r="G520" s="92">
        <v>14</v>
      </c>
      <c r="H520" s="13">
        <v>17</v>
      </c>
      <c r="I520" s="11">
        <v>76</v>
      </c>
      <c r="J520" s="93">
        <v>0.3</v>
      </c>
      <c r="K520" s="7"/>
      <c r="L520" s="11" t="s">
        <v>64</v>
      </c>
      <c r="M520" s="14"/>
      <c r="N520" s="15"/>
      <c r="O520" s="16"/>
      <c r="R520" s="80"/>
      <c r="S520" s="80"/>
      <c r="T520" s="80"/>
      <c r="U520" s="80"/>
      <c r="V520" s="80"/>
      <c r="W520" s="80"/>
      <c r="X520" s="80"/>
      <c r="Y520" s="80"/>
    </row>
    <row r="521" spans="2:25" x14ac:dyDescent="0.2">
      <c r="B521" s="70">
        <v>37173</v>
      </c>
      <c r="C521" s="4">
        <v>9</v>
      </c>
      <c r="D521" s="11"/>
      <c r="E521" s="12"/>
      <c r="F521" s="13"/>
      <c r="G521" s="92">
        <v>11</v>
      </c>
      <c r="H521" s="13">
        <v>20</v>
      </c>
      <c r="I521" s="11">
        <v>70</v>
      </c>
      <c r="J521" s="12">
        <v>0</v>
      </c>
      <c r="K521" s="7"/>
      <c r="L521" s="11" t="s">
        <v>45</v>
      </c>
      <c r="M521" s="14"/>
      <c r="N521" s="15"/>
      <c r="O521" s="16"/>
      <c r="R521" s="80" t="s">
        <v>154</v>
      </c>
      <c r="S521" s="80"/>
      <c r="T521" s="80"/>
      <c r="U521" s="80"/>
      <c r="V521" s="80"/>
      <c r="W521" s="80"/>
      <c r="X521" s="80"/>
      <c r="Y521" s="80"/>
    </row>
    <row r="522" spans="2:25" ht="13.5" thickBot="1" x14ac:dyDescent="0.25">
      <c r="B522" s="70">
        <v>37174</v>
      </c>
      <c r="C522" s="17">
        <v>10</v>
      </c>
      <c r="D522" s="18"/>
      <c r="E522" s="19"/>
      <c r="F522" s="20"/>
      <c r="G522" s="94">
        <v>12</v>
      </c>
      <c r="H522" s="20">
        <v>17</v>
      </c>
      <c r="I522" s="18">
        <v>65</v>
      </c>
      <c r="J522" s="95">
        <v>0</v>
      </c>
      <c r="K522" s="7"/>
      <c r="L522" s="11" t="s">
        <v>64</v>
      </c>
      <c r="M522" s="14"/>
      <c r="N522" s="15"/>
      <c r="O522" s="16"/>
      <c r="R522" s="119" t="s">
        <v>362</v>
      </c>
      <c r="S522" s="119"/>
      <c r="T522" s="119"/>
      <c r="U522" s="119"/>
      <c r="V522" s="119"/>
      <c r="W522" s="119"/>
      <c r="X522" s="119"/>
      <c r="Y522" s="119"/>
    </row>
    <row r="523" spans="2:25" ht="13.5" thickBot="1" x14ac:dyDescent="0.25">
      <c r="C523" s="21" t="s">
        <v>20</v>
      </c>
      <c r="D523" s="22"/>
      <c r="E523" s="23"/>
      <c r="F523" s="24"/>
      <c r="G523" s="96"/>
      <c r="H523" s="97"/>
      <c r="I523" s="25"/>
      <c r="J523" s="98"/>
      <c r="K523" s="24"/>
      <c r="L523" s="22"/>
      <c r="M523" s="100"/>
      <c r="N523" s="101"/>
      <c r="O523" s="102"/>
      <c r="R523" s="119"/>
      <c r="S523" s="119"/>
      <c r="T523" s="119"/>
      <c r="U523" s="119"/>
      <c r="V523" s="119"/>
      <c r="W523" s="119"/>
      <c r="X523" s="119"/>
      <c r="Y523" s="119"/>
    </row>
    <row r="524" spans="2:25" x14ac:dyDescent="0.2">
      <c r="B524" s="70">
        <v>37175</v>
      </c>
      <c r="C524" s="26">
        <v>11</v>
      </c>
      <c r="D524" s="5"/>
      <c r="E524" s="6"/>
      <c r="F524" s="7"/>
      <c r="G524" s="90">
        <v>12</v>
      </c>
      <c r="H524" s="7">
        <v>15</v>
      </c>
      <c r="I524" s="5">
        <v>79</v>
      </c>
      <c r="J524" s="12">
        <v>0</v>
      </c>
      <c r="K524" s="7"/>
      <c r="L524" s="5" t="s">
        <v>64</v>
      </c>
      <c r="M524" s="8"/>
      <c r="N524" s="9"/>
      <c r="O524" s="10"/>
      <c r="R524" s="119"/>
      <c r="S524" s="119"/>
      <c r="T524" s="119"/>
      <c r="U524" s="119"/>
      <c r="V524" s="119"/>
      <c r="W524" s="119"/>
      <c r="X524" s="119"/>
      <c r="Y524" s="119"/>
    </row>
    <row r="525" spans="2:25" x14ac:dyDescent="0.2">
      <c r="B525" s="70">
        <v>37176</v>
      </c>
      <c r="C525" s="4">
        <v>12</v>
      </c>
      <c r="D525" s="11"/>
      <c r="E525" s="12"/>
      <c r="F525" s="13"/>
      <c r="G525" s="90">
        <v>12</v>
      </c>
      <c r="H525" s="7">
        <v>24</v>
      </c>
      <c r="I525" s="11">
        <v>72</v>
      </c>
      <c r="J525" s="12">
        <v>0</v>
      </c>
      <c r="K525" s="7"/>
      <c r="L525" s="5" t="s">
        <v>25</v>
      </c>
      <c r="M525" s="8"/>
      <c r="N525" s="9"/>
      <c r="O525" s="10"/>
      <c r="R525" s="80"/>
      <c r="S525" s="80"/>
      <c r="T525" s="80"/>
      <c r="U525" s="80"/>
      <c r="V525" s="80"/>
      <c r="W525" s="80"/>
      <c r="X525" s="80"/>
      <c r="Y525" s="80"/>
    </row>
    <row r="526" spans="2:25" x14ac:dyDescent="0.2">
      <c r="B526" s="70">
        <v>37177</v>
      </c>
      <c r="C526" s="4">
        <v>13</v>
      </c>
      <c r="D526" s="11"/>
      <c r="E526" s="12"/>
      <c r="F526" s="13"/>
      <c r="G526" s="92">
        <v>11</v>
      </c>
      <c r="H526" s="13">
        <v>23</v>
      </c>
      <c r="I526" s="11">
        <v>70</v>
      </c>
      <c r="J526" s="12">
        <v>0</v>
      </c>
      <c r="K526" s="7"/>
      <c r="L526" s="5" t="s">
        <v>45</v>
      </c>
      <c r="M526" s="14"/>
      <c r="N526" s="15"/>
      <c r="O526" s="16"/>
      <c r="R526" s="80" t="s">
        <v>156</v>
      </c>
      <c r="S526" s="80"/>
      <c r="T526" s="80"/>
      <c r="U526" s="80"/>
      <c r="V526" s="80"/>
      <c r="W526" s="80"/>
      <c r="X526" s="80"/>
      <c r="Y526" s="80"/>
    </row>
    <row r="527" spans="2:25" ht="15" x14ac:dyDescent="0.25">
      <c r="B527" s="70">
        <v>37178</v>
      </c>
      <c r="C527" s="4">
        <v>14</v>
      </c>
      <c r="D527" s="11"/>
      <c r="E527" s="12"/>
      <c r="F527" s="13"/>
      <c r="G527" s="99">
        <v>11</v>
      </c>
      <c r="H527" s="13">
        <v>24</v>
      </c>
      <c r="I527" s="11">
        <v>70</v>
      </c>
      <c r="J527" s="12">
        <v>0</v>
      </c>
      <c r="K527" s="7"/>
      <c r="L527" s="5" t="s">
        <v>45</v>
      </c>
      <c r="M527" s="14"/>
      <c r="N527" s="15"/>
      <c r="O527" s="16"/>
      <c r="R527" s="120"/>
      <c r="S527" s="120"/>
      <c r="T527" s="120"/>
      <c r="U527" s="120"/>
      <c r="V527" s="120"/>
      <c r="W527" s="120"/>
      <c r="X527" s="120"/>
      <c r="Y527" s="120"/>
    </row>
    <row r="528" spans="2:25" x14ac:dyDescent="0.2">
      <c r="B528" s="70">
        <v>37179</v>
      </c>
      <c r="C528" s="4">
        <v>15</v>
      </c>
      <c r="D528" s="11"/>
      <c r="E528" s="12"/>
      <c r="F528" s="13"/>
      <c r="G528" s="92">
        <v>12</v>
      </c>
      <c r="H528" s="13">
        <v>22</v>
      </c>
      <c r="I528" s="11">
        <v>74</v>
      </c>
      <c r="J528" s="12">
        <v>0</v>
      </c>
      <c r="K528" s="7"/>
      <c r="L528" s="5" t="s">
        <v>45</v>
      </c>
      <c r="M528" s="8"/>
      <c r="N528" s="9"/>
      <c r="O528" s="10"/>
      <c r="R528" s="120"/>
      <c r="S528" s="120"/>
      <c r="T528" s="120"/>
      <c r="U528" s="120"/>
      <c r="V528" s="120"/>
      <c r="W528" s="120"/>
      <c r="X528" s="120"/>
      <c r="Y528" s="120"/>
    </row>
    <row r="529" spans="2:25" x14ac:dyDescent="0.2">
      <c r="B529" s="70">
        <v>37180</v>
      </c>
      <c r="C529" s="4">
        <v>16</v>
      </c>
      <c r="D529" s="11"/>
      <c r="E529" s="12"/>
      <c r="F529" s="13"/>
      <c r="G529" s="92">
        <v>11</v>
      </c>
      <c r="H529" s="13">
        <v>19</v>
      </c>
      <c r="I529" s="11">
        <v>78</v>
      </c>
      <c r="J529" s="12">
        <v>0</v>
      </c>
      <c r="K529" s="7"/>
      <c r="L529" s="5" t="s">
        <v>64</v>
      </c>
      <c r="M529" s="14"/>
      <c r="N529" s="15"/>
      <c r="O529" s="16"/>
      <c r="R529" s="120"/>
      <c r="S529" s="120"/>
      <c r="T529" s="120"/>
      <c r="U529" s="120"/>
      <c r="V529" s="120"/>
      <c r="W529" s="120"/>
      <c r="X529" s="120"/>
      <c r="Y529" s="120"/>
    </row>
    <row r="530" spans="2:25" x14ac:dyDescent="0.2">
      <c r="B530" s="70">
        <v>37181</v>
      </c>
      <c r="C530" s="4">
        <v>17</v>
      </c>
      <c r="D530" s="11"/>
      <c r="E530" s="12"/>
      <c r="F530" s="13"/>
      <c r="G530" s="92">
        <v>8</v>
      </c>
      <c r="H530" s="13">
        <v>18</v>
      </c>
      <c r="I530" s="11">
        <v>82</v>
      </c>
      <c r="J530" s="12">
        <v>0</v>
      </c>
      <c r="K530" s="7"/>
      <c r="L530" s="5" t="s">
        <v>45</v>
      </c>
      <c r="M530" s="8"/>
      <c r="N530" s="9"/>
      <c r="O530" s="10"/>
      <c r="R530" s="80"/>
      <c r="S530" s="80"/>
      <c r="T530" s="80"/>
      <c r="U530" s="80"/>
      <c r="V530" s="80"/>
      <c r="W530" s="80"/>
      <c r="X530" s="80"/>
      <c r="Y530" s="80"/>
    </row>
    <row r="531" spans="2:25" x14ac:dyDescent="0.2">
      <c r="B531" s="70">
        <v>37182</v>
      </c>
      <c r="C531" s="4">
        <v>18</v>
      </c>
      <c r="D531" s="11"/>
      <c r="E531" s="12"/>
      <c r="F531" s="13"/>
      <c r="G531" s="92">
        <v>10</v>
      </c>
      <c r="H531" s="13">
        <v>19</v>
      </c>
      <c r="I531" s="11">
        <v>81</v>
      </c>
      <c r="J531" s="12">
        <v>0</v>
      </c>
      <c r="K531" s="7"/>
      <c r="L531" s="5" t="s">
        <v>45</v>
      </c>
      <c r="M531" s="8"/>
      <c r="N531" s="9"/>
      <c r="O531" s="10"/>
      <c r="R531" s="80" t="s">
        <v>155</v>
      </c>
      <c r="S531" s="80"/>
      <c r="T531" s="80"/>
      <c r="U531" s="80"/>
      <c r="V531" s="80"/>
      <c r="W531" s="80"/>
      <c r="X531" s="80"/>
      <c r="Y531" s="80"/>
    </row>
    <row r="532" spans="2:25" x14ac:dyDescent="0.2">
      <c r="B532" s="70">
        <v>37183</v>
      </c>
      <c r="C532" s="4">
        <v>19</v>
      </c>
      <c r="D532" s="11"/>
      <c r="E532" s="12"/>
      <c r="F532" s="13"/>
      <c r="G532" s="92">
        <v>9</v>
      </c>
      <c r="H532" s="13">
        <v>22</v>
      </c>
      <c r="I532" s="11">
        <v>80</v>
      </c>
      <c r="J532" s="12">
        <v>0</v>
      </c>
      <c r="K532" s="7"/>
      <c r="L532" s="5" t="s">
        <v>45</v>
      </c>
      <c r="M532" s="8"/>
      <c r="N532" s="9"/>
      <c r="O532" s="10"/>
      <c r="R532" s="120"/>
      <c r="S532" s="120"/>
      <c r="T532" s="120"/>
      <c r="U532" s="120"/>
      <c r="V532" s="120"/>
      <c r="W532" s="120"/>
      <c r="X532" s="120"/>
      <c r="Y532" s="120"/>
    </row>
    <row r="533" spans="2:25" ht="13.5" thickBot="1" x14ac:dyDescent="0.25">
      <c r="B533" s="70">
        <v>37184</v>
      </c>
      <c r="C533" s="17">
        <v>20</v>
      </c>
      <c r="D533" s="18"/>
      <c r="E533" s="19"/>
      <c r="F533" s="20"/>
      <c r="G533" s="92">
        <v>8</v>
      </c>
      <c r="H533" s="13">
        <v>17</v>
      </c>
      <c r="I533" s="18">
        <v>84</v>
      </c>
      <c r="J533" s="12">
        <v>0</v>
      </c>
      <c r="K533" s="7"/>
      <c r="L533" s="5" t="s">
        <v>45</v>
      </c>
      <c r="M533" s="14"/>
      <c r="N533" s="15"/>
      <c r="O533" s="16"/>
      <c r="R533" s="120"/>
      <c r="S533" s="120"/>
      <c r="T533" s="120"/>
      <c r="U533" s="120"/>
      <c r="V533" s="120"/>
      <c r="W533" s="120"/>
      <c r="X533" s="120"/>
      <c r="Y533" s="120"/>
    </row>
    <row r="534" spans="2:25" ht="13.5" thickBot="1" x14ac:dyDescent="0.25">
      <c r="C534" s="21" t="s">
        <v>23</v>
      </c>
      <c r="D534" s="22"/>
      <c r="E534" s="23"/>
      <c r="F534" s="24"/>
      <c r="G534" s="96"/>
      <c r="H534" s="97"/>
      <c r="I534" s="25"/>
      <c r="J534" s="98"/>
      <c r="K534" s="24"/>
      <c r="L534" s="22"/>
      <c r="M534" s="100"/>
      <c r="N534" s="101"/>
      <c r="O534" s="102"/>
      <c r="R534" s="120"/>
      <c r="S534" s="120"/>
      <c r="T534" s="120"/>
      <c r="U534" s="120"/>
      <c r="V534" s="120"/>
      <c r="W534" s="120"/>
      <c r="X534" s="120"/>
      <c r="Y534" s="120"/>
    </row>
    <row r="535" spans="2:25" x14ac:dyDescent="0.2">
      <c r="B535" s="70">
        <v>37185</v>
      </c>
      <c r="C535" s="26">
        <v>21</v>
      </c>
      <c r="D535" s="5"/>
      <c r="E535" s="6"/>
      <c r="F535" s="7"/>
      <c r="G535" s="90">
        <v>7</v>
      </c>
      <c r="H535" s="7">
        <v>16</v>
      </c>
      <c r="I535" s="5">
        <v>83</v>
      </c>
      <c r="J535" s="6">
        <v>2.6</v>
      </c>
      <c r="K535" s="7"/>
      <c r="L535" s="5" t="s">
        <v>45</v>
      </c>
      <c r="M535" s="8"/>
      <c r="N535" s="48"/>
      <c r="O535" s="10"/>
      <c r="R535" s="80"/>
      <c r="S535" s="80"/>
      <c r="T535" s="80"/>
      <c r="U535" s="80"/>
      <c r="V535" s="80"/>
      <c r="W535" s="80"/>
      <c r="X535" s="80"/>
      <c r="Y535" s="80"/>
    </row>
    <row r="536" spans="2:25" x14ac:dyDescent="0.2">
      <c r="B536" s="70">
        <v>37186</v>
      </c>
      <c r="C536" s="4">
        <v>22</v>
      </c>
      <c r="D536" s="11"/>
      <c r="E536" s="12"/>
      <c r="F536" s="13"/>
      <c r="G536" s="92">
        <v>11</v>
      </c>
      <c r="H536" s="13">
        <v>15</v>
      </c>
      <c r="I536" s="11">
        <v>84</v>
      </c>
      <c r="J536" s="12">
        <v>1</v>
      </c>
      <c r="K536" s="13"/>
      <c r="L536" s="5" t="s">
        <v>64</v>
      </c>
      <c r="M536" s="8"/>
      <c r="N536" s="9"/>
      <c r="O536" s="10"/>
      <c r="R536" s="80" t="s">
        <v>157</v>
      </c>
      <c r="S536" s="80"/>
      <c r="T536" s="80"/>
      <c r="U536" s="80"/>
      <c r="V536" s="80"/>
      <c r="W536" s="80"/>
      <c r="X536" s="80"/>
      <c r="Y536" s="80"/>
    </row>
    <row r="537" spans="2:25" x14ac:dyDescent="0.2">
      <c r="B537" s="70">
        <v>37187</v>
      </c>
      <c r="C537" s="4">
        <v>23</v>
      </c>
      <c r="D537" s="11"/>
      <c r="E537" s="12"/>
      <c r="F537" s="13"/>
      <c r="G537" s="92">
        <v>8</v>
      </c>
      <c r="H537" s="13">
        <v>16</v>
      </c>
      <c r="I537" s="11">
        <v>82</v>
      </c>
      <c r="J537" s="12">
        <v>0</v>
      </c>
      <c r="K537" s="7"/>
      <c r="L537" s="5" t="s">
        <v>64</v>
      </c>
      <c r="M537" s="14"/>
      <c r="N537" s="15"/>
      <c r="O537" s="16"/>
      <c r="R537" s="120"/>
      <c r="S537" s="120"/>
      <c r="T537" s="120"/>
      <c r="U537" s="120"/>
      <c r="V537" s="120"/>
      <c r="W537" s="120"/>
      <c r="X537" s="120"/>
      <c r="Y537" s="120"/>
    </row>
    <row r="538" spans="2:25" x14ac:dyDescent="0.2">
      <c r="B538" s="70">
        <v>37188</v>
      </c>
      <c r="C538" s="4">
        <v>24</v>
      </c>
      <c r="D538" s="11"/>
      <c r="E538" s="12"/>
      <c r="F538" s="13"/>
      <c r="G538" s="92">
        <v>9</v>
      </c>
      <c r="H538" s="13">
        <v>12</v>
      </c>
      <c r="I538" s="11">
        <v>88</v>
      </c>
      <c r="J538" s="12">
        <v>4.0999999999999996</v>
      </c>
      <c r="K538" s="13"/>
      <c r="L538" s="5" t="s">
        <v>25</v>
      </c>
      <c r="M538" s="8"/>
      <c r="N538" s="9"/>
      <c r="O538" s="10"/>
      <c r="R538" s="120"/>
      <c r="S538" s="120"/>
      <c r="T538" s="120"/>
      <c r="U538" s="120"/>
      <c r="V538" s="120"/>
      <c r="W538" s="120"/>
      <c r="X538" s="120"/>
      <c r="Y538" s="120"/>
    </row>
    <row r="539" spans="2:25" x14ac:dyDescent="0.2">
      <c r="B539" s="70">
        <v>37189</v>
      </c>
      <c r="C539" s="4">
        <v>25</v>
      </c>
      <c r="D539" s="11"/>
      <c r="E539" s="12"/>
      <c r="F539" s="13"/>
      <c r="G539" s="92">
        <v>8</v>
      </c>
      <c r="H539" s="13">
        <v>16</v>
      </c>
      <c r="I539" s="11">
        <v>85</v>
      </c>
      <c r="J539" s="12">
        <v>0.9</v>
      </c>
      <c r="K539" s="13"/>
      <c r="L539" s="5" t="s">
        <v>25</v>
      </c>
      <c r="M539" s="14"/>
      <c r="N539" s="15"/>
      <c r="O539" s="16"/>
      <c r="R539" s="120"/>
      <c r="S539" s="120"/>
      <c r="T539" s="120"/>
      <c r="U539" s="120"/>
      <c r="V539" s="120"/>
      <c r="W539" s="120"/>
      <c r="X539" s="120"/>
      <c r="Y539" s="120"/>
    </row>
    <row r="540" spans="2:25" x14ac:dyDescent="0.2">
      <c r="B540" s="70">
        <v>37190</v>
      </c>
      <c r="C540" s="4">
        <v>26</v>
      </c>
      <c r="D540" s="11"/>
      <c r="E540" s="12"/>
      <c r="F540" s="13"/>
      <c r="G540" s="92">
        <v>10</v>
      </c>
      <c r="H540" s="13">
        <v>17</v>
      </c>
      <c r="I540" s="11">
        <v>84</v>
      </c>
      <c r="J540" s="12">
        <v>0</v>
      </c>
      <c r="K540" s="13"/>
      <c r="L540" s="11" t="s">
        <v>64</v>
      </c>
      <c r="M540" s="8"/>
      <c r="N540" s="9"/>
      <c r="O540" s="10"/>
    </row>
    <row r="541" spans="2:25" x14ac:dyDescent="0.2">
      <c r="B541" s="70">
        <v>37191</v>
      </c>
      <c r="C541" s="4">
        <v>27</v>
      </c>
      <c r="D541" s="11"/>
      <c r="E541" s="12"/>
      <c r="F541" s="13"/>
      <c r="G541" s="92">
        <v>10</v>
      </c>
      <c r="H541" s="13">
        <v>15</v>
      </c>
      <c r="I541" s="11">
        <v>88</v>
      </c>
      <c r="J541" s="12">
        <v>5.9</v>
      </c>
      <c r="K541" s="13"/>
      <c r="L541" s="11" t="s">
        <v>25</v>
      </c>
      <c r="M541" s="14"/>
      <c r="N541" s="15"/>
      <c r="O541" s="16"/>
    </row>
    <row r="542" spans="2:25" x14ac:dyDescent="0.2">
      <c r="B542" s="70">
        <v>37192</v>
      </c>
      <c r="C542" s="4">
        <v>28</v>
      </c>
      <c r="D542" s="11"/>
      <c r="E542" s="12"/>
      <c r="F542" s="13"/>
      <c r="G542" s="92">
        <v>10</v>
      </c>
      <c r="H542" s="13">
        <v>15</v>
      </c>
      <c r="I542" s="11">
        <v>85</v>
      </c>
      <c r="J542" s="12">
        <v>0</v>
      </c>
      <c r="K542" s="7"/>
      <c r="L542" s="11" t="s">
        <v>25</v>
      </c>
      <c r="M542" s="8"/>
      <c r="N542" s="9"/>
      <c r="O542" s="10"/>
    </row>
    <row r="543" spans="2:25" x14ac:dyDescent="0.2">
      <c r="B543" s="70">
        <v>37193</v>
      </c>
      <c r="C543" s="4">
        <v>29</v>
      </c>
      <c r="D543" s="11"/>
      <c r="E543" s="12"/>
      <c r="F543" s="13"/>
      <c r="G543" s="92">
        <v>9</v>
      </c>
      <c r="H543" s="13">
        <v>12</v>
      </c>
      <c r="I543" s="11">
        <v>84</v>
      </c>
      <c r="J543" s="12">
        <v>0</v>
      </c>
      <c r="K543" s="7"/>
      <c r="L543" s="11" t="s">
        <v>25</v>
      </c>
      <c r="M543" s="14"/>
      <c r="N543" s="15"/>
      <c r="O543" s="16"/>
    </row>
    <row r="544" spans="2:25" x14ac:dyDescent="0.2">
      <c r="B544" s="70">
        <v>37194</v>
      </c>
      <c r="C544" s="4">
        <v>30</v>
      </c>
      <c r="D544" s="11"/>
      <c r="E544" s="12"/>
      <c r="F544" s="13"/>
      <c r="G544" s="92">
        <v>11</v>
      </c>
      <c r="H544" s="13">
        <v>19</v>
      </c>
      <c r="I544" s="11">
        <v>80</v>
      </c>
      <c r="J544" s="12">
        <v>0</v>
      </c>
      <c r="K544" s="7"/>
      <c r="L544" s="11" t="s">
        <v>25</v>
      </c>
      <c r="M544" s="14"/>
      <c r="N544" s="15"/>
      <c r="O544" s="16"/>
    </row>
    <row r="545" spans="2:25" ht="13.5" thickBot="1" x14ac:dyDescent="0.25">
      <c r="B545" s="70">
        <v>37195</v>
      </c>
      <c r="C545" s="17">
        <v>31</v>
      </c>
      <c r="D545" s="11">
        <v>39000</v>
      </c>
      <c r="E545" s="12"/>
      <c r="F545" s="13">
        <v>-1300</v>
      </c>
      <c r="G545" s="92">
        <v>10</v>
      </c>
      <c r="H545" s="13">
        <v>17</v>
      </c>
      <c r="I545" s="11">
        <v>86</v>
      </c>
      <c r="J545" s="12">
        <v>2.5</v>
      </c>
      <c r="K545" s="13"/>
      <c r="L545" s="11" t="s">
        <v>25</v>
      </c>
      <c r="M545" s="14"/>
      <c r="N545" s="15"/>
      <c r="O545" s="16"/>
    </row>
    <row r="546" spans="2:25" ht="13.5" thickBot="1" x14ac:dyDescent="0.25">
      <c r="C546" s="21" t="s">
        <v>27</v>
      </c>
      <c r="D546" s="22"/>
      <c r="E546" s="23"/>
      <c r="F546" s="24"/>
      <c r="G546" s="57"/>
      <c r="H546" s="58"/>
      <c r="I546" s="25"/>
      <c r="J546" s="64"/>
      <c r="K546" s="24"/>
      <c r="L546" s="22"/>
      <c r="M546" s="36"/>
      <c r="N546" s="37"/>
      <c r="O546" s="38"/>
    </row>
    <row r="547" spans="2:25" ht="12.75" customHeight="1" x14ac:dyDescent="0.2">
      <c r="C547" s="164" t="s">
        <v>28</v>
      </c>
      <c r="D547" s="165"/>
      <c r="E547" s="251">
        <v>0</v>
      </c>
      <c r="F547" s="253">
        <v>-1300</v>
      </c>
      <c r="G547" s="256">
        <f>SUM(G513:G545)</f>
        <v>331</v>
      </c>
      <c r="H547" s="256">
        <f>SUM(H513:H545)</f>
        <v>565</v>
      </c>
      <c r="I547" s="254">
        <f>SUM(I513:I545)</f>
        <v>2504</v>
      </c>
      <c r="J547" s="258">
        <f>SUM(J513:J545)</f>
        <v>33.099999999999994</v>
      </c>
      <c r="K547" s="253"/>
      <c r="L547" s="39"/>
      <c r="M547" s="40"/>
      <c r="N547" s="40"/>
      <c r="O547" s="41"/>
    </row>
    <row r="548" spans="2:25" ht="13.5" thickBot="1" x14ac:dyDescent="0.25">
      <c r="C548" s="166"/>
      <c r="D548" s="167"/>
      <c r="E548" s="252"/>
      <c r="F548" s="232"/>
      <c r="G548" s="257"/>
      <c r="H548" s="257"/>
      <c r="I548" s="255"/>
      <c r="J548" s="259"/>
      <c r="K548" s="232"/>
      <c r="L548" s="42"/>
      <c r="M548" s="43"/>
      <c r="N548" s="43"/>
      <c r="O548" s="44"/>
    </row>
    <row r="549" spans="2:25" ht="12.75" customHeight="1" x14ac:dyDescent="0.2">
      <c r="C549" s="143" t="s">
        <v>54</v>
      </c>
      <c r="D549" s="144"/>
      <c r="E549" s="206">
        <v>-1.3</v>
      </c>
      <c r="F549" s="116" t="s">
        <v>55</v>
      </c>
      <c r="G549" s="152" t="s">
        <v>171</v>
      </c>
      <c r="H549" s="153" t="s">
        <v>172</v>
      </c>
      <c r="I549" s="154" t="s">
        <v>56</v>
      </c>
      <c r="J549" s="156" t="s">
        <v>57</v>
      </c>
      <c r="K549" s="235" t="s">
        <v>29</v>
      </c>
      <c r="L549" s="235"/>
      <c r="M549" s="235"/>
      <c r="N549" s="235"/>
      <c r="O549" s="236"/>
    </row>
    <row r="550" spans="2:25" x14ac:dyDescent="0.2">
      <c r="C550" s="145"/>
      <c r="D550" s="146"/>
      <c r="E550" s="207"/>
      <c r="F550" s="117"/>
      <c r="G550" s="121"/>
      <c r="H550" s="137"/>
      <c r="I550" s="155"/>
      <c r="J550" s="157"/>
      <c r="K550" s="237"/>
      <c r="L550" s="237"/>
      <c r="M550" s="237"/>
      <c r="N550" s="237"/>
      <c r="O550" s="238"/>
    </row>
    <row r="551" spans="2:25" x14ac:dyDescent="0.2">
      <c r="C551" s="145"/>
      <c r="D551" s="146"/>
      <c r="E551" s="207"/>
      <c r="F551" s="117"/>
      <c r="G551" s="227">
        <f>G547/31</f>
        <v>10.67741935483871</v>
      </c>
      <c r="H551" s="227">
        <f t="shared" ref="H551:I551" si="8">H547/31</f>
        <v>18.225806451612904</v>
      </c>
      <c r="I551" s="227">
        <f t="shared" si="8"/>
        <v>80.774193548387103</v>
      </c>
      <c r="J551" s="231">
        <f>COUNTIF(J513:J545,"&gt;0")</f>
        <v>10</v>
      </c>
      <c r="K551" s="237"/>
      <c r="L551" s="237"/>
      <c r="M551" s="237"/>
      <c r="N551" s="237"/>
      <c r="O551" s="238"/>
    </row>
    <row r="552" spans="2:25" ht="13.5" thickBot="1" x14ac:dyDescent="0.25">
      <c r="C552" s="147"/>
      <c r="D552" s="148"/>
      <c r="E552" s="208"/>
      <c r="F552" s="118"/>
      <c r="G552" s="228"/>
      <c r="H552" s="228"/>
      <c r="I552" s="228"/>
      <c r="J552" s="232"/>
      <c r="K552" s="239"/>
      <c r="L552" s="239"/>
      <c r="M552" s="239"/>
      <c r="N552" s="239"/>
      <c r="O552" s="240"/>
    </row>
    <row r="555" spans="2:25" x14ac:dyDescent="0.2">
      <c r="C555" s="69" t="s">
        <v>159</v>
      </c>
      <c r="D555" s="69" t="s">
        <v>274</v>
      </c>
      <c r="H555" s="59"/>
    </row>
    <row r="556" spans="2:25" ht="13.5" thickBot="1" x14ac:dyDescent="0.25">
      <c r="D556" s="72"/>
    </row>
    <row r="557" spans="2:25" ht="12.75" customHeight="1" x14ac:dyDescent="0.2">
      <c r="C557" s="260" t="s">
        <v>0</v>
      </c>
      <c r="D557" s="262" t="s">
        <v>1</v>
      </c>
      <c r="E557" s="263"/>
      <c r="F557" s="264"/>
      <c r="G557" s="265" t="s">
        <v>2</v>
      </c>
      <c r="H557" s="266"/>
      <c r="I557" s="267" t="s">
        <v>3</v>
      </c>
      <c r="J557" s="269" t="s">
        <v>4</v>
      </c>
      <c r="K557" s="241" t="s">
        <v>5</v>
      </c>
      <c r="L557" s="243" t="s">
        <v>6</v>
      </c>
      <c r="M557" s="245" t="s">
        <v>7</v>
      </c>
      <c r="N557" s="246"/>
      <c r="O557" s="247"/>
      <c r="R557" s="80" t="s">
        <v>150</v>
      </c>
      <c r="S557" s="80"/>
      <c r="T557" s="80"/>
      <c r="U557" s="80"/>
      <c r="V557" s="80"/>
      <c r="W557" s="80"/>
      <c r="X557" s="80"/>
      <c r="Y557" s="80"/>
    </row>
    <row r="558" spans="2:25" ht="13.5" thickBot="1" x14ac:dyDescent="0.25">
      <c r="C558" s="261"/>
      <c r="D558" s="1" t="s">
        <v>8</v>
      </c>
      <c r="E558" s="2" t="s">
        <v>9</v>
      </c>
      <c r="F558" s="3" t="s">
        <v>10</v>
      </c>
      <c r="G558" s="49" t="s">
        <v>11</v>
      </c>
      <c r="H558" s="50" t="s">
        <v>12</v>
      </c>
      <c r="I558" s="268"/>
      <c r="J558" s="270"/>
      <c r="K558" s="242"/>
      <c r="L558" s="244"/>
      <c r="M558" s="248"/>
      <c r="N558" s="249"/>
      <c r="O558" s="250"/>
      <c r="R558" s="119"/>
      <c r="S558" s="119"/>
      <c r="T558" s="119"/>
      <c r="U558" s="119"/>
      <c r="V558" s="119"/>
      <c r="W558" s="119"/>
      <c r="X558" s="119"/>
      <c r="Y558" s="119"/>
    </row>
    <row r="559" spans="2:25" x14ac:dyDescent="0.2">
      <c r="B559" s="70">
        <v>37165</v>
      </c>
      <c r="C559" s="4">
        <v>1</v>
      </c>
      <c r="D559" s="5"/>
      <c r="E559" s="6"/>
      <c r="F559" s="7"/>
      <c r="G559" s="90">
        <v>3</v>
      </c>
      <c r="H559" s="7">
        <v>18</v>
      </c>
      <c r="I559" s="5">
        <v>85</v>
      </c>
      <c r="J559" s="91">
        <v>14</v>
      </c>
      <c r="K559" s="7">
        <v>1</v>
      </c>
      <c r="L559" s="5"/>
      <c r="M559" s="8"/>
      <c r="N559" s="9"/>
      <c r="O559" s="10"/>
      <c r="R559" s="119"/>
      <c r="S559" s="119"/>
      <c r="T559" s="119"/>
      <c r="U559" s="119"/>
      <c r="V559" s="119"/>
      <c r="W559" s="119"/>
      <c r="X559" s="119"/>
      <c r="Y559" s="119"/>
    </row>
    <row r="560" spans="2:25" x14ac:dyDescent="0.2">
      <c r="B560" s="70">
        <v>37166</v>
      </c>
      <c r="C560" s="4">
        <v>2</v>
      </c>
      <c r="D560" s="11"/>
      <c r="E560" s="12"/>
      <c r="F560" s="13"/>
      <c r="G560" s="92">
        <v>13</v>
      </c>
      <c r="H560" s="13">
        <v>19</v>
      </c>
      <c r="I560" s="11">
        <v>80</v>
      </c>
      <c r="J560" s="93">
        <v>14</v>
      </c>
      <c r="K560" s="7">
        <v>1</v>
      </c>
      <c r="L560" s="11"/>
      <c r="M560" s="8"/>
      <c r="N560" s="9"/>
      <c r="O560" s="10"/>
      <c r="R560" s="119"/>
      <c r="S560" s="119"/>
      <c r="T560" s="119"/>
      <c r="U560" s="119"/>
      <c r="V560" s="119"/>
      <c r="W560" s="119"/>
      <c r="X560" s="119"/>
      <c r="Y560" s="119"/>
    </row>
    <row r="561" spans="2:25" x14ac:dyDescent="0.2">
      <c r="B561" s="70">
        <v>37167</v>
      </c>
      <c r="C561" s="4">
        <v>3</v>
      </c>
      <c r="D561" s="11"/>
      <c r="E561" s="12"/>
      <c r="F561" s="13"/>
      <c r="G561" s="92">
        <v>14</v>
      </c>
      <c r="H561" s="13">
        <v>17</v>
      </c>
      <c r="I561" s="11">
        <v>85</v>
      </c>
      <c r="J561" s="93">
        <v>0</v>
      </c>
      <c r="K561" s="7">
        <v>1</v>
      </c>
      <c r="L561" s="11"/>
      <c r="M561" s="8"/>
      <c r="N561" s="9"/>
      <c r="O561" s="10"/>
      <c r="R561" s="80"/>
      <c r="S561" s="80"/>
      <c r="T561" s="80"/>
      <c r="U561" s="80"/>
      <c r="V561" s="80"/>
      <c r="W561" s="80"/>
      <c r="X561" s="80"/>
      <c r="Y561" s="80"/>
    </row>
    <row r="562" spans="2:25" x14ac:dyDescent="0.2">
      <c r="B562" s="70">
        <v>37168</v>
      </c>
      <c r="C562" s="4">
        <v>4</v>
      </c>
      <c r="D562" s="11"/>
      <c r="E562" s="12"/>
      <c r="F562" s="13"/>
      <c r="G562" s="92">
        <v>12</v>
      </c>
      <c r="H562" s="13">
        <v>18</v>
      </c>
      <c r="I562" s="11">
        <v>90</v>
      </c>
      <c r="J562" s="93">
        <v>0</v>
      </c>
      <c r="K562" s="7">
        <v>2</v>
      </c>
      <c r="L562" s="11"/>
      <c r="M562" s="8"/>
      <c r="N562" s="9"/>
      <c r="O562" s="10"/>
      <c r="R562" s="80" t="s">
        <v>152</v>
      </c>
      <c r="S562" s="80"/>
      <c r="T562" s="80"/>
      <c r="U562" s="80"/>
      <c r="V562" s="80"/>
      <c r="W562" s="80"/>
      <c r="X562" s="80"/>
      <c r="Y562" s="80"/>
    </row>
    <row r="563" spans="2:25" x14ac:dyDescent="0.2">
      <c r="B563" s="70">
        <v>37169</v>
      </c>
      <c r="C563" s="4">
        <v>5</v>
      </c>
      <c r="D563" s="11"/>
      <c r="E563" s="12"/>
      <c r="F563" s="13"/>
      <c r="G563" s="92">
        <v>9</v>
      </c>
      <c r="H563" s="13">
        <v>12</v>
      </c>
      <c r="I563" s="11">
        <v>85</v>
      </c>
      <c r="J563" s="93">
        <v>0</v>
      </c>
      <c r="K563" s="7">
        <v>1</v>
      </c>
      <c r="L563" s="11"/>
      <c r="M563" s="8"/>
      <c r="N563" s="9"/>
      <c r="O563" s="10"/>
      <c r="R563" s="119"/>
      <c r="S563" s="119"/>
      <c r="T563" s="119"/>
      <c r="U563" s="119"/>
      <c r="V563" s="119"/>
      <c r="W563" s="119"/>
      <c r="X563" s="119"/>
      <c r="Y563" s="119"/>
    </row>
    <row r="564" spans="2:25" x14ac:dyDescent="0.2">
      <c r="B564" s="70">
        <v>37170</v>
      </c>
      <c r="C564" s="4">
        <v>6</v>
      </c>
      <c r="D564" s="11"/>
      <c r="E564" s="12"/>
      <c r="F564" s="13"/>
      <c r="G564" s="92">
        <v>10</v>
      </c>
      <c r="H564" s="13">
        <v>20</v>
      </c>
      <c r="I564" s="11">
        <v>80</v>
      </c>
      <c r="J564" s="93">
        <v>0</v>
      </c>
      <c r="K564" s="7">
        <v>1</v>
      </c>
      <c r="L564" s="11"/>
      <c r="M564" s="8"/>
      <c r="N564" s="9"/>
      <c r="O564" s="10"/>
      <c r="R564" s="119"/>
      <c r="S564" s="119"/>
      <c r="T564" s="119"/>
      <c r="U564" s="119"/>
      <c r="V564" s="119"/>
      <c r="W564" s="119"/>
      <c r="X564" s="119"/>
      <c r="Y564" s="119"/>
    </row>
    <row r="565" spans="2:25" x14ac:dyDescent="0.2">
      <c r="B565" s="70">
        <v>37171</v>
      </c>
      <c r="C565" s="4">
        <v>7</v>
      </c>
      <c r="D565" s="11"/>
      <c r="E565" s="12"/>
      <c r="F565" s="13"/>
      <c r="G565" s="92">
        <v>9</v>
      </c>
      <c r="H565" s="13">
        <v>13</v>
      </c>
      <c r="I565" s="11">
        <v>80</v>
      </c>
      <c r="J565" s="93">
        <v>0</v>
      </c>
      <c r="K565" s="7">
        <v>1</v>
      </c>
      <c r="L565" s="11"/>
      <c r="M565" s="8"/>
      <c r="N565" s="9"/>
      <c r="O565" s="10"/>
      <c r="R565" s="119"/>
      <c r="S565" s="119"/>
      <c r="T565" s="119"/>
      <c r="U565" s="119"/>
      <c r="V565" s="119"/>
      <c r="W565" s="119"/>
      <c r="X565" s="119"/>
      <c r="Y565" s="119"/>
    </row>
    <row r="566" spans="2:25" x14ac:dyDescent="0.2">
      <c r="B566" s="70">
        <v>37172</v>
      </c>
      <c r="C566" s="4">
        <v>8</v>
      </c>
      <c r="D566" s="11"/>
      <c r="E566" s="12"/>
      <c r="F566" s="13"/>
      <c r="G566" s="92">
        <v>13</v>
      </c>
      <c r="H566" s="13">
        <v>15</v>
      </c>
      <c r="I566" s="11">
        <v>70</v>
      </c>
      <c r="J566" s="93">
        <v>0</v>
      </c>
      <c r="K566" s="7">
        <v>1</v>
      </c>
      <c r="L566" s="11"/>
      <c r="M566" s="14"/>
      <c r="N566" s="15"/>
      <c r="O566" s="16"/>
      <c r="R566" s="80"/>
      <c r="S566" s="80"/>
      <c r="T566" s="80"/>
      <c r="U566" s="80"/>
      <c r="V566" s="80"/>
      <c r="W566" s="80"/>
      <c r="X566" s="80"/>
      <c r="Y566" s="80"/>
    </row>
    <row r="567" spans="2:25" x14ac:dyDescent="0.2">
      <c r="B567" s="70">
        <v>37173</v>
      </c>
      <c r="C567" s="4">
        <v>9</v>
      </c>
      <c r="D567" s="11"/>
      <c r="E567" s="12"/>
      <c r="F567" s="13"/>
      <c r="G567" s="92">
        <v>10</v>
      </c>
      <c r="H567" s="13">
        <v>17</v>
      </c>
      <c r="I567" s="11">
        <v>80</v>
      </c>
      <c r="J567" s="12">
        <v>1</v>
      </c>
      <c r="K567" s="7">
        <v>0</v>
      </c>
      <c r="L567" s="11"/>
      <c r="M567" s="14"/>
      <c r="N567" s="15"/>
      <c r="O567" s="16"/>
      <c r="R567" s="80" t="s">
        <v>154</v>
      </c>
      <c r="S567" s="80"/>
      <c r="T567" s="80"/>
      <c r="U567" s="80"/>
      <c r="V567" s="80"/>
      <c r="W567" s="80"/>
      <c r="X567" s="80"/>
      <c r="Y567" s="80"/>
    </row>
    <row r="568" spans="2:25" ht="13.5" thickBot="1" x14ac:dyDescent="0.25">
      <c r="B568" s="70">
        <v>37174</v>
      </c>
      <c r="C568" s="17">
        <v>10</v>
      </c>
      <c r="D568" s="18"/>
      <c r="E568" s="19"/>
      <c r="F568" s="20"/>
      <c r="G568" s="94">
        <v>10</v>
      </c>
      <c r="H568" s="20">
        <v>18</v>
      </c>
      <c r="I568" s="18">
        <v>85</v>
      </c>
      <c r="J568" s="95">
        <v>0</v>
      </c>
      <c r="K568" s="7">
        <v>1</v>
      </c>
      <c r="L568" s="18"/>
      <c r="M568" s="14"/>
      <c r="N568" s="15"/>
      <c r="O568" s="16"/>
      <c r="R568" s="119"/>
      <c r="S568" s="119"/>
      <c r="T568" s="119"/>
      <c r="U568" s="119"/>
      <c r="V568" s="119"/>
      <c r="W568" s="119"/>
      <c r="X568" s="119"/>
      <c r="Y568" s="119"/>
    </row>
    <row r="569" spans="2:25" ht="13.5" thickBot="1" x14ac:dyDescent="0.25">
      <c r="C569" s="21" t="s">
        <v>20</v>
      </c>
      <c r="D569" s="22"/>
      <c r="E569" s="23"/>
      <c r="F569" s="24"/>
      <c r="G569" s="96"/>
      <c r="H569" s="97"/>
      <c r="I569" s="25"/>
      <c r="J569" s="98"/>
      <c r="K569" s="24"/>
      <c r="L569" s="22"/>
      <c r="M569" s="100"/>
      <c r="N569" s="101"/>
      <c r="O569" s="102"/>
      <c r="R569" s="119"/>
      <c r="S569" s="119"/>
      <c r="T569" s="119"/>
      <c r="U569" s="119"/>
      <c r="V569" s="119"/>
      <c r="W569" s="119"/>
      <c r="X569" s="119"/>
      <c r="Y569" s="119"/>
    </row>
    <row r="570" spans="2:25" x14ac:dyDescent="0.2">
      <c r="B570" s="70">
        <v>37175</v>
      </c>
      <c r="C570" s="26">
        <v>11</v>
      </c>
      <c r="D570" s="5"/>
      <c r="E570" s="6"/>
      <c r="F570" s="7"/>
      <c r="G570" s="90">
        <v>12</v>
      </c>
      <c r="H570" s="7">
        <v>15</v>
      </c>
      <c r="I570" s="5">
        <v>80</v>
      </c>
      <c r="J570" s="12">
        <v>0</v>
      </c>
      <c r="K570" s="7">
        <v>0</v>
      </c>
      <c r="L570" s="5"/>
      <c r="M570" s="8"/>
      <c r="N570" s="9"/>
      <c r="O570" s="10"/>
      <c r="R570" s="119"/>
      <c r="S570" s="119"/>
      <c r="T570" s="119"/>
      <c r="U570" s="119"/>
      <c r="V570" s="119"/>
      <c r="W570" s="119"/>
      <c r="X570" s="119"/>
      <c r="Y570" s="119"/>
    </row>
    <row r="571" spans="2:25" x14ac:dyDescent="0.2">
      <c r="B571" s="70">
        <v>37176</v>
      </c>
      <c r="C571" s="4">
        <v>12</v>
      </c>
      <c r="D571" s="11"/>
      <c r="E571" s="12"/>
      <c r="F571" s="13"/>
      <c r="G571" s="90">
        <v>10</v>
      </c>
      <c r="H571" s="7">
        <v>21</v>
      </c>
      <c r="I571" s="11">
        <v>85</v>
      </c>
      <c r="J571" s="12">
        <v>0</v>
      </c>
      <c r="K571" s="7">
        <v>1</v>
      </c>
      <c r="L571" s="11"/>
      <c r="M571" s="8"/>
      <c r="N571" s="9"/>
      <c r="O571" s="10"/>
      <c r="R571" s="80"/>
      <c r="S571" s="80"/>
      <c r="T571" s="80"/>
      <c r="U571" s="80"/>
      <c r="V571" s="80"/>
      <c r="W571" s="80"/>
      <c r="X571" s="80"/>
      <c r="Y571" s="80"/>
    </row>
    <row r="572" spans="2:25" x14ac:dyDescent="0.2">
      <c r="B572" s="70">
        <v>37177</v>
      </c>
      <c r="C572" s="4">
        <v>13</v>
      </c>
      <c r="D572" s="11"/>
      <c r="E572" s="12"/>
      <c r="F572" s="13"/>
      <c r="G572" s="92">
        <v>13</v>
      </c>
      <c r="H572" s="13">
        <v>22</v>
      </c>
      <c r="I572" s="11">
        <v>90</v>
      </c>
      <c r="J572" s="12">
        <v>0</v>
      </c>
      <c r="K572" s="7">
        <v>1</v>
      </c>
      <c r="L572" s="11"/>
      <c r="M572" s="14"/>
      <c r="N572" s="15"/>
      <c r="O572" s="16"/>
      <c r="R572" s="80" t="s">
        <v>156</v>
      </c>
      <c r="S572" s="80"/>
      <c r="T572" s="80"/>
      <c r="U572" s="80"/>
      <c r="V572" s="80"/>
      <c r="W572" s="80"/>
      <c r="X572" s="80"/>
      <c r="Y572" s="80"/>
    </row>
    <row r="573" spans="2:25" x14ac:dyDescent="0.2">
      <c r="B573" s="70">
        <v>37178</v>
      </c>
      <c r="C573" s="4">
        <v>14</v>
      </c>
      <c r="D573" s="11"/>
      <c r="E573" s="12"/>
      <c r="F573" s="13"/>
      <c r="G573" s="110">
        <v>14</v>
      </c>
      <c r="H573" s="13">
        <v>24</v>
      </c>
      <c r="I573" s="11">
        <v>80</v>
      </c>
      <c r="J573" s="12">
        <v>0</v>
      </c>
      <c r="K573" s="7">
        <v>1</v>
      </c>
      <c r="L573" s="11"/>
      <c r="M573" s="14"/>
      <c r="N573" s="15"/>
      <c r="O573" s="16"/>
      <c r="R573" s="120"/>
      <c r="S573" s="120"/>
      <c r="T573" s="120"/>
      <c r="U573" s="120"/>
      <c r="V573" s="120"/>
      <c r="W573" s="120"/>
      <c r="X573" s="120"/>
      <c r="Y573" s="120"/>
    </row>
    <row r="574" spans="2:25" x14ac:dyDescent="0.2">
      <c r="B574" s="70">
        <v>37179</v>
      </c>
      <c r="C574" s="4">
        <v>15</v>
      </c>
      <c r="D574" s="11"/>
      <c r="E574" s="12"/>
      <c r="F574" s="13"/>
      <c r="G574" s="92">
        <v>13</v>
      </c>
      <c r="H574" s="13">
        <v>20</v>
      </c>
      <c r="I574" s="11">
        <v>90</v>
      </c>
      <c r="J574" s="12">
        <v>0</v>
      </c>
      <c r="K574" s="7">
        <v>1</v>
      </c>
      <c r="L574" s="11"/>
      <c r="M574" s="8"/>
      <c r="N574" s="9"/>
      <c r="O574" s="10"/>
      <c r="R574" s="120"/>
      <c r="S574" s="120"/>
      <c r="T574" s="120"/>
      <c r="U574" s="120"/>
      <c r="V574" s="120"/>
      <c r="W574" s="120"/>
      <c r="X574" s="120"/>
      <c r="Y574" s="120"/>
    </row>
    <row r="575" spans="2:25" x14ac:dyDescent="0.2">
      <c r="B575" s="70">
        <v>37180</v>
      </c>
      <c r="C575" s="4">
        <v>16</v>
      </c>
      <c r="D575" s="11"/>
      <c r="E575" s="12"/>
      <c r="F575" s="13"/>
      <c r="G575" s="92">
        <v>12</v>
      </c>
      <c r="H575" s="13">
        <v>19</v>
      </c>
      <c r="I575" s="11">
        <v>95</v>
      </c>
      <c r="J575" s="12">
        <v>0</v>
      </c>
      <c r="K575" s="7">
        <v>1</v>
      </c>
      <c r="L575" s="11"/>
      <c r="M575" s="14"/>
      <c r="N575" s="15"/>
      <c r="O575" s="16"/>
      <c r="R575" s="120"/>
      <c r="S575" s="120"/>
      <c r="T575" s="120"/>
      <c r="U575" s="120"/>
      <c r="V575" s="120"/>
      <c r="W575" s="120"/>
      <c r="X575" s="120"/>
      <c r="Y575" s="120"/>
    </row>
    <row r="576" spans="2:25" x14ac:dyDescent="0.2">
      <c r="B576" s="70">
        <v>37181</v>
      </c>
      <c r="C576" s="4">
        <v>17</v>
      </c>
      <c r="D576" s="11"/>
      <c r="E576" s="12"/>
      <c r="F576" s="13"/>
      <c r="G576" s="92">
        <v>7</v>
      </c>
      <c r="H576" s="13">
        <v>22</v>
      </c>
      <c r="I576" s="11">
        <v>90</v>
      </c>
      <c r="J576" s="12">
        <v>0</v>
      </c>
      <c r="K576" s="7">
        <v>1</v>
      </c>
      <c r="L576" s="11"/>
      <c r="M576" s="8"/>
      <c r="N576" s="9"/>
      <c r="O576" s="10"/>
      <c r="R576" s="80"/>
      <c r="S576" s="80"/>
      <c r="T576" s="80"/>
      <c r="U576" s="80"/>
      <c r="V576" s="80"/>
      <c r="W576" s="80"/>
      <c r="X576" s="80"/>
      <c r="Y576" s="80"/>
    </row>
    <row r="577" spans="2:25" x14ac:dyDescent="0.2">
      <c r="B577" s="70">
        <v>37182</v>
      </c>
      <c r="C577" s="4">
        <v>18</v>
      </c>
      <c r="D577" s="11"/>
      <c r="E577" s="12"/>
      <c r="F577" s="13"/>
      <c r="G577" s="92">
        <v>10</v>
      </c>
      <c r="H577" s="13">
        <v>17</v>
      </c>
      <c r="I577" s="11">
        <v>90</v>
      </c>
      <c r="J577" s="12">
        <v>0</v>
      </c>
      <c r="K577" s="7">
        <v>1</v>
      </c>
      <c r="L577" s="11"/>
      <c r="M577" s="8"/>
      <c r="N577" s="9"/>
      <c r="O577" s="10"/>
      <c r="R577" s="80" t="s">
        <v>155</v>
      </c>
      <c r="S577" s="80"/>
      <c r="T577" s="80"/>
      <c r="U577" s="80"/>
      <c r="V577" s="80"/>
      <c r="W577" s="80"/>
      <c r="X577" s="80"/>
      <c r="Y577" s="80"/>
    </row>
    <row r="578" spans="2:25" x14ac:dyDescent="0.2">
      <c r="B578" s="70">
        <v>37183</v>
      </c>
      <c r="C578" s="4">
        <v>19</v>
      </c>
      <c r="D578" s="11"/>
      <c r="E578" s="12"/>
      <c r="F578" s="13"/>
      <c r="G578" s="92">
        <v>9</v>
      </c>
      <c r="H578" s="13">
        <v>19</v>
      </c>
      <c r="I578" s="11">
        <v>95</v>
      </c>
      <c r="J578" s="12">
        <v>0</v>
      </c>
      <c r="K578" s="7">
        <v>1</v>
      </c>
      <c r="L578" s="11"/>
      <c r="M578" s="8"/>
      <c r="N578" s="9"/>
      <c r="O578" s="10"/>
      <c r="R578" s="120"/>
      <c r="S578" s="120"/>
      <c r="T578" s="120"/>
      <c r="U578" s="120"/>
      <c r="V578" s="120"/>
      <c r="W578" s="120"/>
      <c r="X578" s="120"/>
      <c r="Y578" s="120"/>
    </row>
    <row r="579" spans="2:25" ht="13.5" thickBot="1" x14ac:dyDescent="0.25">
      <c r="B579" s="70">
        <v>37184</v>
      </c>
      <c r="C579" s="17">
        <v>20</v>
      </c>
      <c r="D579" s="18"/>
      <c r="E579" s="19"/>
      <c r="F579" s="20"/>
      <c r="G579" s="92">
        <v>9</v>
      </c>
      <c r="H579" s="13">
        <v>18</v>
      </c>
      <c r="I579" s="18">
        <v>90</v>
      </c>
      <c r="J579" s="12">
        <v>0</v>
      </c>
      <c r="K579" s="7">
        <v>0</v>
      </c>
      <c r="L579" s="18"/>
      <c r="M579" s="14"/>
      <c r="N579" s="15"/>
      <c r="O579" s="16"/>
      <c r="R579" s="120"/>
      <c r="S579" s="120"/>
      <c r="T579" s="120"/>
      <c r="U579" s="120"/>
      <c r="V579" s="120"/>
      <c r="W579" s="120"/>
      <c r="X579" s="120"/>
      <c r="Y579" s="120"/>
    </row>
    <row r="580" spans="2:25" ht="13.5" thickBot="1" x14ac:dyDescent="0.25">
      <c r="C580" s="21" t="s">
        <v>23</v>
      </c>
      <c r="D580" s="22"/>
      <c r="E580" s="23"/>
      <c r="F580" s="24"/>
      <c r="G580" s="96"/>
      <c r="H580" s="97"/>
      <c r="I580" s="25"/>
      <c r="J580" s="98"/>
      <c r="K580" s="24"/>
      <c r="L580" s="22"/>
      <c r="M580" s="100"/>
      <c r="N580" s="101"/>
      <c r="O580" s="102"/>
      <c r="R580" s="120"/>
      <c r="S580" s="120"/>
      <c r="T580" s="120"/>
      <c r="U580" s="120"/>
      <c r="V580" s="120"/>
      <c r="W580" s="120"/>
      <c r="X580" s="120"/>
      <c r="Y580" s="120"/>
    </row>
    <row r="581" spans="2:25" x14ac:dyDescent="0.2">
      <c r="B581" s="70">
        <v>37185</v>
      </c>
      <c r="C581" s="26">
        <v>21</v>
      </c>
      <c r="D581" s="5"/>
      <c r="E581" s="6"/>
      <c r="F581" s="7"/>
      <c r="G581" s="90">
        <v>9</v>
      </c>
      <c r="H581" s="7">
        <v>13</v>
      </c>
      <c r="I581" s="5">
        <v>85</v>
      </c>
      <c r="J581" s="6">
        <v>1</v>
      </c>
      <c r="K581" s="7">
        <v>0</v>
      </c>
      <c r="L581" s="5"/>
      <c r="M581" s="8"/>
      <c r="N581" s="48"/>
      <c r="O581" s="10"/>
      <c r="R581" s="80"/>
      <c r="S581" s="80"/>
      <c r="T581" s="80"/>
      <c r="U581" s="80"/>
      <c r="V581" s="80"/>
      <c r="W581" s="80"/>
      <c r="X581" s="80"/>
      <c r="Y581" s="80"/>
    </row>
    <row r="582" spans="2:25" x14ac:dyDescent="0.2">
      <c r="B582" s="70">
        <v>37186</v>
      </c>
      <c r="C582" s="4">
        <v>22</v>
      </c>
      <c r="D582" s="11"/>
      <c r="E582" s="12"/>
      <c r="F582" s="13"/>
      <c r="G582" s="92">
        <v>11</v>
      </c>
      <c r="H582" s="13">
        <v>15</v>
      </c>
      <c r="I582" s="11">
        <v>70</v>
      </c>
      <c r="J582" s="12">
        <v>0</v>
      </c>
      <c r="K582" s="7">
        <v>0</v>
      </c>
      <c r="L582" s="11"/>
      <c r="M582" s="8"/>
      <c r="N582" s="9"/>
      <c r="O582" s="10"/>
      <c r="R582" s="80" t="s">
        <v>157</v>
      </c>
      <c r="S582" s="80"/>
      <c r="T582" s="80"/>
      <c r="U582" s="80"/>
      <c r="V582" s="80"/>
      <c r="W582" s="80"/>
      <c r="X582" s="80"/>
      <c r="Y582" s="80"/>
    </row>
    <row r="583" spans="2:25" x14ac:dyDescent="0.2">
      <c r="B583" s="70">
        <v>37187</v>
      </c>
      <c r="C583" s="4">
        <v>23</v>
      </c>
      <c r="D583" s="11"/>
      <c r="E583" s="12"/>
      <c r="F583" s="13"/>
      <c r="G583" s="92">
        <v>4</v>
      </c>
      <c r="H583" s="13">
        <v>15</v>
      </c>
      <c r="I583" s="11">
        <v>80</v>
      </c>
      <c r="J583" s="12">
        <v>0</v>
      </c>
      <c r="K583" s="7">
        <v>0</v>
      </c>
      <c r="L583" s="11"/>
      <c r="M583" s="14"/>
      <c r="N583" s="15"/>
      <c r="O583" s="16"/>
      <c r="R583" s="120"/>
      <c r="S583" s="120"/>
      <c r="T583" s="120"/>
      <c r="U583" s="120"/>
      <c r="V583" s="120"/>
      <c r="W583" s="120"/>
      <c r="X583" s="120"/>
      <c r="Y583" s="120"/>
    </row>
    <row r="584" spans="2:25" x14ac:dyDescent="0.2">
      <c r="B584" s="70">
        <v>37188</v>
      </c>
      <c r="C584" s="4">
        <v>24</v>
      </c>
      <c r="D584" s="11"/>
      <c r="E584" s="12"/>
      <c r="F584" s="13"/>
      <c r="G584" s="92">
        <v>9</v>
      </c>
      <c r="H584" s="13">
        <v>14</v>
      </c>
      <c r="I584" s="11">
        <v>95</v>
      </c>
      <c r="J584" s="12">
        <v>5</v>
      </c>
      <c r="K584" s="7">
        <v>0</v>
      </c>
      <c r="L584" s="11"/>
      <c r="M584" s="8"/>
      <c r="N584" s="9"/>
      <c r="O584" s="10"/>
      <c r="R584" s="120"/>
      <c r="S584" s="120"/>
      <c r="T584" s="120"/>
      <c r="U584" s="120"/>
      <c r="V584" s="120"/>
      <c r="W584" s="120"/>
      <c r="X584" s="120"/>
      <c r="Y584" s="120"/>
    </row>
    <row r="585" spans="2:25" x14ac:dyDescent="0.2">
      <c r="B585" s="70">
        <v>37189</v>
      </c>
      <c r="C585" s="4">
        <v>25</v>
      </c>
      <c r="D585" s="11"/>
      <c r="E585" s="12"/>
      <c r="F585" s="13"/>
      <c r="G585" s="92">
        <v>10</v>
      </c>
      <c r="H585" s="13">
        <v>14</v>
      </c>
      <c r="I585" s="11">
        <v>90</v>
      </c>
      <c r="J585" s="12">
        <v>0</v>
      </c>
      <c r="K585" s="7">
        <v>0</v>
      </c>
      <c r="L585" s="11"/>
      <c r="M585" s="14"/>
      <c r="N585" s="15"/>
      <c r="O585" s="16"/>
      <c r="R585" s="120"/>
      <c r="S585" s="120"/>
      <c r="T585" s="120"/>
      <c r="U585" s="120"/>
      <c r="V585" s="120"/>
      <c r="W585" s="120"/>
      <c r="X585" s="120"/>
      <c r="Y585" s="120"/>
    </row>
    <row r="586" spans="2:25" x14ac:dyDescent="0.2">
      <c r="B586" s="70">
        <v>37190</v>
      </c>
      <c r="C586" s="4">
        <v>26</v>
      </c>
      <c r="D586" s="11"/>
      <c r="E586" s="12"/>
      <c r="F586" s="13"/>
      <c r="G586" s="92">
        <v>9</v>
      </c>
      <c r="H586" s="13">
        <v>15</v>
      </c>
      <c r="I586" s="11">
        <v>85</v>
      </c>
      <c r="J586" s="12">
        <v>0</v>
      </c>
      <c r="K586" s="7">
        <v>0</v>
      </c>
      <c r="L586" s="11"/>
      <c r="M586" s="8"/>
      <c r="N586" s="9"/>
      <c r="O586" s="10"/>
    </row>
    <row r="587" spans="2:25" x14ac:dyDescent="0.2">
      <c r="B587" s="70">
        <v>37191</v>
      </c>
      <c r="C587" s="4">
        <v>27</v>
      </c>
      <c r="D587" s="11"/>
      <c r="E587" s="12"/>
      <c r="F587" s="13"/>
      <c r="G587" s="92">
        <v>10</v>
      </c>
      <c r="H587" s="13">
        <v>12</v>
      </c>
      <c r="I587" s="11">
        <v>90</v>
      </c>
      <c r="J587" s="12">
        <v>0</v>
      </c>
      <c r="K587" s="7">
        <v>0</v>
      </c>
      <c r="L587" s="11"/>
      <c r="M587" s="14"/>
      <c r="N587" s="15"/>
      <c r="O587" s="16"/>
    </row>
    <row r="588" spans="2:25" x14ac:dyDescent="0.2">
      <c r="B588" s="70">
        <v>37192</v>
      </c>
      <c r="C588" s="4">
        <v>28</v>
      </c>
      <c r="D588" s="11"/>
      <c r="E588" s="12"/>
      <c r="F588" s="13"/>
      <c r="G588" s="92">
        <v>10</v>
      </c>
      <c r="H588" s="13">
        <v>13</v>
      </c>
      <c r="I588" s="11">
        <v>90</v>
      </c>
      <c r="J588" s="12">
        <v>3</v>
      </c>
      <c r="K588" s="7">
        <v>0</v>
      </c>
      <c r="L588" s="11"/>
      <c r="M588" s="8"/>
      <c r="N588" s="9"/>
      <c r="O588" s="10"/>
    </row>
    <row r="589" spans="2:25" x14ac:dyDescent="0.2">
      <c r="B589" s="70">
        <v>37193</v>
      </c>
      <c r="C589" s="4">
        <v>29</v>
      </c>
      <c r="D589" s="11"/>
      <c r="E589" s="12"/>
      <c r="F589" s="13"/>
      <c r="G589" s="92">
        <v>8</v>
      </c>
      <c r="H589" s="13">
        <v>11</v>
      </c>
      <c r="I589" s="11">
        <v>80</v>
      </c>
      <c r="J589" s="12">
        <v>0</v>
      </c>
      <c r="K589" s="7">
        <v>0</v>
      </c>
      <c r="L589" s="11"/>
      <c r="M589" s="14"/>
      <c r="N589" s="15"/>
      <c r="O589" s="16"/>
    </row>
    <row r="590" spans="2:25" x14ac:dyDescent="0.2">
      <c r="B590" s="70">
        <v>37194</v>
      </c>
      <c r="C590" s="4">
        <v>30</v>
      </c>
      <c r="D590" s="11"/>
      <c r="E590" s="12"/>
      <c r="F590" s="13"/>
      <c r="G590" s="92">
        <v>10</v>
      </c>
      <c r="H590" s="13">
        <v>17</v>
      </c>
      <c r="I590" s="11">
        <v>70</v>
      </c>
      <c r="J590" s="12">
        <v>0</v>
      </c>
      <c r="K590" s="7">
        <v>1</v>
      </c>
      <c r="L590" s="11"/>
      <c r="M590" s="14"/>
      <c r="N590" s="15"/>
      <c r="O590" s="16"/>
    </row>
    <row r="591" spans="2:25" ht="13.5" thickBot="1" x14ac:dyDescent="0.25">
      <c r="B591" s="70">
        <v>37195</v>
      </c>
      <c r="C591" s="17">
        <v>31</v>
      </c>
      <c r="D591" s="18"/>
      <c r="E591" s="19"/>
      <c r="F591" s="20"/>
      <c r="G591" s="92">
        <v>9</v>
      </c>
      <c r="H591" s="13">
        <v>15</v>
      </c>
      <c r="I591" s="11">
        <v>85</v>
      </c>
      <c r="J591" s="12">
        <v>1</v>
      </c>
      <c r="K591" s="13">
        <v>0</v>
      </c>
      <c r="L591" s="18"/>
      <c r="M591" s="14"/>
      <c r="N591" s="15"/>
      <c r="O591" s="16"/>
    </row>
    <row r="592" spans="2:25" ht="13.5" thickBot="1" x14ac:dyDescent="0.25">
      <c r="C592" s="21" t="s">
        <v>27</v>
      </c>
      <c r="D592" s="22"/>
      <c r="E592" s="23"/>
      <c r="F592" s="24"/>
      <c r="G592" s="57"/>
      <c r="H592" s="58"/>
      <c r="I592" s="25"/>
      <c r="J592" s="64"/>
      <c r="K592" s="24"/>
      <c r="L592" s="22"/>
      <c r="M592" s="36"/>
      <c r="N592" s="37"/>
      <c r="O592" s="38"/>
    </row>
    <row r="593" spans="2:25" ht="12.75" customHeight="1" x14ac:dyDescent="0.2">
      <c r="C593" s="164" t="s">
        <v>28</v>
      </c>
      <c r="D593" s="165"/>
      <c r="E593" s="251"/>
      <c r="F593" s="253"/>
      <c r="G593" s="254">
        <f>SUM(G559:G591)</f>
        <v>311</v>
      </c>
      <c r="H593" s="254">
        <f>SUM(H559:H591)</f>
        <v>518</v>
      </c>
      <c r="I593" s="256">
        <f>SUM(I559:I591)</f>
        <v>2625</v>
      </c>
      <c r="J593" s="258">
        <f>SUM(J559:J591)</f>
        <v>39</v>
      </c>
      <c r="K593" s="253">
        <f>COUNTIF(K559:K591,"&gt;0")</f>
        <v>18</v>
      </c>
      <c r="L593" s="39"/>
      <c r="M593" s="40"/>
      <c r="N593" s="40"/>
      <c r="O593" s="41"/>
    </row>
    <row r="594" spans="2:25" ht="13.5" thickBot="1" x14ac:dyDescent="0.25">
      <c r="C594" s="166"/>
      <c r="D594" s="167"/>
      <c r="E594" s="252"/>
      <c r="F594" s="232"/>
      <c r="G594" s="255"/>
      <c r="H594" s="255"/>
      <c r="I594" s="257"/>
      <c r="J594" s="259"/>
      <c r="K594" s="232"/>
      <c r="L594" s="42"/>
      <c r="M594" s="43"/>
      <c r="N594" s="43"/>
      <c r="O594" s="44"/>
    </row>
    <row r="595" spans="2:25" ht="12.75" customHeight="1" x14ac:dyDescent="0.2">
      <c r="C595" s="143" t="s">
        <v>54</v>
      </c>
      <c r="D595" s="144"/>
      <c r="E595" s="206"/>
      <c r="F595" s="116" t="s">
        <v>55</v>
      </c>
      <c r="G595" s="152" t="s">
        <v>171</v>
      </c>
      <c r="H595" s="153" t="s">
        <v>172</v>
      </c>
      <c r="I595" s="154" t="s">
        <v>56</v>
      </c>
      <c r="J595" s="156" t="s">
        <v>57</v>
      </c>
      <c r="K595" s="235" t="s">
        <v>29</v>
      </c>
      <c r="L595" s="235"/>
      <c r="M595" s="235"/>
      <c r="N595" s="235"/>
      <c r="O595" s="236"/>
    </row>
    <row r="596" spans="2:25" x14ac:dyDescent="0.2">
      <c r="C596" s="145"/>
      <c r="D596" s="146"/>
      <c r="E596" s="207"/>
      <c r="F596" s="117"/>
      <c r="G596" s="121"/>
      <c r="H596" s="137"/>
      <c r="I596" s="155"/>
      <c r="J596" s="157"/>
      <c r="K596" s="237"/>
      <c r="L596" s="237"/>
      <c r="M596" s="237"/>
      <c r="N596" s="237"/>
      <c r="O596" s="238"/>
    </row>
    <row r="597" spans="2:25" x14ac:dyDescent="0.2">
      <c r="C597" s="145"/>
      <c r="D597" s="146"/>
      <c r="E597" s="207"/>
      <c r="F597" s="117"/>
      <c r="G597" s="229">
        <f>G593/31</f>
        <v>10.03225806451613</v>
      </c>
      <c r="H597" s="229">
        <f t="shared" ref="H597:I597" si="9">H593/31</f>
        <v>16.70967741935484</v>
      </c>
      <c r="I597" s="227">
        <f t="shared" si="9"/>
        <v>84.677419354838705</v>
      </c>
      <c r="J597" s="231">
        <f>COUNTIF(J559:J591,"&gt;0")</f>
        <v>7</v>
      </c>
      <c r="K597" s="237"/>
      <c r="L597" s="237"/>
      <c r="M597" s="237"/>
      <c r="N597" s="237"/>
      <c r="O597" s="238"/>
    </row>
    <row r="598" spans="2:25" ht="13.5" thickBot="1" x14ac:dyDescent="0.25">
      <c r="C598" s="147"/>
      <c r="D598" s="148"/>
      <c r="E598" s="208"/>
      <c r="F598" s="118"/>
      <c r="G598" s="230"/>
      <c r="H598" s="230"/>
      <c r="I598" s="228"/>
      <c r="J598" s="232"/>
      <c r="K598" s="239"/>
      <c r="L598" s="239"/>
      <c r="M598" s="239"/>
      <c r="N598" s="239"/>
      <c r="O598" s="240"/>
    </row>
    <row r="601" spans="2:25" x14ac:dyDescent="0.2">
      <c r="C601" s="69" t="s">
        <v>159</v>
      </c>
      <c r="D601" s="69" t="s">
        <v>205</v>
      </c>
      <c r="H601" s="59"/>
    </row>
    <row r="602" spans="2:25" ht="13.5" thickBot="1" x14ac:dyDescent="0.25">
      <c r="D602" s="72"/>
    </row>
    <row r="603" spans="2:25" ht="12.75" customHeight="1" x14ac:dyDescent="0.2">
      <c r="C603" s="260" t="s">
        <v>0</v>
      </c>
      <c r="D603" s="262" t="s">
        <v>1</v>
      </c>
      <c r="E603" s="263"/>
      <c r="F603" s="264"/>
      <c r="G603" s="265" t="s">
        <v>2</v>
      </c>
      <c r="H603" s="266"/>
      <c r="I603" s="267" t="s">
        <v>3</v>
      </c>
      <c r="J603" s="269" t="s">
        <v>4</v>
      </c>
      <c r="K603" s="241" t="s">
        <v>5</v>
      </c>
      <c r="L603" s="243" t="s">
        <v>6</v>
      </c>
      <c r="M603" s="245" t="s">
        <v>7</v>
      </c>
      <c r="N603" s="246"/>
      <c r="O603" s="247"/>
      <c r="R603" s="80" t="s">
        <v>150</v>
      </c>
      <c r="S603" s="80"/>
      <c r="T603" s="80"/>
      <c r="U603" s="80"/>
      <c r="V603" s="80"/>
      <c r="W603" s="80"/>
      <c r="X603" s="80"/>
      <c r="Y603" s="80"/>
    </row>
    <row r="604" spans="2:25" ht="13.5" thickBot="1" x14ac:dyDescent="0.25">
      <c r="C604" s="261"/>
      <c r="D604" s="1" t="s">
        <v>8</v>
      </c>
      <c r="E604" s="2" t="s">
        <v>9</v>
      </c>
      <c r="F604" s="3" t="s">
        <v>10</v>
      </c>
      <c r="G604" s="49" t="s">
        <v>11</v>
      </c>
      <c r="H604" s="50" t="s">
        <v>12</v>
      </c>
      <c r="I604" s="268"/>
      <c r="J604" s="270"/>
      <c r="K604" s="242"/>
      <c r="L604" s="244"/>
      <c r="M604" s="248"/>
      <c r="N604" s="249"/>
      <c r="O604" s="250"/>
      <c r="R604" s="119" t="s">
        <v>365</v>
      </c>
      <c r="S604" s="119"/>
      <c r="T604" s="119"/>
      <c r="U604" s="119"/>
      <c r="V604" s="119"/>
      <c r="W604" s="119"/>
      <c r="X604" s="119"/>
      <c r="Y604" s="119"/>
    </row>
    <row r="605" spans="2:25" x14ac:dyDescent="0.2">
      <c r="B605" s="70">
        <v>37165</v>
      </c>
      <c r="C605" s="4">
        <v>1</v>
      </c>
      <c r="D605" s="77"/>
      <c r="E605" s="6"/>
      <c r="F605" s="7"/>
      <c r="G605" s="90">
        <v>13</v>
      </c>
      <c r="H605" s="7">
        <v>17</v>
      </c>
      <c r="I605" s="5">
        <v>82</v>
      </c>
      <c r="J605" s="91">
        <v>3</v>
      </c>
      <c r="K605" s="7"/>
      <c r="L605" s="5" t="s">
        <v>67</v>
      </c>
      <c r="M605" s="27" t="s">
        <v>35</v>
      </c>
      <c r="N605" s="28" t="s">
        <v>33</v>
      </c>
      <c r="O605" s="29"/>
      <c r="R605" s="119"/>
      <c r="S605" s="119"/>
      <c r="T605" s="119"/>
      <c r="U605" s="119"/>
      <c r="V605" s="119"/>
      <c r="W605" s="119"/>
      <c r="X605" s="119"/>
      <c r="Y605" s="119"/>
    </row>
    <row r="606" spans="2:25" x14ac:dyDescent="0.2">
      <c r="B606" s="70">
        <v>37166</v>
      </c>
      <c r="C606" s="4">
        <v>2</v>
      </c>
      <c r="D606" s="107"/>
      <c r="E606" s="12"/>
      <c r="F606" s="13"/>
      <c r="G606" s="92">
        <v>13</v>
      </c>
      <c r="H606" s="13">
        <v>18</v>
      </c>
      <c r="I606" s="11">
        <v>97</v>
      </c>
      <c r="J606" s="93">
        <v>6</v>
      </c>
      <c r="K606" s="7"/>
      <c r="L606" s="11" t="s">
        <v>369</v>
      </c>
      <c r="M606" s="27" t="s">
        <v>35</v>
      </c>
      <c r="N606" s="30"/>
      <c r="O606" s="31"/>
      <c r="R606" s="119"/>
      <c r="S606" s="119"/>
      <c r="T606" s="119"/>
      <c r="U606" s="119"/>
      <c r="V606" s="119"/>
      <c r="W606" s="119"/>
      <c r="X606" s="119"/>
      <c r="Y606" s="119"/>
    </row>
    <row r="607" spans="2:25" x14ac:dyDescent="0.2">
      <c r="B607" s="70">
        <v>37167</v>
      </c>
      <c r="C607" s="4">
        <v>3</v>
      </c>
      <c r="D607" s="107"/>
      <c r="E607" s="12"/>
      <c r="F607" s="13"/>
      <c r="G607" s="92">
        <v>13</v>
      </c>
      <c r="H607" s="13">
        <v>17</v>
      </c>
      <c r="I607" s="11">
        <v>77</v>
      </c>
      <c r="J607" s="93">
        <v>1.5</v>
      </c>
      <c r="K607" s="7"/>
      <c r="L607" s="11" t="s">
        <v>67</v>
      </c>
      <c r="M607" s="27"/>
      <c r="N607" s="30" t="s">
        <v>33</v>
      </c>
      <c r="O607" s="31" t="s">
        <v>31</v>
      </c>
      <c r="R607" s="80"/>
      <c r="S607" s="80"/>
      <c r="T607" s="80"/>
      <c r="U607" s="80"/>
      <c r="V607" s="80"/>
      <c r="W607" s="80"/>
      <c r="X607" s="80"/>
      <c r="Y607" s="80"/>
    </row>
    <row r="608" spans="2:25" x14ac:dyDescent="0.2">
      <c r="B608" s="70">
        <v>37168</v>
      </c>
      <c r="C608" s="4">
        <v>4</v>
      </c>
      <c r="D608" s="107"/>
      <c r="E608" s="12"/>
      <c r="F608" s="13"/>
      <c r="G608" s="92">
        <v>13</v>
      </c>
      <c r="H608" s="13">
        <v>16</v>
      </c>
      <c r="I608" s="11">
        <v>86</v>
      </c>
      <c r="J608" s="93">
        <v>0</v>
      </c>
      <c r="K608" s="7"/>
      <c r="L608" s="11" t="s">
        <v>67</v>
      </c>
      <c r="M608" s="27" t="s">
        <v>35</v>
      </c>
      <c r="N608" s="30"/>
      <c r="O608" s="31"/>
      <c r="R608" s="80" t="s">
        <v>152</v>
      </c>
      <c r="S608" s="80"/>
      <c r="T608" s="80"/>
      <c r="U608" s="80"/>
      <c r="V608" s="80"/>
      <c r="W608" s="80"/>
      <c r="X608" s="80"/>
      <c r="Y608" s="80"/>
    </row>
    <row r="609" spans="2:25" x14ac:dyDescent="0.2">
      <c r="B609" s="70">
        <v>37169</v>
      </c>
      <c r="C609" s="4">
        <v>5</v>
      </c>
      <c r="D609" s="107"/>
      <c r="E609" s="12"/>
      <c r="F609" s="13"/>
      <c r="G609" s="92">
        <v>9</v>
      </c>
      <c r="H609" s="13">
        <v>15</v>
      </c>
      <c r="I609" s="11">
        <v>79</v>
      </c>
      <c r="J609" s="93">
        <v>2</v>
      </c>
      <c r="K609" s="7"/>
      <c r="L609" s="11" t="s">
        <v>69</v>
      </c>
      <c r="M609" s="27" t="s">
        <v>35</v>
      </c>
      <c r="N609" s="30" t="s">
        <v>33</v>
      </c>
      <c r="O609" s="31"/>
      <c r="R609" s="119" t="s">
        <v>366</v>
      </c>
      <c r="S609" s="119"/>
      <c r="T609" s="119"/>
      <c r="U609" s="119"/>
      <c r="V609" s="119"/>
      <c r="W609" s="119"/>
      <c r="X609" s="119"/>
      <c r="Y609" s="119"/>
    </row>
    <row r="610" spans="2:25" x14ac:dyDescent="0.2">
      <c r="B610" s="70">
        <v>37170</v>
      </c>
      <c r="C610" s="4">
        <v>6</v>
      </c>
      <c r="D610" s="107"/>
      <c r="E610" s="12"/>
      <c r="F610" s="13"/>
      <c r="G610" s="92">
        <v>9</v>
      </c>
      <c r="H610" s="13">
        <v>17</v>
      </c>
      <c r="I610" s="11">
        <v>80</v>
      </c>
      <c r="J610" s="93">
        <v>0</v>
      </c>
      <c r="K610" s="7"/>
      <c r="L610" s="11" t="s">
        <v>370</v>
      </c>
      <c r="M610" s="27" t="s">
        <v>35</v>
      </c>
      <c r="N610" s="30" t="s">
        <v>33</v>
      </c>
      <c r="O610" s="31"/>
      <c r="R610" s="119"/>
      <c r="S610" s="119"/>
      <c r="T610" s="119"/>
      <c r="U610" s="119"/>
      <c r="V610" s="119"/>
      <c r="W610" s="119"/>
      <c r="X610" s="119"/>
      <c r="Y610" s="119"/>
    </row>
    <row r="611" spans="2:25" x14ac:dyDescent="0.2">
      <c r="B611" s="70">
        <v>37171</v>
      </c>
      <c r="C611" s="4">
        <v>7</v>
      </c>
      <c r="D611" s="107"/>
      <c r="E611" s="12"/>
      <c r="F611" s="13"/>
      <c r="G611" s="92">
        <v>14</v>
      </c>
      <c r="H611" s="13">
        <v>16</v>
      </c>
      <c r="I611" s="11">
        <v>86</v>
      </c>
      <c r="J611" s="93">
        <v>0</v>
      </c>
      <c r="K611" s="7"/>
      <c r="L611" s="11" t="s">
        <v>370</v>
      </c>
      <c r="M611" s="27" t="s">
        <v>35</v>
      </c>
      <c r="N611" s="30" t="s">
        <v>33</v>
      </c>
      <c r="O611" s="31"/>
      <c r="R611" s="119"/>
      <c r="S611" s="119"/>
      <c r="T611" s="119"/>
      <c r="U611" s="119"/>
      <c r="V611" s="119"/>
      <c r="W611" s="119"/>
      <c r="X611" s="119"/>
      <c r="Y611" s="119"/>
    </row>
    <row r="612" spans="2:25" x14ac:dyDescent="0.2">
      <c r="B612" s="70">
        <v>37172</v>
      </c>
      <c r="C612" s="4">
        <v>8</v>
      </c>
      <c r="D612" s="107"/>
      <c r="E612" s="12"/>
      <c r="F612" s="13"/>
      <c r="G612" s="92">
        <v>13</v>
      </c>
      <c r="H612" s="13">
        <v>15</v>
      </c>
      <c r="I612" s="11">
        <v>77</v>
      </c>
      <c r="J612" s="93">
        <v>0</v>
      </c>
      <c r="K612" s="7"/>
      <c r="L612" s="11" t="s">
        <v>371</v>
      </c>
      <c r="M612" s="27" t="s">
        <v>35</v>
      </c>
      <c r="N612" s="30" t="s">
        <v>33</v>
      </c>
      <c r="O612" s="31"/>
      <c r="R612" s="80"/>
      <c r="S612" s="80"/>
      <c r="T612" s="80"/>
      <c r="U612" s="80"/>
      <c r="V612" s="80"/>
      <c r="W612" s="80"/>
      <c r="X612" s="80"/>
      <c r="Y612" s="80"/>
    </row>
    <row r="613" spans="2:25" x14ac:dyDescent="0.2">
      <c r="B613" s="70">
        <v>37173</v>
      </c>
      <c r="C613" s="4">
        <v>9</v>
      </c>
      <c r="D613" s="107"/>
      <c r="E613" s="12"/>
      <c r="F613" s="13"/>
      <c r="G613" s="92">
        <v>10</v>
      </c>
      <c r="H613" s="13">
        <v>15</v>
      </c>
      <c r="I613" s="11">
        <v>70</v>
      </c>
      <c r="J613" s="93">
        <v>0</v>
      </c>
      <c r="K613" s="7"/>
      <c r="L613" s="11" t="s">
        <v>369</v>
      </c>
      <c r="M613" s="27" t="s">
        <v>35</v>
      </c>
      <c r="N613" s="30" t="s">
        <v>33</v>
      </c>
      <c r="O613" s="31"/>
      <c r="R613" s="80" t="s">
        <v>154</v>
      </c>
      <c r="S613" s="80"/>
      <c r="T613" s="80"/>
      <c r="U613" s="80"/>
      <c r="V613" s="80"/>
      <c r="W613" s="80"/>
      <c r="X613" s="80"/>
      <c r="Y613" s="80"/>
    </row>
    <row r="614" spans="2:25" ht="13.5" thickBot="1" x14ac:dyDescent="0.25">
      <c r="B614" s="70">
        <v>37174</v>
      </c>
      <c r="C614" s="17">
        <v>10</v>
      </c>
      <c r="D614" s="111"/>
      <c r="E614" s="19"/>
      <c r="F614" s="20"/>
      <c r="G614" s="94">
        <v>11</v>
      </c>
      <c r="H614" s="20">
        <v>15</v>
      </c>
      <c r="I614" s="18">
        <v>70</v>
      </c>
      <c r="J614" s="93">
        <v>0</v>
      </c>
      <c r="K614" s="7"/>
      <c r="L614" s="11" t="s">
        <v>68</v>
      </c>
      <c r="M614" s="27" t="s">
        <v>35</v>
      </c>
      <c r="N614" s="30" t="s">
        <v>33</v>
      </c>
      <c r="O614" s="31"/>
      <c r="R614" s="119"/>
      <c r="S614" s="119"/>
      <c r="T614" s="119"/>
      <c r="U614" s="119"/>
      <c r="V614" s="119"/>
      <c r="W614" s="119"/>
      <c r="X614" s="119"/>
      <c r="Y614" s="119"/>
    </row>
    <row r="615" spans="2:25" ht="13.5" thickBot="1" x14ac:dyDescent="0.25">
      <c r="C615" s="21" t="s">
        <v>20</v>
      </c>
      <c r="D615" s="76"/>
      <c r="E615" s="23"/>
      <c r="F615" s="24"/>
      <c r="G615" s="96"/>
      <c r="H615" s="97"/>
      <c r="I615" s="25"/>
      <c r="J615" s="98"/>
      <c r="K615" s="24"/>
      <c r="L615" s="22"/>
      <c r="M615" s="32"/>
      <c r="N615" s="33"/>
      <c r="O615" s="34"/>
      <c r="R615" s="119"/>
      <c r="S615" s="119"/>
      <c r="T615" s="119"/>
      <c r="U615" s="119"/>
      <c r="V615" s="119"/>
      <c r="W615" s="119"/>
      <c r="X615" s="119"/>
      <c r="Y615" s="119"/>
    </row>
    <row r="616" spans="2:25" x14ac:dyDescent="0.2">
      <c r="B616" s="70">
        <v>37175</v>
      </c>
      <c r="C616" s="26">
        <v>11</v>
      </c>
      <c r="D616" s="77"/>
      <c r="E616" s="6"/>
      <c r="F616" s="7"/>
      <c r="G616" s="90">
        <v>11</v>
      </c>
      <c r="H616" s="7">
        <v>15</v>
      </c>
      <c r="I616" s="5">
        <v>93</v>
      </c>
      <c r="J616" s="12">
        <v>1.5</v>
      </c>
      <c r="K616" s="7"/>
      <c r="L616" s="5" t="s">
        <v>280</v>
      </c>
      <c r="M616" s="35" t="s">
        <v>35</v>
      </c>
      <c r="N616" s="30"/>
      <c r="O616" s="31"/>
      <c r="R616" s="119"/>
      <c r="S616" s="119"/>
      <c r="T616" s="119"/>
      <c r="U616" s="119"/>
      <c r="V616" s="119"/>
      <c r="W616" s="119"/>
      <c r="X616" s="119"/>
      <c r="Y616" s="119"/>
    </row>
    <row r="617" spans="2:25" x14ac:dyDescent="0.2">
      <c r="B617" s="70">
        <v>37176</v>
      </c>
      <c r="C617" s="4">
        <v>12</v>
      </c>
      <c r="D617" s="107"/>
      <c r="E617" s="12"/>
      <c r="F617" s="13"/>
      <c r="G617" s="90">
        <v>14</v>
      </c>
      <c r="H617" s="7">
        <v>18</v>
      </c>
      <c r="I617" s="11">
        <v>81</v>
      </c>
      <c r="J617" s="12">
        <v>0</v>
      </c>
      <c r="K617" s="7"/>
      <c r="L617" s="5" t="s">
        <v>280</v>
      </c>
      <c r="M617" s="35" t="s">
        <v>35</v>
      </c>
      <c r="N617" s="30" t="s">
        <v>33</v>
      </c>
      <c r="O617" s="31"/>
      <c r="R617" s="80"/>
      <c r="S617" s="80"/>
      <c r="T617" s="80"/>
      <c r="U617" s="80"/>
      <c r="V617" s="80"/>
      <c r="W617" s="80"/>
      <c r="X617" s="80"/>
      <c r="Y617" s="80"/>
    </row>
    <row r="618" spans="2:25" x14ac:dyDescent="0.2">
      <c r="B618" s="70">
        <v>37177</v>
      </c>
      <c r="C618" s="4">
        <v>13</v>
      </c>
      <c r="D618" s="107"/>
      <c r="E618" s="12"/>
      <c r="F618" s="13"/>
      <c r="G618" s="92">
        <v>9</v>
      </c>
      <c r="H618" s="13">
        <v>19</v>
      </c>
      <c r="I618" s="11">
        <v>88</v>
      </c>
      <c r="J618" s="12">
        <v>0</v>
      </c>
      <c r="K618" s="7"/>
      <c r="L618" s="5"/>
      <c r="M618" s="35" t="s">
        <v>35</v>
      </c>
      <c r="N618" s="30" t="s">
        <v>33</v>
      </c>
      <c r="O618" s="31"/>
      <c r="R618" s="80" t="s">
        <v>156</v>
      </c>
      <c r="S618" s="80"/>
      <c r="T618" s="80"/>
      <c r="U618" s="80"/>
      <c r="V618" s="80"/>
      <c r="W618" s="80"/>
      <c r="X618" s="80"/>
      <c r="Y618" s="80"/>
    </row>
    <row r="619" spans="2:25" ht="15" x14ac:dyDescent="0.25">
      <c r="B619" s="70">
        <v>37178</v>
      </c>
      <c r="C619" s="4">
        <v>14</v>
      </c>
      <c r="D619" s="107"/>
      <c r="E619" s="12"/>
      <c r="F619" s="13"/>
      <c r="G619" s="99">
        <v>13</v>
      </c>
      <c r="H619" s="13">
        <v>21</v>
      </c>
      <c r="I619" s="11">
        <v>85</v>
      </c>
      <c r="J619" s="12">
        <v>0</v>
      </c>
      <c r="K619" s="7"/>
      <c r="L619" s="5" t="s">
        <v>17</v>
      </c>
      <c r="M619" s="35" t="s">
        <v>35</v>
      </c>
      <c r="N619" s="30" t="s">
        <v>33</v>
      </c>
      <c r="O619" s="31"/>
      <c r="R619" s="120" t="s">
        <v>367</v>
      </c>
      <c r="S619" s="120"/>
      <c r="T619" s="120"/>
      <c r="U619" s="120"/>
      <c r="V619" s="120"/>
      <c r="W619" s="120"/>
      <c r="X619" s="120"/>
      <c r="Y619" s="120"/>
    </row>
    <row r="620" spans="2:25" x14ac:dyDescent="0.2">
      <c r="B620" s="70">
        <v>37179</v>
      </c>
      <c r="C620" s="4">
        <v>15</v>
      </c>
      <c r="D620" s="107"/>
      <c r="E620" s="12"/>
      <c r="F620" s="13"/>
      <c r="G620" s="92">
        <v>13</v>
      </c>
      <c r="H620" s="13">
        <v>16</v>
      </c>
      <c r="I620" s="11">
        <v>82</v>
      </c>
      <c r="J620" s="12">
        <v>0</v>
      </c>
      <c r="K620" s="7"/>
      <c r="L620" s="5" t="s">
        <v>82</v>
      </c>
      <c r="M620" s="35" t="s">
        <v>35</v>
      </c>
      <c r="N620" s="30" t="s">
        <v>33</v>
      </c>
      <c r="O620" s="31"/>
      <c r="R620" s="120"/>
      <c r="S620" s="120"/>
      <c r="T620" s="120"/>
      <c r="U620" s="120"/>
      <c r="V620" s="120"/>
      <c r="W620" s="120"/>
      <c r="X620" s="120"/>
      <c r="Y620" s="120"/>
    </row>
    <row r="621" spans="2:25" x14ac:dyDescent="0.2">
      <c r="B621" s="70">
        <v>37180</v>
      </c>
      <c r="C621" s="4">
        <v>16</v>
      </c>
      <c r="D621" s="107"/>
      <c r="E621" s="12"/>
      <c r="F621" s="13"/>
      <c r="G621" s="92">
        <v>5</v>
      </c>
      <c r="H621" s="13">
        <v>15</v>
      </c>
      <c r="I621" s="11">
        <v>88</v>
      </c>
      <c r="J621" s="12">
        <v>0</v>
      </c>
      <c r="K621" s="7"/>
      <c r="L621" s="5" t="s">
        <v>64</v>
      </c>
      <c r="M621" s="35" t="s">
        <v>35</v>
      </c>
      <c r="N621" s="30"/>
      <c r="O621" s="31"/>
      <c r="R621" s="120"/>
      <c r="S621" s="120"/>
      <c r="T621" s="120"/>
      <c r="U621" s="120"/>
      <c r="V621" s="120"/>
      <c r="W621" s="120"/>
      <c r="X621" s="120"/>
      <c r="Y621" s="120"/>
    </row>
    <row r="622" spans="2:25" x14ac:dyDescent="0.2">
      <c r="B622" s="70">
        <v>37181</v>
      </c>
      <c r="C622" s="4">
        <v>17</v>
      </c>
      <c r="D622" s="107"/>
      <c r="E622" s="12"/>
      <c r="F622" s="13"/>
      <c r="G622" s="92">
        <v>12</v>
      </c>
      <c r="H622" s="13">
        <v>16</v>
      </c>
      <c r="I622" s="11">
        <v>74</v>
      </c>
      <c r="J622" s="12">
        <v>0</v>
      </c>
      <c r="K622" s="7"/>
      <c r="L622" s="5" t="s">
        <v>372</v>
      </c>
      <c r="M622" s="35" t="s">
        <v>35</v>
      </c>
      <c r="N622" s="30" t="s">
        <v>33</v>
      </c>
      <c r="O622" s="31"/>
      <c r="R622" s="80"/>
      <c r="S622" s="80"/>
      <c r="T622" s="80"/>
      <c r="U622" s="80"/>
      <c r="V622" s="80"/>
      <c r="W622" s="80"/>
      <c r="X622" s="80"/>
      <c r="Y622" s="80"/>
    </row>
    <row r="623" spans="2:25" x14ac:dyDescent="0.2">
      <c r="B623" s="70">
        <v>37182</v>
      </c>
      <c r="C623" s="4">
        <v>18</v>
      </c>
      <c r="D623" s="107"/>
      <c r="E623" s="12"/>
      <c r="F623" s="13"/>
      <c r="G623" s="92">
        <v>10</v>
      </c>
      <c r="H623" s="13">
        <v>16</v>
      </c>
      <c r="I623" s="11">
        <v>85</v>
      </c>
      <c r="J623" s="12">
        <v>0</v>
      </c>
      <c r="K623" s="7"/>
      <c r="L623" s="5" t="s">
        <v>66</v>
      </c>
      <c r="M623" s="35"/>
      <c r="N623" s="30" t="s">
        <v>33</v>
      </c>
      <c r="O623" s="31"/>
      <c r="R623" s="80" t="s">
        <v>155</v>
      </c>
      <c r="S623" s="80"/>
      <c r="T623" s="80"/>
      <c r="U623" s="80"/>
      <c r="V623" s="80"/>
      <c r="W623" s="80"/>
      <c r="X623" s="80"/>
      <c r="Y623" s="80"/>
    </row>
    <row r="624" spans="2:25" x14ac:dyDescent="0.2">
      <c r="B624" s="70">
        <v>37183</v>
      </c>
      <c r="C624" s="4">
        <v>19</v>
      </c>
      <c r="D624" s="107"/>
      <c r="E624" s="12"/>
      <c r="F624" s="13"/>
      <c r="G624" s="92">
        <v>9</v>
      </c>
      <c r="H624" s="13">
        <v>14</v>
      </c>
      <c r="I624" s="11">
        <v>82</v>
      </c>
      <c r="J624" s="12">
        <v>0</v>
      </c>
      <c r="K624" s="7"/>
      <c r="L624" s="5" t="s">
        <v>74</v>
      </c>
      <c r="M624" s="35"/>
      <c r="N624" s="30" t="s">
        <v>33</v>
      </c>
      <c r="O624" s="31"/>
      <c r="R624" s="120" t="s">
        <v>368</v>
      </c>
      <c r="S624" s="120"/>
      <c r="T624" s="120"/>
      <c r="U624" s="120"/>
      <c r="V624" s="120"/>
      <c r="W624" s="120"/>
      <c r="X624" s="120"/>
      <c r="Y624" s="120"/>
    </row>
    <row r="625" spans="2:25" ht="13.5" thickBot="1" x14ac:dyDescent="0.25">
      <c r="B625" s="70">
        <v>37184</v>
      </c>
      <c r="C625" s="17">
        <v>20</v>
      </c>
      <c r="D625" s="111"/>
      <c r="E625" s="19"/>
      <c r="F625" s="20"/>
      <c r="G625" s="92">
        <v>9</v>
      </c>
      <c r="H625" s="13">
        <v>11</v>
      </c>
      <c r="I625" s="18">
        <v>87</v>
      </c>
      <c r="J625" s="12">
        <v>0</v>
      </c>
      <c r="K625" s="7"/>
      <c r="L625" s="5" t="s">
        <v>17</v>
      </c>
      <c r="M625" s="35" t="s">
        <v>35</v>
      </c>
      <c r="N625" s="30"/>
      <c r="O625" s="31"/>
      <c r="R625" s="120"/>
      <c r="S625" s="120"/>
      <c r="T625" s="120"/>
      <c r="U625" s="120"/>
      <c r="V625" s="120"/>
      <c r="W625" s="120"/>
      <c r="X625" s="120"/>
      <c r="Y625" s="120"/>
    </row>
    <row r="626" spans="2:25" ht="13.5" thickBot="1" x14ac:dyDescent="0.25">
      <c r="C626" s="21" t="s">
        <v>23</v>
      </c>
      <c r="D626" s="76"/>
      <c r="E626" s="23"/>
      <c r="F626" s="24"/>
      <c r="G626" s="96"/>
      <c r="H626" s="97"/>
      <c r="I626" s="25"/>
      <c r="J626" s="98"/>
      <c r="K626" s="24"/>
      <c r="L626" s="22"/>
      <c r="M626" s="32"/>
      <c r="N626" s="33"/>
      <c r="O626" s="34"/>
      <c r="R626" s="120"/>
      <c r="S626" s="120"/>
      <c r="T626" s="120"/>
      <c r="U626" s="120"/>
      <c r="V626" s="120"/>
      <c r="W626" s="120"/>
      <c r="X626" s="120"/>
      <c r="Y626" s="120"/>
    </row>
    <row r="627" spans="2:25" x14ac:dyDescent="0.2">
      <c r="B627" s="70">
        <v>37185</v>
      </c>
      <c r="C627" s="26">
        <v>21</v>
      </c>
      <c r="D627" s="77"/>
      <c r="E627" s="6"/>
      <c r="F627" s="7"/>
      <c r="G627" s="90">
        <v>10</v>
      </c>
      <c r="H627" s="7">
        <v>12</v>
      </c>
      <c r="I627" s="5">
        <v>95</v>
      </c>
      <c r="J627" s="6">
        <v>0</v>
      </c>
      <c r="K627" s="7"/>
      <c r="L627" s="5"/>
      <c r="M627" s="35" t="s">
        <v>35</v>
      </c>
      <c r="N627" s="30"/>
      <c r="O627" s="31"/>
      <c r="R627" s="80"/>
      <c r="S627" s="80"/>
      <c r="T627" s="80"/>
      <c r="U627" s="80"/>
      <c r="V627" s="80"/>
      <c r="W627" s="80"/>
      <c r="X627" s="80"/>
      <c r="Y627" s="80"/>
    </row>
    <row r="628" spans="2:25" x14ac:dyDescent="0.2">
      <c r="B628" s="70">
        <v>37186</v>
      </c>
      <c r="C628" s="4">
        <v>22</v>
      </c>
      <c r="D628" s="107"/>
      <c r="E628" s="12"/>
      <c r="F628" s="13"/>
      <c r="G628" s="92">
        <v>11</v>
      </c>
      <c r="H628" s="13">
        <v>12</v>
      </c>
      <c r="I628" s="11">
        <v>87</v>
      </c>
      <c r="J628" s="12">
        <v>5.5</v>
      </c>
      <c r="K628" s="13"/>
      <c r="L628" s="5" t="s">
        <v>74</v>
      </c>
      <c r="M628" s="35" t="s">
        <v>35</v>
      </c>
      <c r="N628" s="30"/>
      <c r="O628" s="31"/>
      <c r="R628" s="80" t="s">
        <v>157</v>
      </c>
      <c r="S628" s="80"/>
      <c r="T628" s="80"/>
      <c r="U628" s="80"/>
      <c r="V628" s="80"/>
      <c r="W628" s="80"/>
      <c r="X628" s="80"/>
      <c r="Y628" s="80"/>
    </row>
    <row r="629" spans="2:25" x14ac:dyDescent="0.2">
      <c r="B629" s="70">
        <v>37187</v>
      </c>
      <c r="C629" s="4">
        <v>23</v>
      </c>
      <c r="D629" s="107"/>
      <c r="E629" s="12"/>
      <c r="F629" s="13"/>
      <c r="G629" s="92">
        <v>11</v>
      </c>
      <c r="H629" s="13">
        <v>12</v>
      </c>
      <c r="I629" s="11">
        <v>87</v>
      </c>
      <c r="J629" s="12">
        <v>2.5</v>
      </c>
      <c r="K629" s="7"/>
      <c r="L629" s="5" t="s">
        <v>74</v>
      </c>
      <c r="M629" s="35" t="s">
        <v>35</v>
      </c>
      <c r="N629" s="30"/>
      <c r="O629" s="31"/>
      <c r="R629" s="120"/>
      <c r="S629" s="120"/>
      <c r="T629" s="120"/>
      <c r="U629" s="120"/>
      <c r="V629" s="120"/>
      <c r="W629" s="120"/>
      <c r="X629" s="120"/>
      <c r="Y629" s="120"/>
    </row>
    <row r="630" spans="2:25" x14ac:dyDescent="0.2">
      <c r="B630" s="70">
        <v>37188</v>
      </c>
      <c r="C630" s="4">
        <v>24</v>
      </c>
      <c r="D630" s="107"/>
      <c r="E630" s="12"/>
      <c r="F630" s="13"/>
      <c r="G630" s="92">
        <v>8</v>
      </c>
      <c r="H630" s="13">
        <v>9</v>
      </c>
      <c r="I630" s="11">
        <v>95</v>
      </c>
      <c r="J630" s="12">
        <v>5</v>
      </c>
      <c r="K630" s="13"/>
      <c r="L630" s="5" t="s">
        <v>17</v>
      </c>
      <c r="M630" s="35" t="s">
        <v>35</v>
      </c>
      <c r="N630" s="30"/>
      <c r="O630" s="31"/>
      <c r="R630" s="120"/>
      <c r="S630" s="120"/>
      <c r="T630" s="120"/>
      <c r="U630" s="120"/>
      <c r="V630" s="120"/>
      <c r="W630" s="120"/>
      <c r="X630" s="120"/>
      <c r="Y630" s="120"/>
    </row>
    <row r="631" spans="2:25" x14ac:dyDescent="0.2">
      <c r="B631" s="70">
        <v>37189</v>
      </c>
      <c r="C631" s="4">
        <v>25</v>
      </c>
      <c r="D631" s="107"/>
      <c r="E631" s="12"/>
      <c r="F631" s="13"/>
      <c r="G631" s="92">
        <v>9</v>
      </c>
      <c r="H631" s="13">
        <v>13</v>
      </c>
      <c r="I631" s="11">
        <v>93</v>
      </c>
      <c r="J631" s="12">
        <v>0.5</v>
      </c>
      <c r="K631" s="13"/>
      <c r="L631" s="5" t="s">
        <v>17</v>
      </c>
      <c r="M631" s="35" t="s">
        <v>35</v>
      </c>
      <c r="N631" s="30"/>
      <c r="O631" s="31"/>
      <c r="R631" s="120"/>
      <c r="S631" s="120"/>
      <c r="T631" s="120"/>
      <c r="U631" s="120"/>
      <c r="V631" s="120"/>
      <c r="W631" s="120"/>
      <c r="X631" s="120"/>
      <c r="Y631" s="120"/>
    </row>
    <row r="632" spans="2:25" x14ac:dyDescent="0.2">
      <c r="B632" s="70">
        <v>37190</v>
      </c>
      <c r="C632" s="4">
        <v>26</v>
      </c>
      <c r="D632" s="107"/>
      <c r="E632" s="12"/>
      <c r="F632" s="13"/>
      <c r="G632" s="92"/>
      <c r="H632" s="13"/>
      <c r="I632" s="11"/>
      <c r="J632" s="12"/>
      <c r="K632" s="13"/>
      <c r="L632" s="11"/>
      <c r="M632" s="35"/>
      <c r="N632" s="30"/>
      <c r="O632" s="31"/>
    </row>
    <row r="633" spans="2:25" x14ac:dyDescent="0.2">
      <c r="B633" s="70">
        <v>37191</v>
      </c>
      <c r="C633" s="4">
        <v>27</v>
      </c>
      <c r="D633" s="107"/>
      <c r="E633" s="12"/>
      <c r="F633" s="13"/>
      <c r="G633" s="53"/>
      <c r="H633" s="54"/>
      <c r="I633" s="11"/>
      <c r="J633" s="62"/>
      <c r="K633" s="7"/>
      <c r="L633" s="11"/>
      <c r="M633" s="14"/>
      <c r="N633" s="15"/>
      <c r="O633" s="16"/>
    </row>
    <row r="634" spans="2:25" x14ac:dyDescent="0.2">
      <c r="B634" s="70">
        <v>37192</v>
      </c>
      <c r="C634" s="4">
        <v>28</v>
      </c>
      <c r="D634" s="107"/>
      <c r="E634" s="12"/>
      <c r="F634" s="13"/>
      <c r="G634" s="53"/>
      <c r="H634" s="54"/>
      <c r="I634" s="11"/>
      <c r="J634" s="62"/>
      <c r="K634" s="7"/>
      <c r="L634" s="11"/>
      <c r="M634" s="8"/>
      <c r="N634" s="9"/>
      <c r="O634" s="10"/>
    </row>
    <row r="635" spans="2:25" x14ac:dyDescent="0.2">
      <c r="B635" s="70">
        <v>37193</v>
      </c>
      <c r="C635" s="4">
        <v>29</v>
      </c>
      <c r="D635" s="107"/>
      <c r="E635" s="12"/>
      <c r="F635" s="13"/>
      <c r="G635" s="53"/>
      <c r="H635" s="54"/>
      <c r="I635" s="11"/>
      <c r="J635" s="62"/>
      <c r="K635" s="7"/>
      <c r="L635" s="11"/>
      <c r="M635" s="14"/>
      <c r="N635" s="15"/>
      <c r="O635" s="16"/>
    </row>
    <row r="636" spans="2:25" x14ac:dyDescent="0.2">
      <c r="B636" s="70">
        <v>37194</v>
      </c>
      <c r="C636" s="4">
        <v>30</v>
      </c>
      <c r="D636" s="107"/>
      <c r="E636" s="12"/>
      <c r="F636" s="13"/>
      <c r="G636" s="53"/>
      <c r="H636" s="54"/>
      <c r="I636" s="11"/>
      <c r="J636" s="62"/>
      <c r="K636" s="7"/>
      <c r="L636" s="11"/>
      <c r="M636" s="14"/>
      <c r="N636" s="15"/>
      <c r="O636" s="16"/>
    </row>
    <row r="637" spans="2:25" ht="13.5" thickBot="1" x14ac:dyDescent="0.25">
      <c r="B637" s="70">
        <v>37195</v>
      </c>
      <c r="C637" s="17">
        <v>31</v>
      </c>
      <c r="D637" s="111"/>
      <c r="E637" s="19"/>
      <c r="F637" s="20"/>
      <c r="G637" s="55"/>
      <c r="H637" s="56"/>
      <c r="I637" s="18"/>
      <c r="J637" s="63"/>
      <c r="K637" s="7"/>
      <c r="L637" s="18"/>
      <c r="M637" s="14"/>
      <c r="N637" s="15"/>
      <c r="O637" s="16"/>
    </row>
    <row r="638" spans="2:25" ht="13.5" thickBot="1" x14ac:dyDescent="0.25">
      <c r="C638" s="21" t="s">
        <v>27</v>
      </c>
      <c r="D638" s="22"/>
      <c r="E638" s="23"/>
      <c r="F638" s="24"/>
      <c r="G638" s="57"/>
      <c r="H638" s="58"/>
      <c r="I638" s="25"/>
      <c r="J638" s="64"/>
      <c r="K638" s="24"/>
      <c r="L638" s="22"/>
      <c r="M638" s="36"/>
      <c r="N638" s="37"/>
      <c r="O638" s="38"/>
    </row>
    <row r="639" spans="2:25" ht="12.75" customHeight="1" x14ac:dyDescent="0.2">
      <c r="C639" s="164" t="s">
        <v>28</v>
      </c>
      <c r="D639" s="165"/>
      <c r="E639" s="251"/>
      <c r="F639" s="253"/>
      <c r="G639" s="256">
        <f>SUM(G605:G637)</f>
        <v>272</v>
      </c>
      <c r="H639" s="254">
        <f>SUM(H605:H637)</f>
        <v>380</v>
      </c>
      <c r="I639" s="256">
        <f>SUM(I605:I637)</f>
        <v>2106</v>
      </c>
      <c r="J639" s="258">
        <f>SUM(J605:J637)</f>
        <v>27.5</v>
      </c>
      <c r="K639" s="253"/>
      <c r="L639" s="39"/>
      <c r="M639" s="40"/>
      <c r="N639" s="40"/>
      <c r="O639" s="41"/>
    </row>
    <row r="640" spans="2:25" ht="13.5" thickBot="1" x14ac:dyDescent="0.25">
      <c r="C640" s="166"/>
      <c r="D640" s="167"/>
      <c r="E640" s="252"/>
      <c r="F640" s="232"/>
      <c r="G640" s="257"/>
      <c r="H640" s="255"/>
      <c r="I640" s="257"/>
      <c r="J640" s="259"/>
      <c r="K640" s="232"/>
      <c r="L640" s="42"/>
      <c r="M640" s="43"/>
      <c r="N640" s="43"/>
      <c r="O640" s="44"/>
    </row>
    <row r="641" spans="2:25" ht="12.75" customHeight="1" x14ac:dyDescent="0.2">
      <c r="C641" s="143" t="s">
        <v>54</v>
      </c>
      <c r="D641" s="144"/>
      <c r="E641" s="206"/>
      <c r="F641" s="116" t="s">
        <v>55</v>
      </c>
      <c r="G641" s="152" t="s">
        <v>171</v>
      </c>
      <c r="H641" s="153" t="s">
        <v>172</v>
      </c>
      <c r="I641" s="154" t="s">
        <v>56</v>
      </c>
      <c r="J641" s="156" t="s">
        <v>57</v>
      </c>
      <c r="K641" s="235" t="s">
        <v>29</v>
      </c>
      <c r="L641" s="235"/>
      <c r="M641" s="235"/>
      <c r="N641" s="235"/>
      <c r="O641" s="236"/>
    </row>
    <row r="642" spans="2:25" x14ac:dyDescent="0.2">
      <c r="C642" s="145"/>
      <c r="D642" s="146"/>
      <c r="E642" s="207"/>
      <c r="F642" s="117"/>
      <c r="G642" s="121"/>
      <c r="H642" s="137"/>
      <c r="I642" s="155"/>
      <c r="J642" s="157"/>
      <c r="K642" s="237"/>
      <c r="L642" s="237"/>
      <c r="M642" s="237"/>
      <c r="N642" s="237"/>
      <c r="O642" s="238"/>
    </row>
    <row r="643" spans="2:25" x14ac:dyDescent="0.2">
      <c r="C643" s="145"/>
      <c r="D643" s="146"/>
      <c r="E643" s="207"/>
      <c r="F643" s="117"/>
      <c r="G643" s="227">
        <f>G639/25</f>
        <v>10.88</v>
      </c>
      <c r="H643" s="229">
        <f t="shared" ref="H643:I643" si="10">H639/25</f>
        <v>15.2</v>
      </c>
      <c r="I643" s="227">
        <f t="shared" si="10"/>
        <v>84.24</v>
      </c>
      <c r="J643" s="231">
        <f>COUNTIF(J605:J637,"&gt;0")</f>
        <v>9</v>
      </c>
      <c r="K643" s="237"/>
      <c r="L643" s="237"/>
      <c r="M643" s="237"/>
      <c r="N643" s="237"/>
      <c r="O643" s="238"/>
    </row>
    <row r="644" spans="2:25" ht="13.5" thickBot="1" x14ac:dyDescent="0.25">
      <c r="C644" s="147"/>
      <c r="D644" s="148"/>
      <c r="E644" s="208"/>
      <c r="F644" s="118"/>
      <c r="G644" s="228"/>
      <c r="H644" s="230"/>
      <c r="I644" s="228"/>
      <c r="J644" s="232"/>
      <c r="K644" s="239"/>
      <c r="L644" s="239"/>
      <c r="M644" s="239"/>
      <c r="N644" s="239"/>
      <c r="O644" s="240"/>
    </row>
    <row r="647" spans="2:25" x14ac:dyDescent="0.2">
      <c r="C647" s="69" t="s">
        <v>159</v>
      </c>
      <c r="D647" s="69" t="s">
        <v>206</v>
      </c>
      <c r="H647" s="59"/>
    </row>
    <row r="648" spans="2:25" ht="13.5" thickBot="1" x14ac:dyDescent="0.25">
      <c r="D648" s="72"/>
    </row>
    <row r="649" spans="2:25" ht="12.75" customHeight="1" x14ac:dyDescent="0.2">
      <c r="C649" s="260" t="s">
        <v>0</v>
      </c>
      <c r="D649" s="262" t="s">
        <v>1</v>
      </c>
      <c r="E649" s="263"/>
      <c r="F649" s="264"/>
      <c r="G649" s="265" t="s">
        <v>2</v>
      </c>
      <c r="H649" s="266"/>
      <c r="I649" s="267" t="s">
        <v>3</v>
      </c>
      <c r="J649" s="269" t="s">
        <v>4</v>
      </c>
      <c r="K649" s="241" t="s">
        <v>5</v>
      </c>
      <c r="L649" s="243" t="s">
        <v>6</v>
      </c>
      <c r="M649" s="245" t="s">
        <v>7</v>
      </c>
      <c r="N649" s="246"/>
      <c r="O649" s="247"/>
      <c r="R649" s="80" t="s">
        <v>150</v>
      </c>
      <c r="S649" s="80"/>
      <c r="T649" s="80"/>
      <c r="U649" s="80"/>
      <c r="V649" s="80"/>
      <c r="W649" s="80"/>
      <c r="X649" s="80"/>
      <c r="Y649" s="80"/>
    </row>
    <row r="650" spans="2:25" ht="13.5" thickBot="1" x14ac:dyDescent="0.25">
      <c r="C650" s="261"/>
      <c r="D650" s="1" t="s">
        <v>8</v>
      </c>
      <c r="E650" s="2" t="s">
        <v>9</v>
      </c>
      <c r="F650" s="3" t="s">
        <v>10</v>
      </c>
      <c r="G650" s="49" t="s">
        <v>11</v>
      </c>
      <c r="H650" s="50" t="s">
        <v>12</v>
      </c>
      <c r="I650" s="268"/>
      <c r="J650" s="270"/>
      <c r="K650" s="242"/>
      <c r="L650" s="244"/>
      <c r="M650" s="248"/>
      <c r="N650" s="249"/>
      <c r="O650" s="250"/>
      <c r="R650" s="119" t="s">
        <v>373</v>
      </c>
      <c r="S650" s="119"/>
      <c r="T650" s="119"/>
      <c r="U650" s="119"/>
      <c r="V650" s="119"/>
      <c r="W650" s="119"/>
      <c r="X650" s="119"/>
      <c r="Y650" s="119"/>
    </row>
    <row r="651" spans="2:25" x14ac:dyDescent="0.2">
      <c r="B651" s="70">
        <v>37165</v>
      </c>
      <c r="C651" s="4">
        <v>1</v>
      </c>
      <c r="D651" s="5">
        <v>32400</v>
      </c>
      <c r="E651" s="6"/>
      <c r="F651" s="7"/>
      <c r="G651" s="90">
        <v>11</v>
      </c>
      <c r="H651" s="7">
        <v>17</v>
      </c>
      <c r="I651" s="5">
        <v>90</v>
      </c>
      <c r="J651" s="91">
        <v>6</v>
      </c>
      <c r="K651" s="7">
        <v>0</v>
      </c>
      <c r="L651" s="5" t="s">
        <v>13</v>
      </c>
      <c r="M651" s="27">
        <v>0</v>
      </c>
      <c r="N651" s="28"/>
      <c r="O651" s="10"/>
      <c r="R651" s="119"/>
      <c r="S651" s="119"/>
      <c r="T651" s="119"/>
      <c r="U651" s="119"/>
      <c r="V651" s="119"/>
      <c r="W651" s="119"/>
      <c r="X651" s="119"/>
      <c r="Y651" s="119"/>
    </row>
    <row r="652" spans="2:25" x14ac:dyDescent="0.2">
      <c r="B652" s="70">
        <v>37166</v>
      </c>
      <c r="C652" s="4">
        <v>2</v>
      </c>
      <c r="D652" s="11"/>
      <c r="E652" s="12"/>
      <c r="F652" s="13"/>
      <c r="G652" s="92">
        <v>13</v>
      </c>
      <c r="H652" s="13">
        <v>22</v>
      </c>
      <c r="I652" s="11">
        <v>72</v>
      </c>
      <c r="J652" s="93">
        <v>6</v>
      </c>
      <c r="K652" s="7">
        <v>1</v>
      </c>
      <c r="L652" s="11" t="s">
        <v>25</v>
      </c>
      <c r="M652" s="27">
        <v>0.25</v>
      </c>
      <c r="N652" s="30"/>
      <c r="O652" s="10"/>
      <c r="R652" s="119"/>
      <c r="S652" s="119"/>
      <c r="T652" s="119"/>
      <c r="U652" s="119"/>
      <c r="V652" s="119"/>
      <c r="W652" s="119"/>
      <c r="X652" s="119"/>
      <c r="Y652" s="119"/>
    </row>
    <row r="653" spans="2:25" x14ac:dyDescent="0.2">
      <c r="B653" s="70">
        <v>37167</v>
      </c>
      <c r="C653" s="4">
        <v>3</v>
      </c>
      <c r="D653" s="11"/>
      <c r="E653" s="12"/>
      <c r="F653" s="13"/>
      <c r="G653" s="92">
        <v>13</v>
      </c>
      <c r="H653" s="13">
        <v>16</v>
      </c>
      <c r="I653" s="11">
        <v>80</v>
      </c>
      <c r="J653" s="93">
        <v>10</v>
      </c>
      <c r="K653" s="7">
        <v>1</v>
      </c>
      <c r="L653" s="11" t="s">
        <v>13</v>
      </c>
      <c r="M653" s="27">
        <v>0.25</v>
      </c>
      <c r="N653" s="30"/>
      <c r="O653" s="10"/>
      <c r="R653" s="80"/>
      <c r="S653" s="80"/>
      <c r="T653" s="80"/>
      <c r="U653" s="80"/>
      <c r="V653" s="80"/>
      <c r="W653" s="80"/>
      <c r="X653" s="80"/>
      <c r="Y653" s="80"/>
    </row>
    <row r="654" spans="2:25" x14ac:dyDescent="0.2">
      <c r="B654" s="70">
        <v>37168</v>
      </c>
      <c r="C654" s="4">
        <v>4</v>
      </c>
      <c r="D654" s="11"/>
      <c r="E654" s="12"/>
      <c r="F654" s="13"/>
      <c r="G654" s="92">
        <v>12</v>
      </c>
      <c r="H654" s="13">
        <v>16</v>
      </c>
      <c r="I654" s="11">
        <v>72</v>
      </c>
      <c r="J654" s="93">
        <v>0</v>
      </c>
      <c r="K654" s="7">
        <v>1</v>
      </c>
      <c r="L654" s="11" t="s">
        <v>25</v>
      </c>
      <c r="M654" s="27">
        <v>0.75</v>
      </c>
      <c r="N654" s="30"/>
      <c r="O654" s="10"/>
      <c r="R654" s="80" t="s">
        <v>152</v>
      </c>
      <c r="S654" s="80"/>
      <c r="T654" s="80"/>
      <c r="U654" s="80"/>
      <c r="V654" s="80"/>
      <c r="W654" s="80"/>
      <c r="X654" s="80"/>
      <c r="Y654" s="80"/>
    </row>
    <row r="655" spans="2:25" x14ac:dyDescent="0.2">
      <c r="B655" s="70">
        <v>37169</v>
      </c>
      <c r="C655" s="4">
        <v>5</v>
      </c>
      <c r="D655" s="11"/>
      <c r="E655" s="12"/>
      <c r="F655" s="13"/>
      <c r="G655" s="92">
        <v>10</v>
      </c>
      <c r="H655" s="13">
        <v>16</v>
      </c>
      <c r="I655" s="11">
        <v>80</v>
      </c>
      <c r="J655" s="93">
        <v>0</v>
      </c>
      <c r="K655" s="7">
        <v>1</v>
      </c>
      <c r="L655" s="11" t="s">
        <v>45</v>
      </c>
      <c r="M655" s="27">
        <v>0.75</v>
      </c>
      <c r="N655" s="30"/>
      <c r="O655" s="10"/>
      <c r="R655" s="119" t="s">
        <v>374</v>
      </c>
      <c r="S655" s="119"/>
      <c r="T655" s="119"/>
      <c r="U655" s="119"/>
      <c r="V655" s="119"/>
      <c r="W655" s="119"/>
      <c r="X655" s="119"/>
      <c r="Y655" s="119"/>
    </row>
    <row r="656" spans="2:25" x14ac:dyDescent="0.2">
      <c r="B656" s="70">
        <v>37170</v>
      </c>
      <c r="C656" s="4">
        <v>6</v>
      </c>
      <c r="D656" s="11"/>
      <c r="E656" s="12"/>
      <c r="F656" s="13"/>
      <c r="G656" s="92">
        <v>10</v>
      </c>
      <c r="H656" s="13">
        <v>17</v>
      </c>
      <c r="I656" s="11">
        <v>90</v>
      </c>
      <c r="J656" s="93">
        <v>0</v>
      </c>
      <c r="K656" s="7">
        <v>1</v>
      </c>
      <c r="L656" s="11" t="s">
        <v>64</v>
      </c>
      <c r="M656" s="27">
        <v>0.75</v>
      </c>
      <c r="N656" s="30"/>
      <c r="O656" s="10"/>
      <c r="R656" s="119"/>
      <c r="S656" s="119"/>
      <c r="T656" s="119"/>
      <c r="U656" s="119"/>
      <c r="V656" s="119"/>
      <c r="W656" s="119"/>
      <c r="X656" s="119"/>
      <c r="Y656" s="119"/>
    </row>
    <row r="657" spans="2:25" x14ac:dyDescent="0.2">
      <c r="B657" s="70">
        <v>37171</v>
      </c>
      <c r="C657" s="4">
        <v>7</v>
      </c>
      <c r="D657" s="11"/>
      <c r="E657" s="12"/>
      <c r="F657" s="13"/>
      <c r="G657" s="92">
        <v>14</v>
      </c>
      <c r="H657" s="13">
        <v>17</v>
      </c>
      <c r="I657" s="11">
        <v>82</v>
      </c>
      <c r="J657" s="93">
        <v>2</v>
      </c>
      <c r="K657" s="7">
        <v>1</v>
      </c>
      <c r="L657" s="11" t="s">
        <v>64</v>
      </c>
      <c r="M657" s="27">
        <v>0.5</v>
      </c>
      <c r="N657" s="30"/>
      <c r="O657" s="10"/>
      <c r="R657" s="119"/>
      <c r="S657" s="119"/>
      <c r="T657" s="119"/>
      <c r="U657" s="119"/>
      <c r="V657" s="119"/>
      <c r="W657" s="119"/>
      <c r="X657" s="119"/>
      <c r="Y657" s="119"/>
    </row>
    <row r="658" spans="2:25" x14ac:dyDescent="0.2">
      <c r="B658" s="70">
        <v>37172</v>
      </c>
      <c r="C658" s="4">
        <v>8</v>
      </c>
      <c r="D658" s="11"/>
      <c r="E658" s="12"/>
      <c r="F658" s="13"/>
      <c r="G658" s="92">
        <v>13</v>
      </c>
      <c r="H658" s="13">
        <v>16</v>
      </c>
      <c r="I658" s="11">
        <v>75</v>
      </c>
      <c r="J658" s="93">
        <v>0</v>
      </c>
      <c r="K658" s="7">
        <v>0</v>
      </c>
      <c r="L658" s="11" t="s">
        <v>64</v>
      </c>
      <c r="M658" s="27">
        <v>0.25</v>
      </c>
      <c r="N658" s="30"/>
      <c r="O658" s="16"/>
      <c r="R658" s="80"/>
      <c r="S658" s="80"/>
      <c r="T658" s="80"/>
      <c r="U658" s="80"/>
      <c r="V658" s="80"/>
      <c r="W658" s="80"/>
      <c r="X658" s="80"/>
      <c r="Y658" s="80"/>
    </row>
    <row r="659" spans="2:25" x14ac:dyDescent="0.2">
      <c r="B659" s="70">
        <v>37173</v>
      </c>
      <c r="C659" s="4">
        <v>9</v>
      </c>
      <c r="D659" s="11"/>
      <c r="E659" s="12"/>
      <c r="F659" s="13"/>
      <c r="G659" s="92">
        <v>10</v>
      </c>
      <c r="H659" s="13">
        <v>16</v>
      </c>
      <c r="I659" s="11">
        <v>71</v>
      </c>
      <c r="J659" s="12">
        <v>0</v>
      </c>
      <c r="K659" s="7">
        <v>1</v>
      </c>
      <c r="L659" s="11" t="s">
        <v>25</v>
      </c>
      <c r="M659" s="27">
        <v>0.5</v>
      </c>
      <c r="N659" s="30"/>
      <c r="O659" s="16"/>
      <c r="R659" s="80" t="s">
        <v>154</v>
      </c>
      <c r="S659" s="80"/>
      <c r="T659" s="80"/>
      <c r="U659" s="80"/>
      <c r="V659" s="80"/>
      <c r="W659" s="80"/>
      <c r="X659" s="80"/>
      <c r="Y659" s="80"/>
    </row>
    <row r="660" spans="2:25" ht="13.5" thickBot="1" x14ac:dyDescent="0.25">
      <c r="B660" s="70">
        <v>37174</v>
      </c>
      <c r="C660" s="17">
        <v>10</v>
      </c>
      <c r="D660" s="18">
        <v>31600</v>
      </c>
      <c r="E660" s="19"/>
      <c r="F660" s="20">
        <v>-800</v>
      </c>
      <c r="G660" s="94">
        <v>12</v>
      </c>
      <c r="H660" s="20">
        <v>16</v>
      </c>
      <c r="I660" s="18">
        <v>70</v>
      </c>
      <c r="J660" s="95">
        <v>0</v>
      </c>
      <c r="K660" s="7">
        <v>1</v>
      </c>
      <c r="L660" s="11" t="s">
        <v>25</v>
      </c>
      <c r="M660" s="27">
        <v>0.75</v>
      </c>
      <c r="N660" s="30"/>
      <c r="O660" s="16"/>
      <c r="R660" s="119" t="s">
        <v>375</v>
      </c>
      <c r="S660" s="119"/>
      <c r="T660" s="119"/>
      <c r="U660" s="119"/>
      <c r="V660" s="119"/>
      <c r="W660" s="119"/>
      <c r="X660" s="119"/>
      <c r="Y660" s="119"/>
    </row>
    <row r="661" spans="2:25" ht="13.5" thickBot="1" x14ac:dyDescent="0.25">
      <c r="C661" s="21" t="s">
        <v>20</v>
      </c>
      <c r="D661" s="22"/>
      <c r="E661" s="23">
        <v>0</v>
      </c>
      <c r="F661" s="24">
        <v>-800</v>
      </c>
      <c r="G661" s="96"/>
      <c r="H661" s="97"/>
      <c r="I661" s="25"/>
      <c r="J661" s="98"/>
      <c r="K661" s="24"/>
      <c r="L661" s="22"/>
      <c r="M661" s="32"/>
      <c r="N661" s="33"/>
      <c r="O661" s="102"/>
      <c r="R661" s="119"/>
      <c r="S661" s="119"/>
      <c r="T661" s="119"/>
      <c r="U661" s="119"/>
      <c r="V661" s="119"/>
      <c r="W661" s="119"/>
      <c r="X661" s="119"/>
      <c r="Y661" s="119"/>
    </row>
    <row r="662" spans="2:25" x14ac:dyDescent="0.2">
      <c r="B662" s="70">
        <v>37175</v>
      </c>
      <c r="C662" s="26">
        <v>11</v>
      </c>
      <c r="D662" s="5"/>
      <c r="E662" s="6"/>
      <c r="F662" s="7"/>
      <c r="G662" s="90">
        <v>12</v>
      </c>
      <c r="H662" s="7">
        <v>14</v>
      </c>
      <c r="I662" s="5">
        <v>98</v>
      </c>
      <c r="J662" s="12">
        <v>3</v>
      </c>
      <c r="K662" s="7">
        <v>0</v>
      </c>
      <c r="L662" s="5" t="s">
        <v>25</v>
      </c>
      <c r="M662" s="35">
        <v>0</v>
      </c>
      <c r="N662" s="30" t="s">
        <v>30</v>
      </c>
      <c r="O662" s="10"/>
      <c r="R662" s="119"/>
      <c r="S662" s="119"/>
      <c r="T662" s="119"/>
      <c r="U662" s="119"/>
      <c r="V662" s="119"/>
      <c r="W662" s="119"/>
      <c r="X662" s="119"/>
      <c r="Y662" s="119"/>
    </row>
    <row r="663" spans="2:25" x14ac:dyDescent="0.2">
      <c r="B663" s="70">
        <v>37176</v>
      </c>
      <c r="C663" s="4">
        <v>12</v>
      </c>
      <c r="D663" s="11"/>
      <c r="E663" s="12"/>
      <c r="F663" s="13"/>
      <c r="G663" s="90">
        <v>11</v>
      </c>
      <c r="H663" s="7">
        <v>18</v>
      </c>
      <c r="I663" s="11">
        <v>80</v>
      </c>
      <c r="J663" s="12">
        <v>0</v>
      </c>
      <c r="K663" s="7">
        <v>1</v>
      </c>
      <c r="L663" s="5" t="s">
        <v>25</v>
      </c>
      <c r="M663" s="35">
        <v>1</v>
      </c>
      <c r="N663" s="30"/>
      <c r="O663" s="10"/>
      <c r="R663" s="80"/>
      <c r="S663" s="80"/>
      <c r="T663" s="80"/>
      <c r="U663" s="80"/>
      <c r="V663" s="80"/>
      <c r="W663" s="80"/>
      <c r="X663" s="80"/>
      <c r="Y663" s="80"/>
    </row>
    <row r="664" spans="2:25" x14ac:dyDescent="0.2">
      <c r="B664" s="70">
        <v>37177</v>
      </c>
      <c r="C664" s="4">
        <v>13</v>
      </c>
      <c r="D664" s="11"/>
      <c r="E664" s="12"/>
      <c r="F664" s="13"/>
      <c r="G664" s="92">
        <v>12</v>
      </c>
      <c r="H664" s="13">
        <v>21</v>
      </c>
      <c r="I664" s="11">
        <v>90</v>
      </c>
      <c r="J664" s="12">
        <v>0</v>
      </c>
      <c r="K664" s="7">
        <v>1</v>
      </c>
      <c r="L664" s="5" t="s">
        <v>64</v>
      </c>
      <c r="M664" s="35">
        <v>1</v>
      </c>
      <c r="N664" s="30"/>
      <c r="O664" s="16"/>
      <c r="R664" s="80" t="s">
        <v>156</v>
      </c>
      <c r="S664" s="80"/>
      <c r="T664" s="80"/>
      <c r="U664" s="80"/>
      <c r="V664" s="80"/>
      <c r="W664" s="80"/>
      <c r="X664" s="80"/>
      <c r="Y664" s="80"/>
    </row>
    <row r="665" spans="2:25" ht="15" x14ac:dyDescent="0.25">
      <c r="B665" s="70">
        <v>37178</v>
      </c>
      <c r="C665" s="4">
        <v>14</v>
      </c>
      <c r="D665" s="11"/>
      <c r="E665" s="12"/>
      <c r="F665" s="13"/>
      <c r="G665" s="99">
        <v>15</v>
      </c>
      <c r="H665" s="13">
        <v>21</v>
      </c>
      <c r="I665" s="11">
        <v>63</v>
      </c>
      <c r="J665" s="12">
        <v>0</v>
      </c>
      <c r="K665" s="7">
        <v>1</v>
      </c>
      <c r="L665" s="5" t="s">
        <v>64</v>
      </c>
      <c r="M665" s="35">
        <v>0.75</v>
      </c>
      <c r="N665" s="30"/>
      <c r="O665" s="16"/>
      <c r="R665" s="120"/>
      <c r="S665" s="120"/>
      <c r="T665" s="120"/>
      <c r="U665" s="120"/>
      <c r="V665" s="120"/>
      <c r="W665" s="120"/>
      <c r="X665" s="120"/>
      <c r="Y665" s="120"/>
    </row>
    <row r="666" spans="2:25" x14ac:dyDescent="0.2">
      <c r="B666" s="70">
        <v>37179</v>
      </c>
      <c r="C666" s="4">
        <v>15</v>
      </c>
      <c r="D666" s="11"/>
      <c r="E666" s="12"/>
      <c r="F666" s="13"/>
      <c r="G666" s="92">
        <v>14</v>
      </c>
      <c r="H666" s="13">
        <v>20</v>
      </c>
      <c r="I666" s="11">
        <v>85</v>
      </c>
      <c r="J666" s="12">
        <v>0</v>
      </c>
      <c r="K666" s="7">
        <v>1</v>
      </c>
      <c r="L666" s="5" t="s">
        <v>64</v>
      </c>
      <c r="M666" s="35">
        <v>0.75</v>
      </c>
      <c r="N666" s="30"/>
      <c r="O666" s="10"/>
      <c r="R666" s="120"/>
      <c r="S666" s="120"/>
      <c r="T666" s="120"/>
      <c r="U666" s="120"/>
      <c r="V666" s="120"/>
      <c r="W666" s="120"/>
      <c r="X666" s="120"/>
      <c r="Y666" s="120"/>
    </row>
    <row r="667" spans="2:25" x14ac:dyDescent="0.2">
      <c r="B667" s="70">
        <v>37180</v>
      </c>
      <c r="C667" s="4">
        <v>16</v>
      </c>
      <c r="D667" s="11"/>
      <c r="E667" s="12"/>
      <c r="F667" s="13"/>
      <c r="G667" s="92">
        <v>14</v>
      </c>
      <c r="H667" s="13">
        <v>17</v>
      </c>
      <c r="I667" s="11">
        <v>88</v>
      </c>
      <c r="J667" s="12">
        <v>0</v>
      </c>
      <c r="K667" s="7">
        <v>1</v>
      </c>
      <c r="L667" s="5" t="s">
        <v>64</v>
      </c>
      <c r="M667" s="35">
        <v>0.5</v>
      </c>
      <c r="N667" s="30"/>
      <c r="O667" s="16"/>
      <c r="R667" s="120"/>
      <c r="S667" s="120"/>
      <c r="T667" s="120"/>
      <c r="U667" s="120"/>
      <c r="V667" s="120"/>
      <c r="W667" s="120"/>
      <c r="X667" s="120"/>
      <c r="Y667" s="120"/>
    </row>
    <row r="668" spans="2:25" x14ac:dyDescent="0.2">
      <c r="B668" s="70">
        <v>37181</v>
      </c>
      <c r="C668" s="4">
        <v>17</v>
      </c>
      <c r="D668" s="11"/>
      <c r="E668" s="12"/>
      <c r="F668" s="13"/>
      <c r="G668" s="92">
        <v>9</v>
      </c>
      <c r="H668" s="13">
        <v>16</v>
      </c>
      <c r="I668" s="11">
        <v>90</v>
      </c>
      <c r="J668" s="12">
        <v>0</v>
      </c>
      <c r="K668" s="7">
        <v>1</v>
      </c>
      <c r="L668" s="5" t="s">
        <v>45</v>
      </c>
      <c r="M668" s="35">
        <v>0.25</v>
      </c>
      <c r="N668" s="30"/>
      <c r="O668" s="10"/>
      <c r="R668" s="80"/>
      <c r="S668" s="80"/>
      <c r="T668" s="80"/>
      <c r="U668" s="80"/>
      <c r="V668" s="80"/>
      <c r="W668" s="80"/>
      <c r="X668" s="80"/>
      <c r="Y668" s="80"/>
    </row>
    <row r="669" spans="2:25" x14ac:dyDescent="0.2">
      <c r="B669" s="70">
        <v>37182</v>
      </c>
      <c r="C669" s="4">
        <v>18</v>
      </c>
      <c r="D669" s="11"/>
      <c r="E669" s="12"/>
      <c r="F669" s="13"/>
      <c r="G669" s="92">
        <v>11</v>
      </c>
      <c r="H669" s="13">
        <v>16</v>
      </c>
      <c r="I669" s="11">
        <v>85</v>
      </c>
      <c r="J669" s="12">
        <v>0</v>
      </c>
      <c r="K669" s="7">
        <v>1</v>
      </c>
      <c r="L669" s="5" t="s">
        <v>17</v>
      </c>
      <c r="M669" s="35">
        <v>0.5</v>
      </c>
      <c r="N669" s="30"/>
      <c r="O669" s="10"/>
      <c r="R669" s="80" t="s">
        <v>155</v>
      </c>
      <c r="S669" s="80"/>
      <c r="T669" s="80"/>
      <c r="U669" s="80"/>
      <c r="V669" s="80"/>
      <c r="W669" s="80"/>
      <c r="X669" s="80"/>
      <c r="Y669" s="80"/>
    </row>
    <row r="670" spans="2:25" x14ac:dyDescent="0.2">
      <c r="B670" s="70">
        <v>37183</v>
      </c>
      <c r="C670" s="4">
        <v>19</v>
      </c>
      <c r="D670" s="11"/>
      <c r="E670" s="12"/>
      <c r="F670" s="13"/>
      <c r="G670" s="92">
        <v>11</v>
      </c>
      <c r="H670" s="13">
        <v>17</v>
      </c>
      <c r="I670" s="11">
        <v>82</v>
      </c>
      <c r="J670" s="12">
        <v>0</v>
      </c>
      <c r="K670" s="7">
        <v>1</v>
      </c>
      <c r="L670" s="5" t="s">
        <v>45</v>
      </c>
      <c r="M670" s="35">
        <v>0.75</v>
      </c>
      <c r="N670" s="30"/>
      <c r="O670" s="10"/>
      <c r="R670" s="120" t="s">
        <v>376</v>
      </c>
      <c r="S670" s="120"/>
      <c r="T670" s="120"/>
      <c r="U670" s="120"/>
      <c r="V670" s="120"/>
      <c r="W670" s="120"/>
      <c r="X670" s="120"/>
      <c r="Y670" s="120"/>
    </row>
    <row r="671" spans="2:25" ht="13.5" thickBot="1" x14ac:dyDescent="0.25">
      <c r="B671" s="70">
        <v>37184</v>
      </c>
      <c r="C671" s="17">
        <v>20</v>
      </c>
      <c r="D671" s="18">
        <v>30700</v>
      </c>
      <c r="E671" s="19"/>
      <c r="F671" s="20">
        <v>-900</v>
      </c>
      <c r="G671" s="92">
        <v>11</v>
      </c>
      <c r="H671" s="13">
        <v>17</v>
      </c>
      <c r="I671" s="18">
        <v>82</v>
      </c>
      <c r="J671" s="12">
        <v>0</v>
      </c>
      <c r="K671" s="7">
        <v>1</v>
      </c>
      <c r="L671" s="5" t="s">
        <v>17</v>
      </c>
      <c r="M671" s="35">
        <v>0.75</v>
      </c>
      <c r="N671" s="30"/>
      <c r="O671" s="16"/>
      <c r="R671" s="120"/>
      <c r="S671" s="120"/>
      <c r="T671" s="120"/>
      <c r="U671" s="120"/>
      <c r="V671" s="120"/>
      <c r="W671" s="120"/>
      <c r="X671" s="120"/>
      <c r="Y671" s="120"/>
    </row>
    <row r="672" spans="2:25" ht="13.5" thickBot="1" x14ac:dyDescent="0.25">
      <c r="C672" s="21" t="s">
        <v>23</v>
      </c>
      <c r="D672" s="22"/>
      <c r="E672" s="23">
        <v>0</v>
      </c>
      <c r="F672" s="24">
        <v>-900</v>
      </c>
      <c r="G672" s="96"/>
      <c r="H672" s="97"/>
      <c r="I672" s="25"/>
      <c r="J672" s="98"/>
      <c r="K672" s="24"/>
      <c r="L672" s="22"/>
      <c r="M672" s="32"/>
      <c r="N672" s="33"/>
      <c r="O672" s="102"/>
      <c r="R672" s="120"/>
      <c r="S672" s="120"/>
      <c r="T672" s="120"/>
      <c r="U672" s="120"/>
      <c r="V672" s="120"/>
      <c r="W672" s="120"/>
      <c r="X672" s="120"/>
      <c r="Y672" s="120"/>
    </row>
    <row r="673" spans="2:25" x14ac:dyDescent="0.2">
      <c r="B673" s="70">
        <v>37185</v>
      </c>
      <c r="C673" s="26">
        <v>21</v>
      </c>
      <c r="D673" s="5"/>
      <c r="E673" s="6"/>
      <c r="F673" s="7"/>
      <c r="G673" s="90">
        <v>9</v>
      </c>
      <c r="H673" s="7">
        <v>15</v>
      </c>
      <c r="I673" s="5">
        <v>98</v>
      </c>
      <c r="J673" s="6">
        <v>0</v>
      </c>
      <c r="K673" s="7">
        <v>0</v>
      </c>
      <c r="L673" s="5" t="s">
        <v>64</v>
      </c>
      <c r="M673" s="35">
        <v>0</v>
      </c>
      <c r="N673" s="30"/>
      <c r="O673" s="10"/>
      <c r="R673" s="80"/>
      <c r="S673" s="80"/>
      <c r="T673" s="80"/>
      <c r="U673" s="80"/>
      <c r="V673" s="80"/>
      <c r="W673" s="80"/>
      <c r="X673" s="80"/>
      <c r="Y673" s="80"/>
    </row>
    <row r="674" spans="2:25" x14ac:dyDescent="0.2">
      <c r="B674" s="70">
        <v>37186</v>
      </c>
      <c r="C674" s="4">
        <v>22</v>
      </c>
      <c r="D674" s="11"/>
      <c r="E674" s="12"/>
      <c r="F674" s="13"/>
      <c r="G674" s="92">
        <v>12</v>
      </c>
      <c r="H674" s="13">
        <v>16</v>
      </c>
      <c r="I674" s="11">
        <v>80</v>
      </c>
      <c r="J674" s="12">
        <v>0</v>
      </c>
      <c r="K674" s="13">
        <v>1</v>
      </c>
      <c r="L674" s="5" t="s">
        <v>25</v>
      </c>
      <c r="M674" s="35">
        <v>0.25</v>
      </c>
      <c r="N674" s="30"/>
      <c r="O674" s="10"/>
      <c r="R674" s="80" t="s">
        <v>157</v>
      </c>
      <c r="S674" s="80"/>
      <c r="T674" s="80"/>
      <c r="U674" s="80"/>
      <c r="V674" s="80"/>
      <c r="W674" s="80"/>
      <c r="X674" s="80"/>
      <c r="Y674" s="80"/>
    </row>
    <row r="675" spans="2:25" x14ac:dyDescent="0.2">
      <c r="B675" s="70">
        <v>37187</v>
      </c>
      <c r="C675" s="4">
        <v>23</v>
      </c>
      <c r="D675" s="11"/>
      <c r="E675" s="12"/>
      <c r="F675" s="13"/>
      <c r="G675" s="92">
        <v>8</v>
      </c>
      <c r="H675" s="13">
        <v>14</v>
      </c>
      <c r="I675" s="11">
        <v>90</v>
      </c>
      <c r="J675" s="12">
        <v>0</v>
      </c>
      <c r="K675" s="13">
        <v>1</v>
      </c>
      <c r="L675" s="5" t="s">
        <v>45</v>
      </c>
      <c r="M675" s="35">
        <v>0.5</v>
      </c>
      <c r="N675" s="30"/>
      <c r="O675" s="16"/>
      <c r="R675" s="120"/>
      <c r="S675" s="120"/>
      <c r="T675" s="120"/>
      <c r="U675" s="120"/>
      <c r="V675" s="120"/>
      <c r="W675" s="120"/>
      <c r="X675" s="120"/>
      <c r="Y675" s="120"/>
    </row>
    <row r="676" spans="2:25" x14ac:dyDescent="0.2">
      <c r="B676" s="70">
        <v>37188</v>
      </c>
      <c r="C676" s="4">
        <v>24</v>
      </c>
      <c r="D676" s="11"/>
      <c r="E676" s="12"/>
      <c r="F676" s="13"/>
      <c r="G676" s="92">
        <v>11</v>
      </c>
      <c r="H676" s="13">
        <v>15</v>
      </c>
      <c r="I676" s="11">
        <v>97</v>
      </c>
      <c r="J676" s="12">
        <v>8</v>
      </c>
      <c r="K676" s="13">
        <v>1</v>
      </c>
      <c r="L676" s="5" t="s">
        <v>25</v>
      </c>
      <c r="M676" s="35">
        <v>0.25</v>
      </c>
      <c r="N676" s="30"/>
      <c r="O676" s="10"/>
      <c r="R676" s="120"/>
      <c r="S676" s="120"/>
      <c r="T676" s="120"/>
      <c r="U676" s="120"/>
      <c r="V676" s="120"/>
      <c r="W676" s="120"/>
      <c r="X676" s="120"/>
      <c r="Y676" s="120"/>
    </row>
    <row r="677" spans="2:25" x14ac:dyDescent="0.2">
      <c r="B677" s="70">
        <v>37189</v>
      </c>
      <c r="C677" s="4">
        <v>25</v>
      </c>
      <c r="D677" s="11"/>
      <c r="E677" s="12"/>
      <c r="F677" s="13"/>
      <c r="G677" s="92">
        <v>10</v>
      </c>
      <c r="H677" s="13">
        <v>13</v>
      </c>
      <c r="I677" s="11">
        <v>95</v>
      </c>
      <c r="J677" s="12">
        <v>4</v>
      </c>
      <c r="K677" s="13">
        <v>1</v>
      </c>
      <c r="L677" s="5" t="s">
        <v>25</v>
      </c>
      <c r="M677" s="35">
        <v>0.25</v>
      </c>
      <c r="N677" s="30"/>
      <c r="O677" s="16"/>
      <c r="R677" s="120"/>
      <c r="S677" s="120"/>
      <c r="T677" s="120"/>
      <c r="U677" s="120"/>
      <c r="V677" s="120"/>
      <c r="W677" s="120"/>
      <c r="X677" s="120"/>
      <c r="Y677" s="120"/>
    </row>
    <row r="678" spans="2:25" x14ac:dyDescent="0.2">
      <c r="B678" s="70">
        <v>37190</v>
      </c>
      <c r="C678" s="4">
        <v>26</v>
      </c>
      <c r="D678" s="11"/>
      <c r="E678" s="12"/>
      <c r="F678" s="13"/>
      <c r="G678" s="92">
        <v>9</v>
      </c>
      <c r="H678" s="13">
        <v>14</v>
      </c>
      <c r="I678" s="11">
        <v>85</v>
      </c>
      <c r="J678" s="12">
        <v>0</v>
      </c>
      <c r="K678" s="13">
        <v>1</v>
      </c>
      <c r="L678" s="11" t="s">
        <v>64</v>
      </c>
      <c r="M678" s="35">
        <v>0.5</v>
      </c>
      <c r="N678" s="30"/>
      <c r="O678" s="10"/>
    </row>
    <row r="679" spans="2:25" x14ac:dyDescent="0.2">
      <c r="B679" s="70">
        <v>37191</v>
      </c>
      <c r="C679" s="4">
        <v>27</v>
      </c>
      <c r="D679" s="11"/>
      <c r="E679" s="12"/>
      <c r="F679" s="13"/>
      <c r="G679" s="92">
        <v>10</v>
      </c>
      <c r="H679" s="13">
        <v>13</v>
      </c>
      <c r="I679" s="11">
        <v>97</v>
      </c>
      <c r="J679" s="12">
        <v>10</v>
      </c>
      <c r="K679" s="13">
        <v>0</v>
      </c>
      <c r="L679" s="11" t="s">
        <v>25</v>
      </c>
      <c r="M679" s="35">
        <v>0</v>
      </c>
      <c r="N679" s="30"/>
      <c r="O679" s="16"/>
    </row>
    <row r="680" spans="2:25" x14ac:dyDescent="0.2">
      <c r="B680" s="70">
        <v>37192</v>
      </c>
      <c r="C680" s="4">
        <v>28</v>
      </c>
      <c r="D680" s="11"/>
      <c r="E680" s="12"/>
      <c r="F680" s="13"/>
      <c r="G680" s="92">
        <v>11</v>
      </c>
      <c r="H680" s="13">
        <v>13</v>
      </c>
      <c r="I680" s="11">
        <v>90</v>
      </c>
      <c r="J680" s="12">
        <v>2</v>
      </c>
      <c r="K680" s="7">
        <v>1</v>
      </c>
      <c r="L680" s="11" t="s">
        <v>13</v>
      </c>
      <c r="M680" s="35">
        <v>0.25</v>
      </c>
      <c r="N680" s="30"/>
      <c r="O680" s="10"/>
    </row>
    <row r="681" spans="2:25" x14ac:dyDescent="0.2">
      <c r="B681" s="70">
        <v>37193</v>
      </c>
      <c r="C681" s="4">
        <v>29</v>
      </c>
      <c r="D681" s="11"/>
      <c r="E681" s="12"/>
      <c r="F681" s="13"/>
      <c r="G681" s="92">
        <v>8</v>
      </c>
      <c r="H681" s="13">
        <v>12</v>
      </c>
      <c r="I681" s="11">
        <v>90</v>
      </c>
      <c r="J681" s="12">
        <v>2</v>
      </c>
      <c r="K681" s="7">
        <v>0</v>
      </c>
      <c r="L681" s="11" t="s">
        <v>13</v>
      </c>
      <c r="M681" s="35">
        <v>0</v>
      </c>
      <c r="N681" s="30"/>
      <c r="O681" s="16"/>
    </row>
    <row r="682" spans="2:25" x14ac:dyDescent="0.2">
      <c r="B682" s="70">
        <v>37194</v>
      </c>
      <c r="C682" s="4">
        <v>30</v>
      </c>
      <c r="D682" s="11"/>
      <c r="E682" s="12"/>
      <c r="F682" s="13"/>
      <c r="G682" s="92">
        <v>11</v>
      </c>
      <c r="H682" s="13">
        <v>18</v>
      </c>
      <c r="I682" s="11">
        <v>70</v>
      </c>
      <c r="J682" s="12">
        <v>0</v>
      </c>
      <c r="K682" s="7">
        <v>1</v>
      </c>
      <c r="L682" s="11" t="s">
        <v>25</v>
      </c>
      <c r="M682" s="35">
        <v>0.75</v>
      </c>
      <c r="N682" s="30" t="s">
        <v>287</v>
      </c>
      <c r="O682" s="16"/>
    </row>
    <row r="683" spans="2:25" ht="13.5" thickBot="1" x14ac:dyDescent="0.25">
      <c r="B683" s="70">
        <v>37195</v>
      </c>
      <c r="C683" s="17">
        <v>31</v>
      </c>
      <c r="D683" s="11">
        <v>29200</v>
      </c>
      <c r="E683" s="12"/>
      <c r="F683" s="13">
        <v>-1500</v>
      </c>
      <c r="G683" s="92">
        <v>14</v>
      </c>
      <c r="H683" s="13">
        <v>16</v>
      </c>
      <c r="I683" s="11">
        <v>90</v>
      </c>
      <c r="J683" s="12">
        <v>4</v>
      </c>
      <c r="K683" s="13">
        <v>0</v>
      </c>
      <c r="L683" s="11" t="s">
        <v>13</v>
      </c>
      <c r="M683" s="35">
        <v>0.25</v>
      </c>
      <c r="N683" s="30" t="s">
        <v>123</v>
      </c>
      <c r="O683" s="16"/>
    </row>
    <row r="684" spans="2:25" ht="13.5" thickBot="1" x14ac:dyDescent="0.25">
      <c r="C684" s="21" t="s">
        <v>27</v>
      </c>
      <c r="D684" s="22"/>
      <c r="E684" s="23">
        <v>0</v>
      </c>
      <c r="F684" s="24">
        <v>-1500</v>
      </c>
      <c r="G684" s="96"/>
      <c r="H684" s="97"/>
      <c r="I684" s="25"/>
      <c r="J684" s="98"/>
      <c r="K684" s="24"/>
      <c r="L684" s="22"/>
      <c r="M684" s="36"/>
      <c r="N684" s="37"/>
      <c r="O684" s="38"/>
    </row>
    <row r="685" spans="2:25" ht="12.75" customHeight="1" x14ac:dyDescent="0.2">
      <c r="C685" s="164" t="s">
        <v>28</v>
      </c>
      <c r="D685" s="165"/>
      <c r="E685" s="251">
        <v>0</v>
      </c>
      <c r="F685" s="253">
        <v>-3200</v>
      </c>
      <c r="G685" s="256">
        <f>SUM(G651:G683)</f>
        <v>351</v>
      </c>
      <c r="H685" s="256">
        <f>SUM(H651:H683)</f>
        <v>505</v>
      </c>
      <c r="I685" s="256">
        <f>SUM(I651:I683)</f>
        <v>2607</v>
      </c>
      <c r="J685" s="258">
        <f>SUM(J651:J683)</f>
        <v>57</v>
      </c>
      <c r="K685" s="253">
        <f>COUNTIF(K651:K683,"&gt;0")</f>
        <v>24</v>
      </c>
      <c r="L685" s="39"/>
      <c r="M685" s="40"/>
      <c r="N685" s="40"/>
      <c r="O685" s="41"/>
    </row>
    <row r="686" spans="2:25" ht="13.5" thickBot="1" x14ac:dyDescent="0.25">
      <c r="C686" s="166"/>
      <c r="D686" s="167"/>
      <c r="E686" s="252"/>
      <c r="F686" s="232"/>
      <c r="G686" s="257"/>
      <c r="H686" s="257"/>
      <c r="I686" s="257"/>
      <c r="J686" s="259"/>
      <c r="K686" s="232"/>
      <c r="L686" s="42"/>
      <c r="M686" s="43"/>
      <c r="N686" s="43"/>
      <c r="O686" s="44"/>
    </row>
    <row r="687" spans="2:25" ht="12.75" customHeight="1" x14ac:dyDescent="0.2">
      <c r="C687" s="143" t="s">
        <v>54</v>
      </c>
      <c r="D687" s="144"/>
      <c r="E687" s="206">
        <v>-3.2</v>
      </c>
      <c r="F687" s="116" t="s">
        <v>55</v>
      </c>
      <c r="G687" s="152" t="s">
        <v>171</v>
      </c>
      <c r="H687" s="153" t="s">
        <v>172</v>
      </c>
      <c r="I687" s="154" t="s">
        <v>56</v>
      </c>
      <c r="J687" s="156" t="s">
        <v>57</v>
      </c>
      <c r="K687" s="235" t="s">
        <v>29</v>
      </c>
      <c r="L687" s="235"/>
      <c r="M687" s="235"/>
      <c r="N687" s="235"/>
      <c r="O687" s="236"/>
    </row>
    <row r="688" spans="2:25" x14ac:dyDescent="0.2">
      <c r="C688" s="145"/>
      <c r="D688" s="146"/>
      <c r="E688" s="207"/>
      <c r="F688" s="117"/>
      <c r="G688" s="121"/>
      <c r="H688" s="137"/>
      <c r="I688" s="155"/>
      <c r="J688" s="157"/>
      <c r="K688" s="237"/>
      <c r="L688" s="237"/>
      <c r="M688" s="237"/>
      <c r="N688" s="237"/>
      <c r="O688" s="238"/>
    </row>
    <row r="689" spans="2:25" x14ac:dyDescent="0.2">
      <c r="C689" s="145"/>
      <c r="D689" s="146"/>
      <c r="E689" s="207"/>
      <c r="F689" s="117"/>
      <c r="G689" s="227">
        <f>G685/31</f>
        <v>11.32258064516129</v>
      </c>
      <c r="H689" s="227">
        <f t="shared" ref="H689:I689" si="11">H685/31</f>
        <v>16.29032258064516</v>
      </c>
      <c r="I689" s="227">
        <f t="shared" si="11"/>
        <v>84.096774193548384</v>
      </c>
      <c r="J689" s="231">
        <f>COUNTIF(J651:J683,"&gt;0")</f>
        <v>11</v>
      </c>
      <c r="K689" s="237"/>
      <c r="L689" s="237"/>
      <c r="M689" s="237"/>
      <c r="N689" s="237"/>
      <c r="O689" s="238"/>
    </row>
    <row r="690" spans="2:25" ht="13.5" thickBot="1" x14ac:dyDescent="0.25">
      <c r="C690" s="147"/>
      <c r="D690" s="148"/>
      <c r="E690" s="208"/>
      <c r="F690" s="118"/>
      <c r="G690" s="228"/>
      <c r="H690" s="228"/>
      <c r="I690" s="228"/>
      <c r="J690" s="232"/>
      <c r="K690" s="239"/>
      <c r="L690" s="239"/>
      <c r="M690" s="239"/>
      <c r="N690" s="239"/>
      <c r="O690" s="240"/>
    </row>
    <row r="693" spans="2:25" x14ac:dyDescent="0.2">
      <c r="C693" s="69" t="s">
        <v>159</v>
      </c>
      <c r="D693" s="69" t="s">
        <v>207</v>
      </c>
      <c r="H693" s="59"/>
    </row>
    <row r="694" spans="2:25" ht="13.5" thickBot="1" x14ac:dyDescent="0.25">
      <c r="D694" s="72"/>
    </row>
    <row r="695" spans="2:25" ht="12.75" customHeight="1" x14ac:dyDescent="0.2">
      <c r="C695" s="260" t="s">
        <v>0</v>
      </c>
      <c r="D695" s="262" t="s">
        <v>1</v>
      </c>
      <c r="E695" s="263"/>
      <c r="F695" s="264"/>
      <c r="G695" s="265" t="s">
        <v>2</v>
      </c>
      <c r="H695" s="266"/>
      <c r="I695" s="267" t="s">
        <v>3</v>
      </c>
      <c r="J695" s="269" t="s">
        <v>4</v>
      </c>
      <c r="K695" s="241" t="s">
        <v>5</v>
      </c>
      <c r="L695" s="243" t="s">
        <v>6</v>
      </c>
      <c r="M695" s="245" t="s">
        <v>7</v>
      </c>
      <c r="N695" s="246"/>
      <c r="O695" s="247"/>
      <c r="R695" s="80" t="s">
        <v>150</v>
      </c>
      <c r="S695" s="80"/>
      <c r="T695" s="80"/>
      <c r="U695" s="80"/>
      <c r="V695" s="80"/>
      <c r="W695" s="80"/>
      <c r="X695" s="80"/>
      <c r="Y695" s="80"/>
    </row>
    <row r="696" spans="2:25" ht="13.5" thickBot="1" x14ac:dyDescent="0.25">
      <c r="C696" s="261"/>
      <c r="D696" s="1" t="s">
        <v>8</v>
      </c>
      <c r="E696" s="2" t="s">
        <v>9</v>
      </c>
      <c r="F696" s="3" t="s">
        <v>10</v>
      </c>
      <c r="G696" s="49" t="s">
        <v>11</v>
      </c>
      <c r="H696" s="50" t="s">
        <v>12</v>
      </c>
      <c r="I696" s="268"/>
      <c r="J696" s="270"/>
      <c r="K696" s="242"/>
      <c r="L696" s="244"/>
      <c r="M696" s="248"/>
      <c r="N696" s="249"/>
      <c r="O696" s="250"/>
      <c r="R696" s="119"/>
      <c r="S696" s="119"/>
      <c r="T696" s="119"/>
      <c r="U696" s="119"/>
      <c r="V696" s="119"/>
      <c r="W696" s="119"/>
      <c r="X696" s="119"/>
      <c r="Y696" s="119"/>
    </row>
    <row r="697" spans="2:25" x14ac:dyDescent="0.2">
      <c r="B697" s="70">
        <v>37165</v>
      </c>
      <c r="C697" s="4">
        <v>1</v>
      </c>
      <c r="D697" s="5">
        <v>37800</v>
      </c>
      <c r="E697" s="6"/>
      <c r="F697" s="7"/>
      <c r="G697" s="90">
        <v>10</v>
      </c>
      <c r="H697" s="7">
        <v>17</v>
      </c>
      <c r="I697" s="5">
        <v>100</v>
      </c>
      <c r="J697" s="91">
        <v>6</v>
      </c>
      <c r="K697" s="7">
        <v>0</v>
      </c>
      <c r="L697" s="5" t="s">
        <v>25</v>
      </c>
      <c r="M697" s="27"/>
      <c r="N697" s="9"/>
      <c r="O697" s="10"/>
      <c r="R697" s="119"/>
      <c r="S697" s="119"/>
      <c r="T697" s="119"/>
      <c r="U697" s="119"/>
      <c r="V697" s="119"/>
      <c r="W697" s="119"/>
      <c r="X697" s="119"/>
      <c r="Y697" s="119"/>
    </row>
    <row r="698" spans="2:25" x14ac:dyDescent="0.2">
      <c r="B698" s="70">
        <v>37166</v>
      </c>
      <c r="C698" s="4">
        <v>2</v>
      </c>
      <c r="D698" s="11"/>
      <c r="E698" s="12"/>
      <c r="F698" s="13"/>
      <c r="G698" s="92">
        <v>11</v>
      </c>
      <c r="H698" s="13">
        <v>18</v>
      </c>
      <c r="I698" s="11">
        <v>98</v>
      </c>
      <c r="J698" s="93">
        <v>11</v>
      </c>
      <c r="K698" s="7">
        <v>0</v>
      </c>
      <c r="L698" s="11" t="s">
        <v>13</v>
      </c>
      <c r="M698" s="27"/>
      <c r="N698" s="9"/>
      <c r="O698" s="10"/>
      <c r="R698" s="119"/>
      <c r="S698" s="119"/>
      <c r="T698" s="119"/>
      <c r="U698" s="119"/>
      <c r="V698" s="119"/>
      <c r="W698" s="119"/>
      <c r="X698" s="119"/>
      <c r="Y698" s="119"/>
    </row>
    <row r="699" spans="2:25" x14ac:dyDescent="0.2">
      <c r="B699" s="70">
        <v>37167</v>
      </c>
      <c r="C699" s="4">
        <v>3</v>
      </c>
      <c r="D699" s="11"/>
      <c r="E699" s="12"/>
      <c r="F699" s="13"/>
      <c r="G699" s="92">
        <v>13</v>
      </c>
      <c r="H699" s="13">
        <v>15</v>
      </c>
      <c r="I699" s="11">
        <v>90</v>
      </c>
      <c r="J699" s="93">
        <v>0</v>
      </c>
      <c r="K699" s="7">
        <v>1</v>
      </c>
      <c r="L699" s="11" t="s">
        <v>13</v>
      </c>
      <c r="M699" s="27"/>
      <c r="N699" s="9"/>
      <c r="O699" s="10"/>
      <c r="R699" s="80"/>
      <c r="S699" s="80"/>
      <c r="T699" s="80"/>
      <c r="U699" s="80"/>
      <c r="V699" s="80"/>
      <c r="W699" s="80"/>
      <c r="X699" s="80"/>
      <c r="Y699" s="80"/>
    </row>
    <row r="700" spans="2:25" x14ac:dyDescent="0.2">
      <c r="B700" s="70">
        <v>37168</v>
      </c>
      <c r="C700" s="4">
        <v>4</v>
      </c>
      <c r="D700" s="11"/>
      <c r="E700" s="12"/>
      <c r="F700" s="13"/>
      <c r="G700" s="92">
        <v>10</v>
      </c>
      <c r="H700" s="13">
        <v>17</v>
      </c>
      <c r="I700" s="11">
        <v>83</v>
      </c>
      <c r="J700" s="93">
        <v>0</v>
      </c>
      <c r="K700" s="7">
        <v>1</v>
      </c>
      <c r="L700" s="11" t="s">
        <v>13</v>
      </c>
      <c r="M700" s="27"/>
      <c r="N700" s="9"/>
      <c r="O700" s="10"/>
      <c r="R700" s="80" t="s">
        <v>152</v>
      </c>
      <c r="S700" s="80"/>
      <c r="T700" s="80"/>
      <c r="U700" s="80"/>
      <c r="V700" s="80"/>
      <c r="W700" s="80"/>
      <c r="X700" s="80"/>
      <c r="Y700" s="80"/>
    </row>
    <row r="701" spans="2:25" x14ac:dyDescent="0.2">
      <c r="B701" s="70">
        <v>37169</v>
      </c>
      <c r="C701" s="4">
        <v>5</v>
      </c>
      <c r="D701" s="11"/>
      <c r="E701" s="12"/>
      <c r="F701" s="13"/>
      <c r="G701" s="92">
        <v>8</v>
      </c>
      <c r="H701" s="13">
        <v>17</v>
      </c>
      <c r="I701" s="11">
        <v>77</v>
      </c>
      <c r="J701" s="93">
        <v>0</v>
      </c>
      <c r="K701" s="7">
        <v>1</v>
      </c>
      <c r="L701" s="11" t="s">
        <v>13</v>
      </c>
      <c r="M701" s="27"/>
      <c r="N701" s="9"/>
      <c r="O701" s="10"/>
      <c r="R701" s="119"/>
      <c r="S701" s="119"/>
      <c r="T701" s="119"/>
      <c r="U701" s="119"/>
      <c r="V701" s="119"/>
      <c r="W701" s="119"/>
      <c r="X701" s="119"/>
      <c r="Y701" s="119"/>
    </row>
    <row r="702" spans="2:25" x14ac:dyDescent="0.2">
      <c r="B702" s="70">
        <v>37170</v>
      </c>
      <c r="C702" s="4">
        <v>6</v>
      </c>
      <c r="D702" s="11"/>
      <c r="E702" s="12"/>
      <c r="F702" s="13"/>
      <c r="G702" s="92">
        <v>6</v>
      </c>
      <c r="H702" s="13">
        <v>18</v>
      </c>
      <c r="I702" s="11">
        <v>70</v>
      </c>
      <c r="J702" s="93">
        <v>0</v>
      </c>
      <c r="K702" s="7">
        <v>1</v>
      </c>
      <c r="L702" s="11" t="s">
        <v>13</v>
      </c>
      <c r="M702" s="27"/>
      <c r="N702" s="9"/>
      <c r="O702" s="10"/>
      <c r="R702" s="119"/>
      <c r="S702" s="119"/>
      <c r="T702" s="119"/>
      <c r="U702" s="119"/>
      <c r="V702" s="119"/>
      <c r="W702" s="119"/>
      <c r="X702" s="119"/>
      <c r="Y702" s="119"/>
    </row>
    <row r="703" spans="2:25" x14ac:dyDescent="0.2">
      <c r="B703" s="70">
        <v>37171</v>
      </c>
      <c r="C703" s="4">
        <v>7</v>
      </c>
      <c r="D703" s="11"/>
      <c r="E703" s="12"/>
      <c r="F703" s="13"/>
      <c r="G703" s="92">
        <v>12</v>
      </c>
      <c r="H703" s="13">
        <v>19</v>
      </c>
      <c r="I703" s="11">
        <v>74</v>
      </c>
      <c r="J703" s="93">
        <v>0</v>
      </c>
      <c r="K703" s="7">
        <v>0</v>
      </c>
      <c r="L703" s="11" t="s">
        <v>13</v>
      </c>
      <c r="M703" s="27"/>
      <c r="N703" s="9"/>
      <c r="O703" s="10"/>
      <c r="R703" s="119"/>
      <c r="S703" s="119"/>
      <c r="T703" s="119"/>
      <c r="U703" s="119"/>
      <c r="V703" s="119"/>
      <c r="W703" s="119"/>
      <c r="X703" s="119"/>
      <c r="Y703" s="119"/>
    </row>
    <row r="704" spans="2:25" x14ac:dyDescent="0.2">
      <c r="B704" s="70">
        <v>37172</v>
      </c>
      <c r="C704" s="4">
        <v>8</v>
      </c>
      <c r="D704" s="11"/>
      <c r="E704" s="12"/>
      <c r="F704" s="13"/>
      <c r="G704" s="92">
        <v>10</v>
      </c>
      <c r="H704" s="13">
        <v>18</v>
      </c>
      <c r="I704" s="11">
        <v>94</v>
      </c>
      <c r="J704" s="93">
        <v>3</v>
      </c>
      <c r="K704" s="7">
        <v>0</v>
      </c>
      <c r="L704" s="11" t="s">
        <v>25</v>
      </c>
      <c r="M704" s="27"/>
      <c r="N704" s="15"/>
      <c r="O704" s="16"/>
      <c r="R704" s="80"/>
      <c r="S704" s="80"/>
      <c r="T704" s="80"/>
      <c r="U704" s="80"/>
      <c r="V704" s="80"/>
      <c r="W704" s="80"/>
      <c r="X704" s="80"/>
      <c r="Y704" s="80"/>
    </row>
    <row r="705" spans="2:25" x14ac:dyDescent="0.2">
      <c r="B705" s="70">
        <v>37173</v>
      </c>
      <c r="C705" s="4">
        <v>9</v>
      </c>
      <c r="D705" s="11"/>
      <c r="E705" s="12"/>
      <c r="F705" s="13"/>
      <c r="G705" s="92">
        <v>8</v>
      </c>
      <c r="H705" s="13">
        <v>17</v>
      </c>
      <c r="I705" s="11">
        <v>80</v>
      </c>
      <c r="J705" s="12">
        <v>0</v>
      </c>
      <c r="K705" s="7">
        <v>1</v>
      </c>
      <c r="L705" s="11" t="s">
        <v>25</v>
      </c>
      <c r="M705" s="27"/>
      <c r="N705" s="15"/>
      <c r="O705" s="16"/>
      <c r="R705" s="80" t="s">
        <v>154</v>
      </c>
      <c r="S705" s="80"/>
      <c r="T705" s="80"/>
      <c r="U705" s="80"/>
      <c r="V705" s="80"/>
      <c r="W705" s="80"/>
      <c r="X705" s="80"/>
      <c r="Y705" s="80"/>
    </row>
    <row r="706" spans="2:25" ht="13.5" thickBot="1" x14ac:dyDescent="0.25">
      <c r="B706" s="70">
        <v>37174</v>
      </c>
      <c r="C706" s="17">
        <v>10</v>
      </c>
      <c r="D706" s="18"/>
      <c r="E706" s="19"/>
      <c r="F706" s="20"/>
      <c r="G706" s="94">
        <v>10</v>
      </c>
      <c r="H706" s="20">
        <v>17</v>
      </c>
      <c r="I706" s="18">
        <v>79</v>
      </c>
      <c r="J706" s="95">
        <v>1</v>
      </c>
      <c r="K706" s="7">
        <v>1</v>
      </c>
      <c r="L706" s="11" t="s">
        <v>13</v>
      </c>
      <c r="M706" s="27"/>
      <c r="N706" s="15"/>
      <c r="O706" s="16"/>
      <c r="R706" s="119"/>
      <c r="S706" s="119"/>
      <c r="T706" s="119"/>
      <c r="U706" s="119"/>
      <c r="V706" s="119"/>
      <c r="W706" s="119"/>
      <c r="X706" s="119"/>
      <c r="Y706" s="119"/>
    </row>
    <row r="707" spans="2:25" ht="13.5" thickBot="1" x14ac:dyDescent="0.25">
      <c r="C707" s="21" t="s">
        <v>20</v>
      </c>
      <c r="D707" s="76">
        <v>36600</v>
      </c>
      <c r="E707" s="23">
        <v>0</v>
      </c>
      <c r="F707" s="24">
        <v>-1200</v>
      </c>
      <c r="G707" s="96"/>
      <c r="H707" s="97"/>
      <c r="I707" s="25"/>
      <c r="J707" s="98"/>
      <c r="K707" s="24"/>
      <c r="L707" s="22"/>
      <c r="M707" s="32"/>
      <c r="N707" s="101"/>
      <c r="O707" s="102"/>
      <c r="R707" s="119"/>
      <c r="S707" s="119"/>
      <c r="T707" s="119"/>
      <c r="U707" s="119"/>
      <c r="V707" s="119"/>
      <c r="W707" s="119"/>
      <c r="X707" s="119"/>
      <c r="Y707" s="119"/>
    </row>
    <row r="708" spans="2:25" x14ac:dyDescent="0.2">
      <c r="B708" s="70">
        <v>37175</v>
      </c>
      <c r="C708" s="26">
        <v>11</v>
      </c>
      <c r="D708" s="5"/>
      <c r="E708" s="6"/>
      <c r="F708" s="7"/>
      <c r="G708" s="90">
        <v>12</v>
      </c>
      <c r="H708" s="7">
        <v>15</v>
      </c>
      <c r="I708" s="5">
        <v>98</v>
      </c>
      <c r="J708" s="12">
        <v>0</v>
      </c>
      <c r="K708" s="7">
        <v>0</v>
      </c>
      <c r="L708" s="5" t="s">
        <v>25</v>
      </c>
      <c r="M708" s="35"/>
      <c r="N708" s="9"/>
      <c r="O708" s="10"/>
      <c r="R708" s="119"/>
      <c r="S708" s="119"/>
      <c r="T708" s="119"/>
      <c r="U708" s="119"/>
      <c r="V708" s="119"/>
      <c r="W708" s="119"/>
      <c r="X708" s="119"/>
      <c r="Y708" s="119"/>
    </row>
    <row r="709" spans="2:25" x14ac:dyDescent="0.2">
      <c r="B709" s="70">
        <v>37176</v>
      </c>
      <c r="C709" s="4">
        <v>12</v>
      </c>
      <c r="D709" s="11"/>
      <c r="E709" s="12"/>
      <c r="F709" s="13"/>
      <c r="G709" s="90">
        <v>13</v>
      </c>
      <c r="H709" s="7">
        <v>18</v>
      </c>
      <c r="I709" s="11">
        <v>86</v>
      </c>
      <c r="J709" s="12">
        <v>0</v>
      </c>
      <c r="K709" s="7">
        <v>1</v>
      </c>
      <c r="L709" s="5" t="s">
        <v>25</v>
      </c>
      <c r="M709" s="35"/>
      <c r="N709" s="9"/>
      <c r="O709" s="10"/>
      <c r="R709" s="80"/>
      <c r="S709" s="80"/>
      <c r="T709" s="80"/>
      <c r="U709" s="80"/>
      <c r="V709" s="80"/>
      <c r="W709" s="80"/>
      <c r="X709" s="80"/>
      <c r="Y709" s="80"/>
    </row>
    <row r="710" spans="2:25" x14ac:dyDescent="0.2">
      <c r="B710" s="70">
        <v>37177</v>
      </c>
      <c r="C710" s="4">
        <v>13</v>
      </c>
      <c r="D710" s="11"/>
      <c r="E710" s="12"/>
      <c r="F710" s="13"/>
      <c r="G710" s="92">
        <v>8</v>
      </c>
      <c r="H710" s="13">
        <v>17</v>
      </c>
      <c r="I710" s="11">
        <v>81</v>
      </c>
      <c r="J710" s="12">
        <v>0</v>
      </c>
      <c r="K710" s="7">
        <v>1</v>
      </c>
      <c r="L710" s="5" t="s">
        <v>45</v>
      </c>
      <c r="M710" s="35"/>
      <c r="N710" s="15"/>
      <c r="O710" s="16"/>
      <c r="R710" s="80" t="s">
        <v>156</v>
      </c>
      <c r="S710" s="80"/>
      <c r="T710" s="80"/>
      <c r="U710" s="80"/>
      <c r="V710" s="80"/>
      <c r="W710" s="80"/>
      <c r="X710" s="80"/>
      <c r="Y710" s="80"/>
    </row>
    <row r="711" spans="2:25" ht="15" x14ac:dyDescent="0.25">
      <c r="B711" s="70">
        <v>37178</v>
      </c>
      <c r="C711" s="4">
        <v>14</v>
      </c>
      <c r="D711" s="11"/>
      <c r="E711" s="12"/>
      <c r="F711" s="13"/>
      <c r="G711" s="99">
        <v>7</v>
      </c>
      <c r="H711" s="13">
        <v>21</v>
      </c>
      <c r="I711" s="11">
        <v>83</v>
      </c>
      <c r="J711" s="12">
        <v>0</v>
      </c>
      <c r="K711" s="7">
        <v>1</v>
      </c>
      <c r="L711" s="5" t="s">
        <v>45</v>
      </c>
      <c r="M711" s="35"/>
      <c r="N711" s="15"/>
      <c r="O711" s="16"/>
      <c r="R711" s="120"/>
      <c r="S711" s="120"/>
      <c r="T711" s="120"/>
      <c r="U711" s="120"/>
      <c r="V711" s="120"/>
      <c r="W711" s="120"/>
      <c r="X711" s="120"/>
      <c r="Y711" s="120"/>
    </row>
    <row r="712" spans="2:25" x14ac:dyDescent="0.2">
      <c r="B712" s="70">
        <v>37179</v>
      </c>
      <c r="C712" s="4">
        <v>15</v>
      </c>
      <c r="D712" s="11"/>
      <c r="E712" s="12"/>
      <c r="F712" s="13"/>
      <c r="G712" s="92">
        <v>10</v>
      </c>
      <c r="H712" s="13">
        <v>20</v>
      </c>
      <c r="I712" s="11">
        <v>89</v>
      </c>
      <c r="J712" s="12">
        <v>0</v>
      </c>
      <c r="K712" s="7">
        <v>1</v>
      </c>
      <c r="L712" s="5" t="s">
        <v>45</v>
      </c>
      <c r="M712" s="35"/>
      <c r="N712" s="9"/>
      <c r="O712" s="10"/>
      <c r="R712" s="120"/>
      <c r="S712" s="120"/>
      <c r="T712" s="120"/>
      <c r="U712" s="120"/>
      <c r="V712" s="120"/>
      <c r="W712" s="120"/>
      <c r="X712" s="120"/>
      <c r="Y712" s="120"/>
    </row>
    <row r="713" spans="2:25" x14ac:dyDescent="0.2">
      <c r="B713" s="70">
        <v>37180</v>
      </c>
      <c r="C713" s="4">
        <v>16</v>
      </c>
      <c r="D713" s="11"/>
      <c r="E713" s="12"/>
      <c r="F713" s="13"/>
      <c r="G713" s="92">
        <v>10</v>
      </c>
      <c r="H713" s="13">
        <v>18</v>
      </c>
      <c r="I713" s="11">
        <v>88</v>
      </c>
      <c r="J713" s="12">
        <v>0</v>
      </c>
      <c r="K713" s="7">
        <v>1</v>
      </c>
      <c r="L713" s="5" t="s">
        <v>45</v>
      </c>
      <c r="M713" s="35"/>
      <c r="N713" s="15"/>
      <c r="O713" s="16"/>
      <c r="R713" s="120"/>
      <c r="S713" s="120"/>
      <c r="T713" s="120"/>
      <c r="U713" s="120"/>
      <c r="V713" s="120"/>
      <c r="W713" s="120"/>
      <c r="X713" s="120"/>
      <c r="Y713" s="120"/>
    </row>
    <row r="714" spans="2:25" x14ac:dyDescent="0.2">
      <c r="B714" s="70">
        <v>37181</v>
      </c>
      <c r="C714" s="4">
        <v>17</v>
      </c>
      <c r="D714" s="11"/>
      <c r="E714" s="12"/>
      <c r="F714" s="13"/>
      <c r="G714" s="92">
        <v>6</v>
      </c>
      <c r="H714" s="13">
        <v>14</v>
      </c>
      <c r="I714" s="11">
        <v>96</v>
      </c>
      <c r="J714" s="12">
        <v>0</v>
      </c>
      <c r="K714" s="7">
        <v>0</v>
      </c>
      <c r="L714" s="5" t="s">
        <v>64</v>
      </c>
      <c r="M714" s="35"/>
      <c r="N714" s="9"/>
      <c r="O714" s="10"/>
      <c r="R714" s="80"/>
      <c r="S714" s="80"/>
      <c r="T714" s="80"/>
      <c r="U714" s="80"/>
      <c r="V714" s="80"/>
      <c r="W714" s="80"/>
      <c r="X714" s="80"/>
      <c r="Y714" s="80"/>
    </row>
    <row r="715" spans="2:25" x14ac:dyDescent="0.2">
      <c r="B715" s="70">
        <v>37182</v>
      </c>
      <c r="C715" s="4">
        <v>18</v>
      </c>
      <c r="D715" s="11"/>
      <c r="E715" s="12"/>
      <c r="F715" s="13"/>
      <c r="G715" s="92">
        <v>11</v>
      </c>
      <c r="H715" s="13">
        <v>15</v>
      </c>
      <c r="I715" s="11">
        <v>88</v>
      </c>
      <c r="J715" s="12">
        <v>0</v>
      </c>
      <c r="K715" s="7">
        <v>0.5</v>
      </c>
      <c r="L715" s="5" t="s">
        <v>64</v>
      </c>
      <c r="M715" s="35" t="s">
        <v>21</v>
      </c>
      <c r="N715" s="9"/>
      <c r="O715" s="10"/>
      <c r="R715" s="80" t="s">
        <v>155</v>
      </c>
      <c r="S715" s="80"/>
      <c r="T715" s="80"/>
      <c r="U715" s="80"/>
      <c r="V715" s="80"/>
      <c r="W715" s="80"/>
      <c r="X715" s="80"/>
      <c r="Y715" s="80"/>
    </row>
    <row r="716" spans="2:25" x14ac:dyDescent="0.2">
      <c r="B716" s="70">
        <v>37183</v>
      </c>
      <c r="C716" s="4">
        <v>19</v>
      </c>
      <c r="D716" s="11"/>
      <c r="E716" s="12"/>
      <c r="F716" s="13"/>
      <c r="G716" s="92">
        <v>8</v>
      </c>
      <c r="H716" s="13">
        <v>16</v>
      </c>
      <c r="I716" s="11">
        <v>91</v>
      </c>
      <c r="J716" s="12">
        <v>0</v>
      </c>
      <c r="K716" s="7">
        <v>0.5</v>
      </c>
      <c r="L716" s="5" t="s">
        <v>16</v>
      </c>
      <c r="M716" s="35" t="s">
        <v>21</v>
      </c>
      <c r="N716" s="9"/>
      <c r="O716" s="10"/>
      <c r="R716" s="120"/>
      <c r="S716" s="120"/>
      <c r="T716" s="120"/>
      <c r="U716" s="120"/>
      <c r="V716" s="120"/>
      <c r="W716" s="120"/>
      <c r="X716" s="120"/>
      <c r="Y716" s="120"/>
    </row>
    <row r="717" spans="2:25" ht="13.5" thickBot="1" x14ac:dyDescent="0.25">
      <c r="B717" s="70">
        <v>37184</v>
      </c>
      <c r="C717" s="17">
        <v>20</v>
      </c>
      <c r="D717" s="18"/>
      <c r="E717" s="19"/>
      <c r="F717" s="20"/>
      <c r="G717" s="92">
        <v>7</v>
      </c>
      <c r="H717" s="13">
        <v>14</v>
      </c>
      <c r="I717" s="18">
        <v>87</v>
      </c>
      <c r="J717" s="12">
        <v>0</v>
      </c>
      <c r="K717" s="7">
        <v>0</v>
      </c>
      <c r="L717" s="5" t="s">
        <v>16</v>
      </c>
      <c r="M717" s="35"/>
      <c r="N717" s="15"/>
      <c r="O717" s="16"/>
      <c r="R717" s="120"/>
      <c r="S717" s="120"/>
      <c r="T717" s="120"/>
      <c r="U717" s="120"/>
      <c r="V717" s="120"/>
      <c r="W717" s="120"/>
      <c r="X717" s="120"/>
      <c r="Y717" s="120"/>
    </row>
    <row r="718" spans="2:25" ht="13.5" thickBot="1" x14ac:dyDescent="0.25">
      <c r="C718" s="21" t="s">
        <v>23</v>
      </c>
      <c r="D718" s="76">
        <v>35800</v>
      </c>
      <c r="E718" s="23">
        <v>0</v>
      </c>
      <c r="F718" s="24">
        <v>-800</v>
      </c>
      <c r="G718" s="96"/>
      <c r="H718" s="97"/>
      <c r="I718" s="25"/>
      <c r="J718" s="98"/>
      <c r="K718" s="24"/>
      <c r="L718" s="22"/>
      <c r="M718" s="32"/>
      <c r="N718" s="101"/>
      <c r="O718" s="102"/>
      <c r="R718" s="120"/>
      <c r="S718" s="120"/>
      <c r="T718" s="120"/>
      <c r="U718" s="120"/>
      <c r="V718" s="120"/>
      <c r="W718" s="120"/>
      <c r="X718" s="120"/>
      <c r="Y718" s="120"/>
    </row>
    <row r="719" spans="2:25" x14ac:dyDescent="0.2">
      <c r="B719" s="70">
        <v>37185</v>
      </c>
      <c r="C719" s="26">
        <v>21</v>
      </c>
      <c r="D719" s="5"/>
      <c r="E719" s="6"/>
      <c r="F719" s="7"/>
      <c r="G719" s="90">
        <v>6</v>
      </c>
      <c r="H719" s="7">
        <v>12</v>
      </c>
      <c r="I719" s="5">
        <v>96</v>
      </c>
      <c r="J719" s="6">
        <v>8</v>
      </c>
      <c r="K719" s="7">
        <v>0</v>
      </c>
      <c r="L719" s="5" t="s">
        <v>13</v>
      </c>
      <c r="M719" s="35"/>
      <c r="N719" s="48"/>
      <c r="O719" s="10"/>
      <c r="R719" s="80"/>
      <c r="S719" s="80"/>
      <c r="T719" s="80"/>
      <c r="U719" s="80"/>
      <c r="V719" s="80"/>
      <c r="W719" s="80"/>
      <c r="X719" s="80"/>
      <c r="Y719" s="80"/>
    </row>
    <row r="720" spans="2:25" x14ac:dyDescent="0.2">
      <c r="B720" s="70">
        <v>37186</v>
      </c>
      <c r="C720" s="4">
        <v>22</v>
      </c>
      <c r="D720" s="11"/>
      <c r="E720" s="12"/>
      <c r="F720" s="13"/>
      <c r="G720" s="92">
        <v>7</v>
      </c>
      <c r="H720" s="13">
        <v>15</v>
      </c>
      <c r="I720" s="11">
        <v>98</v>
      </c>
      <c r="J720" s="12">
        <v>3</v>
      </c>
      <c r="K720" s="7">
        <v>0</v>
      </c>
      <c r="L720" s="5" t="s">
        <v>13</v>
      </c>
      <c r="M720" s="35"/>
      <c r="N720" s="9"/>
      <c r="O720" s="10"/>
      <c r="R720" s="80" t="s">
        <v>157</v>
      </c>
      <c r="S720" s="80"/>
      <c r="T720" s="80"/>
      <c r="U720" s="80"/>
      <c r="V720" s="80"/>
      <c r="W720" s="80"/>
      <c r="X720" s="80"/>
      <c r="Y720" s="80"/>
    </row>
    <row r="721" spans="2:25" x14ac:dyDescent="0.2">
      <c r="B721" s="70">
        <v>37187</v>
      </c>
      <c r="C721" s="4">
        <v>23</v>
      </c>
      <c r="D721" s="11"/>
      <c r="E721" s="12"/>
      <c r="F721" s="13"/>
      <c r="G721" s="92">
        <v>10</v>
      </c>
      <c r="H721" s="13">
        <v>11</v>
      </c>
      <c r="I721" s="11">
        <v>91</v>
      </c>
      <c r="J721" s="12">
        <v>0</v>
      </c>
      <c r="K721" s="7">
        <v>0</v>
      </c>
      <c r="L721" s="5" t="s">
        <v>13</v>
      </c>
      <c r="M721" s="35"/>
      <c r="N721" s="15"/>
      <c r="O721" s="16"/>
      <c r="R721" s="120"/>
      <c r="S721" s="120"/>
      <c r="T721" s="120"/>
      <c r="U721" s="120"/>
      <c r="V721" s="120"/>
      <c r="W721" s="120"/>
      <c r="X721" s="120"/>
      <c r="Y721" s="120"/>
    </row>
    <row r="722" spans="2:25" x14ac:dyDescent="0.2">
      <c r="B722" s="70">
        <v>37188</v>
      </c>
      <c r="C722" s="4">
        <v>24</v>
      </c>
      <c r="D722" s="11"/>
      <c r="E722" s="12"/>
      <c r="F722" s="13"/>
      <c r="G722" s="92">
        <v>6</v>
      </c>
      <c r="H722" s="13">
        <v>8</v>
      </c>
      <c r="I722" s="11">
        <v>100</v>
      </c>
      <c r="J722" s="12">
        <v>8</v>
      </c>
      <c r="K722" s="7">
        <v>0</v>
      </c>
      <c r="L722" s="5" t="s">
        <v>25</v>
      </c>
      <c r="M722" s="35"/>
      <c r="N722" s="9"/>
      <c r="O722" s="10"/>
      <c r="R722" s="120"/>
      <c r="S722" s="120"/>
      <c r="T722" s="120"/>
      <c r="U722" s="120"/>
      <c r="V722" s="120"/>
      <c r="W722" s="120"/>
      <c r="X722" s="120"/>
      <c r="Y722" s="120"/>
    </row>
    <row r="723" spans="2:25" x14ac:dyDescent="0.2">
      <c r="B723" s="70">
        <v>37189</v>
      </c>
      <c r="C723" s="4">
        <v>25</v>
      </c>
      <c r="D723" s="11"/>
      <c r="E723" s="12"/>
      <c r="F723" s="13"/>
      <c r="G723" s="92">
        <v>7</v>
      </c>
      <c r="H723" s="13">
        <v>14</v>
      </c>
      <c r="I723" s="11">
        <v>93</v>
      </c>
      <c r="J723" s="12">
        <v>0</v>
      </c>
      <c r="K723" s="7">
        <v>0</v>
      </c>
      <c r="L723" s="5" t="s">
        <v>25</v>
      </c>
      <c r="M723" s="35"/>
      <c r="N723" s="15"/>
      <c r="O723" s="16"/>
      <c r="R723" s="120"/>
      <c r="S723" s="120"/>
      <c r="T723" s="120"/>
      <c r="U723" s="120"/>
      <c r="V723" s="120"/>
      <c r="W723" s="120"/>
      <c r="X723" s="120"/>
      <c r="Y723" s="120"/>
    </row>
    <row r="724" spans="2:25" x14ac:dyDescent="0.2">
      <c r="B724" s="70">
        <v>37190</v>
      </c>
      <c r="C724" s="4">
        <v>26</v>
      </c>
      <c r="D724" s="11"/>
      <c r="E724" s="12"/>
      <c r="F724" s="13"/>
      <c r="G724" s="92">
        <v>10</v>
      </c>
      <c r="H724" s="13">
        <v>12</v>
      </c>
      <c r="I724" s="11">
        <v>90</v>
      </c>
      <c r="J724" s="12">
        <v>0</v>
      </c>
      <c r="K724" s="7">
        <v>0</v>
      </c>
      <c r="L724" s="11" t="s">
        <v>64</v>
      </c>
      <c r="M724" s="35"/>
      <c r="N724" s="9"/>
      <c r="O724" s="10"/>
    </row>
    <row r="725" spans="2:25" x14ac:dyDescent="0.2">
      <c r="B725" s="70">
        <v>37191</v>
      </c>
      <c r="C725" s="4">
        <v>27</v>
      </c>
      <c r="D725" s="11"/>
      <c r="E725" s="12"/>
      <c r="F725" s="13"/>
      <c r="G725" s="92">
        <v>8</v>
      </c>
      <c r="H725" s="13">
        <v>12</v>
      </c>
      <c r="I725" s="11">
        <v>97</v>
      </c>
      <c r="J725" s="12">
        <v>6</v>
      </c>
      <c r="K725" s="7">
        <v>0</v>
      </c>
      <c r="L725" s="11" t="s">
        <v>64</v>
      </c>
      <c r="M725" s="35"/>
      <c r="N725" s="15"/>
      <c r="O725" s="16"/>
    </row>
    <row r="726" spans="2:25" x14ac:dyDescent="0.2">
      <c r="B726" s="70">
        <v>37192</v>
      </c>
      <c r="C726" s="4">
        <v>28</v>
      </c>
      <c r="D726" s="11"/>
      <c r="E726" s="12"/>
      <c r="F726" s="13"/>
      <c r="G726" s="92">
        <v>6</v>
      </c>
      <c r="H726" s="13">
        <v>14</v>
      </c>
      <c r="I726" s="11">
        <v>94</v>
      </c>
      <c r="J726" s="12">
        <v>0</v>
      </c>
      <c r="K726" s="7">
        <v>0</v>
      </c>
      <c r="L726" s="11" t="s">
        <v>13</v>
      </c>
      <c r="M726" s="35"/>
      <c r="N726" s="9"/>
      <c r="O726" s="10"/>
    </row>
    <row r="727" spans="2:25" x14ac:dyDescent="0.2">
      <c r="B727" s="70">
        <v>37193</v>
      </c>
      <c r="C727" s="4">
        <v>29</v>
      </c>
      <c r="D727" s="11"/>
      <c r="E727" s="12"/>
      <c r="F727" s="13"/>
      <c r="G727" s="92">
        <v>7</v>
      </c>
      <c r="H727" s="13">
        <v>12</v>
      </c>
      <c r="I727" s="11">
        <v>100</v>
      </c>
      <c r="J727" s="12">
        <v>4</v>
      </c>
      <c r="K727" s="7">
        <v>0</v>
      </c>
      <c r="L727" s="11" t="s">
        <v>13</v>
      </c>
      <c r="M727" s="35"/>
      <c r="N727" s="15"/>
      <c r="O727" s="16"/>
    </row>
    <row r="728" spans="2:25" x14ac:dyDescent="0.2">
      <c r="B728" s="70">
        <v>37194</v>
      </c>
      <c r="C728" s="4">
        <v>30</v>
      </c>
      <c r="D728" s="11"/>
      <c r="E728" s="12"/>
      <c r="F728" s="13"/>
      <c r="G728" s="92">
        <v>12</v>
      </c>
      <c r="H728" s="13">
        <v>16</v>
      </c>
      <c r="I728" s="11">
        <v>87</v>
      </c>
      <c r="J728" s="12">
        <v>0</v>
      </c>
      <c r="K728" s="7">
        <v>1</v>
      </c>
      <c r="L728" s="11" t="s">
        <v>13</v>
      </c>
      <c r="M728" s="35"/>
      <c r="N728" s="15"/>
      <c r="O728" s="16"/>
    </row>
    <row r="729" spans="2:25" ht="13.5" thickBot="1" x14ac:dyDescent="0.25">
      <c r="B729" s="70">
        <v>37195</v>
      </c>
      <c r="C729" s="17">
        <v>31</v>
      </c>
      <c r="D729" s="11"/>
      <c r="E729" s="12"/>
      <c r="F729" s="13"/>
      <c r="G729" s="92">
        <v>11</v>
      </c>
      <c r="H729" s="13">
        <v>15</v>
      </c>
      <c r="I729" s="11">
        <v>90</v>
      </c>
      <c r="J729" s="12">
        <v>7</v>
      </c>
      <c r="K729" s="13">
        <v>1</v>
      </c>
      <c r="L729" s="11" t="s">
        <v>13</v>
      </c>
      <c r="M729" s="35"/>
      <c r="N729" s="15"/>
      <c r="O729" s="16"/>
    </row>
    <row r="730" spans="2:25" ht="13.5" thickBot="1" x14ac:dyDescent="0.25">
      <c r="C730" s="21" t="s">
        <v>27</v>
      </c>
      <c r="D730" s="22">
        <v>35300</v>
      </c>
      <c r="E730" s="23">
        <v>0</v>
      </c>
      <c r="F730" s="24">
        <v>-500</v>
      </c>
      <c r="G730" s="96"/>
      <c r="H730" s="97"/>
      <c r="I730" s="25"/>
      <c r="J730" s="98"/>
      <c r="K730" s="24"/>
      <c r="L730" s="22"/>
      <c r="M730" s="36"/>
      <c r="N730" s="37"/>
      <c r="O730" s="38"/>
    </row>
    <row r="731" spans="2:25" ht="12.75" customHeight="1" x14ac:dyDescent="0.2">
      <c r="C731" s="164" t="s">
        <v>28</v>
      </c>
      <c r="D731" s="165"/>
      <c r="E731" s="251">
        <v>0</v>
      </c>
      <c r="F731" s="253">
        <v>-2500</v>
      </c>
      <c r="G731" s="256">
        <f>SUM(G697:G729)</f>
        <v>280</v>
      </c>
      <c r="H731" s="256">
        <f>SUM(H697:H729)</f>
        <v>482</v>
      </c>
      <c r="I731" s="256">
        <f>SUM(I697:I729)</f>
        <v>2768</v>
      </c>
      <c r="J731" s="258">
        <f>SUM(J697:J729)</f>
        <v>57</v>
      </c>
      <c r="K731" s="233">
        <f>COUNTIF(K697:K729,"&gt;0")</f>
        <v>15</v>
      </c>
      <c r="L731" s="39"/>
      <c r="M731" s="40"/>
      <c r="N731" s="40"/>
      <c r="O731" s="41"/>
    </row>
    <row r="732" spans="2:25" ht="13.5" thickBot="1" x14ac:dyDescent="0.25">
      <c r="C732" s="166"/>
      <c r="D732" s="167"/>
      <c r="E732" s="252"/>
      <c r="F732" s="232"/>
      <c r="G732" s="257"/>
      <c r="H732" s="257"/>
      <c r="I732" s="257"/>
      <c r="J732" s="259"/>
      <c r="K732" s="234"/>
      <c r="L732" s="42"/>
      <c r="M732" s="43"/>
      <c r="N732" s="43"/>
      <c r="O732" s="44"/>
    </row>
    <row r="733" spans="2:25" ht="12.75" customHeight="1" x14ac:dyDescent="0.2">
      <c r="C733" s="143" t="s">
        <v>54</v>
      </c>
      <c r="D733" s="144"/>
      <c r="E733" s="206">
        <v>-2.5</v>
      </c>
      <c r="F733" s="116" t="s">
        <v>55</v>
      </c>
      <c r="G733" s="152" t="s">
        <v>171</v>
      </c>
      <c r="H733" s="153" t="s">
        <v>172</v>
      </c>
      <c r="I733" s="154" t="s">
        <v>56</v>
      </c>
      <c r="J733" s="156" t="s">
        <v>57</v>
      </c>
      <c r="K733" s="235" t="s">
        <v>29</v>
      </c>
      <c r="L733" s="235"/>
      <c r="M733" s="235"/>
      <c r="N733" s="235"/>
      <c r="O733" s="236"/>
    </row>
    <row r="734" spans="2:25" x14ac:dyDescent="0.2">
      <c r="C734" s="145"/>
      <c r="D734" s="146"/>
      <c r="E734" s="207"/>
      <c r="F734" s="117"/>
      <c r="G734" s="121"/>
      <c r="H734" s="137"/>
      <c r="I734" s="155"/>
      <c r="J734" s="157"/>
      <c r="K734" s="237"/>
      <c r="L734" s="237"/>
      <c r="M734" s="237"/>
      <c r="N734" s="237"/>
      <c r="O734" s="238"/>
    </row>
    <row r="735" spans="2:25" x14ac:dyDescent="0.2">
      <c r="C735" s="145"/>
      <c r="D735" s="146"/>
      <c r="E735" s="207"/>
      <c r="F735" s="117"/>
      <c r="G735" s="227">
        <f>G731/31</f>
        <v>9.0322580645161299</v>
      </c>
      <c r="H735" s="227">
        <f t="shared" ref="H735:I735" si="12">H731/31</f>
        <v>15.548387096774194</v>
      </c>
      <c r="I735" s="227">
        <f t="shared" si="12"/>
        <v>89.290322580645167</v>
      </c>
      <c r="J735" s="231">
        <f>COUNTIF(J697:J729,"&gt;0")</f>
        <v>10</v>
      </c>
      <c r="K735" s="237"/>
      <c r="L735" s="237"/>
      <c r="M735" s="237"/>
      <c r="N735" s="237"/>
      <c r="O735" s="238"/>
    </row>
    <row r="736" spans="2:25" ht="13.5" thickBot="1" x14ac:dyDescent="0.25">
      <c r="C736" s="147"/>
      <c r="D736" s="148"/>
      <c r="E736" s="208"/>
      <c r="F736" s="118"/>
      <c r="G736" s="228"/>
      <c r="H736" s="228"/>
      <c r="I736" s="228"/>
      <c r="J736" s="232"/>
      <c r="K736" s="239"/>
      <c r="L736" s="239"/>
      <c r="M736" s="239"/>
      <c r="N736" s="239"/>
      <c r="O736" s="240"/>
    </row>
    <row r="739" spans="2:25" x14ac:dyDescent="0.2">
      <c r="C739" s="69" t="s">
        <v>159</v>
      </c>
      <c r="D739" s="69" t="s">
        <v>209</v>
      </c>
      <c r="H739" s="59"/>
    </row>
    <row r="740" spans="2:25" ht="13.5" thickBot="1" x14ac:dyDescent="0.25">
      <c r="D740" s="72"/>
    </row>
    <row r="741" spans="2:25" ht="12.75" customHeight="1" x14ac:dyDescent="0.2">
      <c r="C741" s="260" t="s">
        <v>0</v>
      </c>
      <c r="D741" s="262" t="s">
        <v>1</v>
      </c>
      <c r="E741" s="263"/>
      <c r="F741" s="264"/>
      <c r="G741" s="265" t="s">
        <v>2</v>
      </c>
      <c r="H741" s="266"/>
      <c r="I741" s="267" t="s">
        <v>3</v>
      </c>
      <c r="J741" s="269" t="s">
        <v>4</v>
      </c>
      <c r="K741" s="241" t="s">
        <v>5</v>
      </c>
      <c r="L741" s="243" t="s">
        <v>6</v>
      </c>
      <c r="M741" s="245" t="s">
        <v>7</v>
      </c>
      <c r="N741" s="246"/>
      <c r="O741" s="247"/>
      <c r="R741" s="80" t="s">
        <v>150</v>
      </c>
      <c r="S741" s="80"/>
      <c r="T741" s="80"/>
      <c r="U741" s="80"/>
      <c r="V741" s="80"/>
      <c r="W741" s="80"/>
      <c r="X741" s="80"/>
      <c r="Y741" s="80"/>
    </row>
    <row r="742" spans="2:25" ht="13.5" thickBot="1" x14ac:dyDescent="0.25">
      <c r="C742" s="261"/>
      <c r="D742" s="1" t="s">
        <v>8</v>
      </c>
      <c r="E742" s="2" t="s">
        <v>9</v>
      </c>
      <c r="F742" s="3" t="s">
        <v>10</v>
      </c>
      <c r="G742" s="49" t="s">
        <v>11</v>
      </c>
      <c r="H742" s="50" t="s">
        <v>12</v>
      </c>
      <c r="I742" s="268"/>
      <c r="J742" s="270"/>
      <c r="K742" s="242"/>
      <c r="L742" s="244"/>
      <c r="M742" s="248"/>
      <c r="N742" s="249"/>
      <c r="O742" s="250"/>
      <c r="R742" s="119" t="s">
        <v>377</v>
      </c>
      <c r="S742" s="119"/>
      <c r="T742" s="119"/>
      <c r="U742" s="119"/>
      <c r="V742" s="119"/>
      <c r="W742" s="119"/>
      <c r="X742" s="119"/>
      <c r="Y742" s="119"/>
    </row>
    <row r="743" spans="2:25" x14ac:dyDescent="0.2">
      <c r="B743" s="70">
        <v>37165</v>
      </c>
      <c r="C743" s="4">
        <v>1</v>
      </c>
      <c r="D743" s="5"/>
      <c r="E743" s="6"/>
      <c r="F743" s="7"/>
      <c r="G743" s="90">
        <v>11</v>
      </c>
      <c r="H743" s="7">
        <v>16</v>
      </c>
      <c r="I743" s="5">
        <v>90</v>
      </c>
      <c r="J743" s="91">
        <v>2</v>
      </c>
      <c r="K743" s="7">
        <v>0</v>
      </c>
      <c r="L743" s="5" t="s">
        <v>25</v>
      </c>
      <c r="M743" s="8"/>
      <c r="N743" s="9"/>
      <c r="O743" s="10"/>
      <c r="R743" s="119"/>
      <c r="S743" s="119"/>
      <c r="T743" s="119"/>
      <c r="U743" s="119"/>
      <c r="V743" s="119"/>
      <c r="W743" s="119"/>
      <c r="X743" s="119"/>
      <c r="Y743" s="119"/>
    </row>
    <row r="744" spans="2:25" x14ac:dyDescent="0.2">
      <c r="B744" s="70">
        <v>37166</v>
      </c>
      <c r="C744" s="4">
        <v>2</v>
      </c>
      <c r="D744" s="11"/>
      <c r="E744" s="12"/>
      <c r="F744" s="13"/>
      <c r="G744" s="92">
        <v>12</v>
      </c>
      <c r="H744" s="13">
        <v>22</v>
      </c>
      <c r="I744" s="11">
        <v>86</v>
      </c>
      <c r="J744" s="93">
        <v>2</v>
      </c>
      <c r="K744" s="7">
        <v>2</v>
      </c>
      <c r="L744" s="11" t="s">
        <v>16</v>
      </c>
      <c r="M744" s="8"/>
      <c r="N744" s="9"/>
      <c r="O744" s="10"/>
      <c r="R744" s="119"/>
      <c r="S744" s="119"/>
      <c r="T744" s="119"/>
      <c r="U744" s="119"/>
      <c r="V744" s="119"/>
      <c r="W744" s="119"/>
      <c r="X744" s="119"/>
      <c r="Y744" s="119"/>
    </row>
    <row r="745" spans="2:25" x14ac:dyDescent="0.2">
      <c r="B745" s="70">
        <v>37167</v>
      </c>
      <c r="C745" s="4">
        <v>3</v>
      </c>
      <c r="D745" s="11"/>
      <c r="E745" s="12"/>
      <c r="F745" s="13"/>
      <c r="G745" s="92">
        <v>12</v>
      </c>
      <c r="H745" s="13">
        <v>19</v>
      </c>
      <c r="I745" s="11">
        <v>74</v>
      </c>
      <c r="J745" s="93">
        <v>3</v>
      </c>
      <c r="K745" s="7">
        <v>0</v>
      </c>
      <c r="L745" s="11" t="s">
        <v>25</v>
      </c>
      <c r="M745" s="8"/>
      <c r="N745" s="9"/>
      <c r="O745" s="10"/>
      <c r="R745" s="80"/>
      <c r="S745" s="80"/>
      <c r="T745" s="80"/>
      <c r="U745" s="80"/>
      <c r="V745" s="80"/>
      <c r="W745" s="80"/>
      <c r="X745" s="80"/>
      <c r="Y745" s="80"/>
    </row>
    <row r="746" spans="2:25" x14ac:dyDescent="0.2">
      <c r="B746" s="70">
        <v>37168</v>
      </c>
      <c r="C746" s="4">
        <v>4</v>
      </c>
      <c r="D746" s="11"/>
      <c r="E746" s="12"/>
      <c r="F746" s="13"/>
      <c r="G746" s="92">
        <v>12</v>
      </c>
      <c r="H746" s="13">
        <v>20</v>
      </c>
      <c r="I746" s="11">
        <v>64</v>
      </c>
      <c r="J746" s="93">
        <v>0</v>
      </c>
      <c r="K746" s="7">
        <v>1</v>
      </c>
      <c r="L746" s="11" t="s">
        <v>13</v>
      </c>
      <c r="M746" s="8"/>
      <c r="N746" s="9"/>
      <c r="O746" s="10"/>
      <c r="R746" s="80" t="s">
        <v>152</v>
      </c>
      <c r="S746" s="80"/>
      <c r="T746" s="80"/>
      <c r="U746" s="80"/>
      <c r="V746" s="80"/>
      <c r="W746" s="80"/>
      <c r="X746" s="80"/>
      <c r="Y746" s="80"/>
    </row>
    <row r="747" spans="2:25" ht="12.75" customHeight="1" x14ac:dyDescent="0.2">
      <c r="B747" s="70">
        <v>37169</v>
      </c>
      <c r="C747" s="4">
        <v>5</v>
      </c>
      <c r="D747" s="11"/>
      <c r="E747" s="12"/>
      <c r="F747" s="13"/>
      <c r="G747" s="92">
        <v>10</v>
      </c>
      <c r="H747" s="13">
        <v>18</v>
      </c>
      <c r="I747" s="11">
        <v>72</v>
      </c>
      <c r="J747" s="93">
        <v>0</v>
      </c>
      <c r="K747" s="7">
        <v>1</v>
      </c>
      <c r="L747" s="11" t="s">
        <v>13</v>
      </c>
      <c r="M747" s="8"/>
      <c r="N747" s="9"/>
      <c r="O747" s="10"/>
      <c r="R747" s="119"/>
      <c r="S747" s="119"/>
      <c r="T747" s="119"/>
      <c r="U747" s="119"/>
      <c r="V747" s="119"/>
      <c r="W747" s="119"/>
      <c r="X747" s="119"/>
      <c r="Y747" s="119"/>
    </row>
    <row r="748" spans="2:25" x14ac:dyDescent="0.2">
      <c r="B748" s="70">
        <v>37170</v>
      </c>
      <c r="C748" s="4">
        <v>6</v>
      </c>
      <c r="D748" s="11"/>
      <c r="E748" s="12"/>
      <c r="F748" s="13"/>
      <c r="G748" s="92">
        <v>11</v>
      </c>
      <c r="H748" s="13">
        <v>16</v>
      </c>
      <c r="I748" s="11">
        <v>78</v>
      </c>
      <c r="J748" s="93">
        <v>0</v>
      </c>
      <c r="K748" s="7">
        <v>1</v>
      </c>
      <c r="L748" s="11" t="s">
        <v>25</v>
      </c>
      <c r="M748" s="8"/>
      <c r="N748" s="9"/>
      <c r="O748" s="10"/>
      <c r="R748" s="119"/>
      <c r="S748" s="119"/>
      <c r="T748" s="119"/>
      <c r="U748" s="119"/>
      <c r="V748" s="119"/>
      <c r="W748" s="119"/>
      <c r="X748" s="119"/>
      <c r="Y748" s="119"/>
    </row>
    <row r="749" spans="2:25" x14ac:dyDescent="0.2">
      <c r="B749" s="70">
        <v>37171</v>
      </c>
      <c r="C749" s="4">
        <v>7</v>
      </c>
      <c r="D749" s="11"/>
      <c r="E749" s="12"/>
      <c r="F749" s="13"/>
      <c r="G749" s="92">
        <v>9</v>
      </c>
      <c r="H749" s="13">
        <v>18</v>
      </c>
      <c r="I749" s="11">
        <v>96</v>
      </c>
      <c r="J749" s="93">
        <v>0</v>
      </c>
      <c r="K749" s="7">
        <v>1</v>
      </c>
      <c r="L749" s="11" t="s">
        <v>64</v>
      </c>
      <c r="M749" s="8"/>
      <c r="N749" s="9"/>
      <c r="O749" s="10"/>
      <c r="R749" s="119"/>
      <c r="S749" s="119"/>
      <c r="T749" s="119"/>
      <c r="U749" s="119"/>
      <c r="V749" s="119"/>
      <c r="W749" s="119"/>
      <c r="X749" s="119"/>
      <c r="Y749" s="119"/>
    </row>
    <row r="750" spans="2:25" x14ac:dyDescent="0.2">
      <c r="B750" s="70">
        <v>37172</v>
      </c>
      <c r="C750" s="4">
        <v>8</v>
      </c>
      <c r="D750" s="11"/>
      <c r="E750" s="12"/>
      <c r="F750" s="13"/>
      <c r="G750" s="92">
        <v>12</v>
      </c>
      <c r="H750" s="13">
        <v>18</v>
      </c>
      <c r="I750" s="11">
        <v>83</v>
      </c>
      <c r="J750" s="93">
        <v>0</v>
      </c>
      <c r="K750" s="7">
        <v>1</v>
      </c>
      <c r="L750" s="11" t="s">
        <v>64</v>
      </c>
      <c r="M750" s="14"/>
      <c r="N750" s="15"/>
      <c r="O750" s="16"/>
      <c r="R750" s="80"/>
      <c r="S750" s="80"/>
      <c r="T750" s="80"/>
      <c r="U750" s="80"/>
      <c r="V750" s="80"/>
      <c r="W750" s="80"/>
      <c r="X750" s="80"/>
      <c r="Y750" s="80"/>
    </row>
    <row r="751" spans="2:25" x14ac:dyDescent="0.2">
      <c r="B751" s="70">
        <v>37173</v>
      </c>
      <c r="C751" s="4">
        <v>9</v>
      </c>
      <c r="D751" s="11"/>
      <c r="E751" s="12"/>
      <c r="F751" s="13"/>
      <c r="G751" s="92">
        <v>10</v>
      </c>
      <c r="H751" s="13">
        <v>16</v>
      </c>
      <c r="I751" s="11">
        <v>65</v>
      </c>
      <c r="J751" s="93">
        <v>0</v>
      </c>
      <c r="K751" s="7">
        <v>0</v>
      </c>
      <c r="L751" s="11" t="s">
        <v>25</v>
      </c>
      <c r="M751" s="14"/>
      <c r="N751" s="15"/>
      <c r="O751" s="16"/>
      <c r="R751" s="80" t="s">
        <v>154</v>
      </c>
      <c r="S751" s="80"/>
      <c r="T751" s="80"/>
      <c r="U751" s="80"/>
      <c r="V751" s="80"/>
      <c r="W751" s="80"/>
      <c r="X751" s="80"/>
      <c r="Y751" s="80"/>
    </row>
    <row r="752" spans="2:25" ht="13.5" thickBot="1" x14ac:dyDescent="0.25">
      <c r="B752" s="70">
        <v>37174</v>
      </c>
      <c r="C752" s="17">
        <v>10</v>
      </c>
      <c r="D752" s="18"/>
      <c r="E752" s="19"/>
      <c r="F752" s="20"/>
      <c r="G752" s="94">
        <v>9</v>
      </c>
      <c r="H752" s="20">
        <v>18</v>
      </c>
      <c r="I752" s="18">
        <v>67</v>
      </c>
      <c r="J752" s="95">
        <v>3</v>
      </c>
      <c r="K752" s="7">
        <v>1</v>
      </c>
      <c r="L752" s="11" t="s">
        <v>13</v>
      </c>
      <c r="M752" s="14"/>
      <c r="N752" s="15"/>
      <c r="O752" s="16"/>
      <c r="R752" s="119"/>
      <c r="S752" s="119"/>
      <c r="T752" s="119"/>
      <c r="U752" s="119"/>
      <c r="V752" s="119"/>
      <c r="W752" s="119"/>
      <c r="X752" s="119"/>
      <c r="Y752" s="119"/>
    </row>
    <row r="753" spans="2:25" ht="13.5" thickBot="1" x14ac:dyDescent="0.25">
      <c r="C753" s="21" t="s">
        <v>20</v>
      </c>
      <c r="D753" s="22"/>
      <c r="E753" s="23">
        <v>0</v>
      </c>
      <c r="F753" s="24">
        <v>-400</v>
      </c>
      <c r="G753" s="96"/>
      <c r="H753" s="97"/>
      <c r="I753" s="25"/>
      <c r="J753" s="98"/>
      <c r="K753" s="24"/>
      <c r="L753" s="22"/>
      <c r="M753" s="100"/>
      <c r="N753" s="101"/>
      <c r="O753" s="102"/>
      <c r="R753" s="119"/>
      <c r="S753" s="119"/>
      <c r="T753" s="119"/>
      <c r="U753" s="119"/>
      <c r="V753" s="119"/>
      <c r="W753" s="119"/>
      <c r="X753" s="119"/>
      <c r="Y753" s="119"/>
    </row>
    <row r="754" spans="2:25" x14ac:dyDescent="0.2">
      <c r="B754" s="70">
        <v>37175</v>
      </c>
      <c r="C754" s="26">
        <v>11</v>
      </c>
      <c r="D754" s="5"/>
      <c r="E754" s="6"/>
      <c r="F754" s="7"/>
      <c r="G754" s="90">
        <v>11</v>
      </c>
      <c r="H754" s="7">
        <v>16</v>
      </c>
      <c r="I754" s="5">
        <v>87</v>
      </c>
      <c r="J754" s="12">
        <v>4</v>
      </c>
      <c r="K754" s="7">
        <v>0</v>
      </c>
      <c r="L754" s="5" t="s">
        <v>13</v>
      </c>
      <c r="M754" s="8"/>
      <c r="N754" s="9"/>
      <c r="O754" s="10"/>
      <c r="R754" s="119"/>
      <c r="S754" s="119"/>
      <c r="T754" s="119"/>
      <c r="U754" s="119"/>
      <c r="V754" s="119"/>
      <c r="W754" s="119"/>
      <c r="X754" s="119"/>
      <c r="Y754" s="119"/>
    </row>
    <row r="755" spans="2:25" x14ac:dyDescent="0.2">
      <c r="B755" s="70">
        <v>37176</v>
      </c>
      <c r="C755" s="4">
        <v>12</v>
      </c>
      <c r="D755" s="11"/>
      <c r="E755" s="12"/>
      <c r="F755" s="13"/>
      <c r="G755" s="90">
        <v>13</v>
      </c>
      <c r="H755" s="7">
        <v>20</v>
      </c>
      <c r="I755" s="11">
        <v>62</v>
      </c>
      <c r="J755" s="12">
        <v>0</v>
      </c>
      <c r="K755" s="7">
        <v>2</v>
      </c>
      <c r="L755" s="5" t="s">
        <v>25</v>
      </c>
      <c r="M755" s="8"/>
      <c r="N755" s="9"/>
      <c r="O755" s="10"/>
      <c r="R755" s="80"/>
      <c r="S755" s="80"/>
      <c r="T755" s="80"/>
      <c r="U755" s="80"/>
      <c r="V755" s="80"/>
      <c r="W755" s="80"/>
      <c r="X755" s="80"/>
      <c r="Y755" s="80"/>
    </row>
    <row r="756" spans="2:25" x14ac:dyDescent="0.2">
      <c r="B756" s="70">
        <v>37177</v>
      </c>
      <c r="C756" s="4">
        <v>13</v>
      </c>
      <c r="D756" s="11"/>
      <c r="E756" s="12"/>
      <c r="F756" s="13"/>
      <c r="G756" s="92">
        <v>12</v>
      </c>
      <c r="H756" s="13">
        <v>21</v>
      </c>
      <c r="I756" s="11">
        <v>64</v>
      </c>
      <c r="J756" s="12">
        <v>0</v>
      </c>
      <c r="K756" s="7">
        <v>2</v>
      </c>
      <c r="L756" s="5" t="s">
        <v>25</v>
      </c>
      <c r="M756" s="14"/>
      <c r="N756" s="15"/>
      <c r="O756" s="16"/>
      <c r="R756" s="80" t="s">
        <v>156</v>
      </c>
      <c r="S756" s="80"/>
      <c r="T756" s="80"/>
      <c r="U756" s="80"/>
      <c r="V756" s="80"/>
      <c r="W756" s="80"/>
      <c r="X756" s="80"/>
      <c r="Y756" s="80"/>
    </row>
    <row r="757" spans="2:25" ht="15" x14ac:dyDescent="0.25">
      <c r="B757" s="70">
        <v>37178</v>
      </c>
      <c r="C757" s="4">
        <v>14</v>
      </c>
      <c r="D757" s="11"/>
      <c r="E757" s="12"/>
      <c r="F757" s="13"/>
      <c r="G757" s="99">
        <v>11</v>
      </c>
      <c r="H757" s="13">
        <v>21</v>
      </c>
      <c r="I757" s="11">
        <v>71</v>
      </c>
      <c r="J757" s="12">
        <v>0</v>
      </c>
      <c r="K757" s="7">
        <v>2</v>
      </c>
      <c r="L757" s="5" t="s">
        <v>45</v>
      </c>
      <c r="M757" s="14"/>
      <c r="N757" s="15"/>
      <c r="O757" s="16"/>
      <c r="R757" s="120"/>
      <c r="S757" s="120"/>
      <c r="T757" s="120"/>
      <c r="U757" s="120"/>
      <c r="V757" s="120"/>
      <c r="W757" s="120"/>
      <c r="X757" s="120"/>
      <c r="Y757" s="120"/>
    </row>
    <row r="758" spans="2:25" x14ac:dyDescent="0.2">
      <c r="B758" s="70">
        <v>37179</v>
      </c>
      <c r="C758" s="4">
        <v>15</v>
      </c>
      <c r="D758" s="11"/>
      <c r="E758" s="12"/>
      <c r="F758" s="13"/>
      <c r="G758" s="92">
        <v>11</v>
      </c>
      <c r="H758" s="13">
        <v>20</v>
      </c>
      <c r="I758" s="11">
        <v>68</v>
      </c>
      <c r="J758" s="12">
        <v>0</v>
      </c>
      <c r="K758" s="7">
        <v>2</v>
      </c>
      <c r="L758" s="5" t="s">
        <v>45</v>
      </c>
      <c r="M758" s="8"/>
      <c r="N758" s="9"/>
      <c r="O758" s="10"/>
      <c r="R758" s="120"/>
      <c r="S758" s="120"/>
      <c r="T758" s="120"/>
      <c r="U758" s="120"/>
      <c r="V758" s="120"/>
      <c r="W758" s="120"/>
      <c r="X758" s="120"/>
      <c r="Y758" s="120"/>
    </row>
    <row r="759" spans="2:25" x14ac:dyDescent="0.2">
      <c r="B759" s="70">
        <v>37180</v>
      </c>
      <c r="C759" s="4">
        <v>16</v>
      </c>
      <c r="D759" s="11"/>
      <c r="E759" s="12"/>
      <c r="F759" s="13"/>
      <c r="G759" s="92">
        <v>10</v>
      </c>
      <c r="H759" s="13">
        <v>20</v>
      </c>
      <c r="I759" s="11">
        <v>62</v>
      </c>
      <c r="J759" s="12">
        <v>0</v>
      </c>
      <c r="K759" s="7">
        <v>2</v>
      </c>
      <c r="L759" s="5" t="s">
        <v>25</v>
      </c>
      <c r="M759" s="14"/>
      <c r="N759" s="15"/>
      <c r="O759" s="16"/>
      <c r="R759" s="120"/>
      <c r="S759" s="120"/>
      <c r="T759" s="120"/>
      <c r="U759" s="120"/>
      <c r="V759" s="120"/>
      <c r="W759" s="120"/>
      <c r="X759" s="120"/>
      <c r="Y759" s="120"/>
    </row>
    <row r="760" spans="2:25" x14ac:dyDescent="0.2">
      <c r="B760" s="70">
        <v>37181</v>
      </c>
      <c r="C760" s="4">
        <v>17</v>
      </c>
      <c r="D760" s="11"/>
      <c r="E760" s="12"/>
      <c r="F760" s="13"/>
      <c r="G760" s="92">
        <v>7</v>
      </c>
      <c r="H760" s="13">
        <v>14</v>
      </c>
      <c r="I760" s="11">
        <v>100</v>
      </c>
      <c r="J760" s="12">
        <v>0</v>
      </c>
      <c r="K760" s="7">
        <v>0</v>
      </c>
      <c r="L760" s="5" t="s">
        <v>13</v>
      </c>
      <c r="M760" s="8"/>
      <c r="N760" s="9"/>
      <c r="O760" s="10"/>
      <c r="R760" s="80"/>
      <c r="S760" s="80"/>
      <c r="T760" s="80"/>
      <c r="U760" s="80"/>
      <c r="V760" s="80"/>
      <c r="W760" s="80"/>
      <c r="X760" s="80"/>
      <c r="Y760" s="80"/>
    </row>
    <row r="761" spans="2:25" x14ac:dyDescent="0.2">
      <c r="B761" s="70">
        <v>37182</v>
      </c>
      <c r="C761" s="4">
        <v>18</v>
      </c>
      <c r="D761" s="11"/>
      <c r="E761" s="12"/>
      <c r="F761" s="13"/>
      <c r="G761" s="92">
        <v>8</v>
      </c>
      <c r="H761" s="13">
        <v>16</v>
      </c>
      <c r="I761" s="11">
        <v>73</v>
      </c>
      <c r="J761" s="12">
        <v>0</v>
      </c>
      <c r="K761" s="7">
        <v>1</v>
      </c>
      <c r="L761" s="5" t="s">
        <v>45</v>
      </c>
      <c r="M761" s="8"/>
      <c r="N761" s="9"/>
      <c r="O761" s="10"/>
      <c r="R761" s="80" t="s">
        <v>155</v>
      </c>
      <c r="S761" s="80"/>
      <c r="T761" s="80"/>
      <c r="U761" s="80"/>
      <c r="V761" s="80"/>
      <c r="W761" s="80"/>
      <c r="X761" s="80"/>
      <c r="Y761" s="80"/>
    </row>
    <row r="762" spans="2:25" x14ac:dyDescent="0.2">
      <c r="B762" s="70">
        <v>37183</v>
      </c>
      <c r="C762" s="4">
        <v>19</v>
      </c>
      <c r="D762" s="11"/>
      <c r="E762" s="12"/>
      <c r="F762" s="13"/>
      <c r="G762" s="92">
        <v>5</v>
      </c>
      <c r="H762" s="13">
        <v>15</v>
      </c>
      <c r="I762" s="11">
        <v>73</v>
      </c>
      <c r="J762" s="12">
        <v>0</v>
      </c>
      <c r="K762" s="7">
        <v>1</v>
      </c>
      <c r="L762" s="5" t="s">
        <v>45</v>
      </c>
      <c r="M762" s="8"/>
      <c r="N762" s="9"/>
      <c r="O762" s="10"/>
      <c r="R762" s="120"/>
      <c r="S762" s="120"/>
      <c r="T762" s="120"/>
      <c r="U762" s="120"/>
      <c r="V762" s="120"/>
      <c r="W762" s="120"/>
      <c r="X762" s="120"/>
      <c r="Y762" s="120"/>
    </row>
    <row r="763" spans="2:25" ht="13.5" thickBot="1" x14ac:dyDescent="0.25">
      <c r="B763" s="70">
        <v>37184</v>
      </c>
      <c r="C763" s="17">
        <v>20</v>
      </c>
      <c r="D763" s="18"/>
      <c r="E763" s="19"/>
      <c r="F763" s="20"/>
      <c r="G763" s="92">
        <v>6</v>
      </c>
      <c r="H763" s="13">
        <v>15</v>
      </c>
      <c r="I763" s="18">
        <v>73</v>
      </c>
      <c r="J763" s="12">
        <v>0</v>
      </c>
      <c r="K763" s="7">
        <v>0</v>
      </c>
      <c r="L763" s="5" t="s">
        <v>45</v>
      </c>
      <c r="M763" s="14"/>
      <c r="N763" s="15"/>
      <c r="O763" s="16"/>
      <c r="R763" s="120"/>
      <c r="S763" s="120"/>
      <c r="T763" s="120"/>
      <c r="U763" s="120"/>
      <c r="V763" s="120"/>
      <c r="W763" s="120"/>
      <c r="X763" s="120"/>
      <c r="Y763" s="120"/>
    </row>
    <row r="764" spans="2:25" ht="13.5" thickBot="1" x14ac:dyDescent="0.25">
      <c r="C764" s="21" t="s">
        <v>23</v>
      </c>
      <c r="D764" s="22"/>
      <c r="E764" s="23">
        <v>0</v>
      </c>
      <c r="F764" s="24">
        <v>-300</v>
      </c>
      <c r="G764" s="96"/>
      <c r="H764" s="97"/>
      <c r="I764" s="25"/>
      <c r="J764" s="98"/>
      <c r="K764" s="24"/>
      <c r="L764" s="22"/>
      <c r="M764" s="100"/>
      <c r="N764" s="101"/>
      <c r="O764" s="102"/>
      <c r="R764" s="120"/>
      <c r="S764" s="120"/>
      <c r="T764" s="120"/>
      <c r="U764" s="120"/>
      <c r="V764" s="120"/>
      <c r="W764" s="120"/>
      <c r="X764" s="120"/>
      <c r="Y764" s="120"/>
    </row>
    <row r="765" spans="2:25" x14ac:dyDescent="0.2">
      <c r="B765" s="70">
        <v>37185</v>
      </c>
      <c r="C765" s="26">
        <v>21</v>
      </c>
      <c r="D765" s="5"/>
      <c r="E765" s="6"/>
      <c r="F765" s="7"/>
      <c r="G765" s="90">
        <v>6</v>
      </c>
      <c r="H765" s="7">
        <v>11</v>
      </c>
      <c r="I765" s="5">
        <v>89</v>
      </c>
      <c r="J765" s="6">
        <v>8.5</v>
      </c>
      <c r="K765" s="7">
        <v>0</v>
      </c>
      <c r="L765" s="5" t="s">
        <v>45</v>
      </c>
      <c r="M765" s="8"/>
      <c r="N765" s="48"/>
      <c r="O765" s="10"/>
      <c r="R765" s="80"/>
      <c r="S765" s="80"/>
      <c r="T765" s="80"/>
      <c r="U765" s="80"/>
      <c r="V765" s="80"/>
      <c r="W765" s="80"/>
      <c r="X765" s="80"/>
      <c r="Y765" s="80"/>
    </row>
    <row r="766" spans="2:25" x14ac:dyDescent="0.2">
      <c r="B766" s="70">
        <v>37186</v>
      </c>
      <c r="C766" s="4">
        <v>22</v>
      </c>
      <c r="D766" s="11"/>
      <c r="E766" s="12"/>
      <c r="F766" s="13"/>
      <c r="G766" s="92">
        <v>8</v>
      </c>
      <c r="H766" s="13">
        <v>12</v>
      </c>
      <c r="I766" s="11">
        <v>96</v>
      </c>
      <c r="J766" s="12">
        <v>2</v>
      </c>
      <c r="K766" s="7">
        <v>0</v>
      </c>
      <c r="L766" s="5" t="s">
        <v>25</v>
      </c>
      <c r="M766" s="8"/>
      <c r="N766" s="9"/>
      <c r="O766" s="10"/>
      <c r="R766" s="80" t="s">
        <v>157</v>
      </c>
      <c r="S766" s="80"/>
      <c r="T766" s="80"/>
      <c r="U766" s="80"/>
      <c r="V766" s="80"/>
      <c r="W766" s="80"/>
      <c r="X766" s="80"/>
      <c r="Y766" s="80"/>
    </row>
    <row r="767" spans="2:25" x14ac:dyDescent="0.2">
      <c r="B767" s="70">
        <v>37187</v>
      </c>
      <c r="C767" s="4">
        <v>23</v>
      </c>
      <c r="D767" s="11"/>
      <c r="E767" s="12"/>
      <c r="F767" s="13"/>
      <c r="G767" s="92">
        <v>6</v>
      </c>
      <c r="H767" s="13">
        <v>11</v>
      </c>
      <c r="I767" s="11">
        <v>75</v>
      </c>
      <c r="J767" s="12">
        <v>0</v>
      </c>
      <c r="K767" s="7">
        <v>0</v>
      </c>
      <c r="L767" s="5" t="s">
        <v>45</v>
      </c>
      <c r="M767" s="14"/>
      <c r="N767" s="15"/>
      <c r="O767" s="16"/>
      <c r="R767" s="120"/>
      <c r="S767" s="120"/>
      <c r="T767" s="120"/>
      <c r="U767" s="120"/>
      <c r="V767" s="120"/>
      <c r="W767" s="120"/>
      <c r="X767" s="120"/>
      <c r="Y767" s="120"/>
    </row>
    <row r="768" spans="2:25" x14ac:dyDescent="0.2">
      <c r="B768" s="70">
        <v>37188</v>
      </c>
      <c r="C768" s="4">
        <v>24</v>
      </c>
      <c r="D768" s="11"/>
      <c r="E768" s="12"/>
      <c r="F768" s="13"/>
      <c r="G768" s="92">
        <v>5</v>
      </c>
      <c r="H768" s="13">
        <v>10</v>
      </c>
      <c r="I768" s="11">
        <v>74</v>
      </c>
      <c r="J768" s="12">
        <v>2</v>
      </c>
      <c r="K768" s="7">
        <v>0</v>
      </c>
      <c r="L768" s="5" t="s">
        <v>45</v>
      </c>
      <c r="M768" s="8"/>
      <c r="N768" s="9"/>
      <c r="O768" s="10"/>
      <c r="R768" s="120"/>
      <c r="S768" s="120"/>
      <c r="T768" s="120"/>
      <c r="U768" s="120"/>
      <c r="V768" s="120"/>
      <c r="W768" s="120"/>
      <c r="X768" s="120"/>
      <c r="Y768" s="120"/>
    </row>
    <row r="769" spans="2:25" x14ac:dyDescent="0.2">
      <c r="B769" s="70">
        <v>37189</v>
      </c>
      <c r="C769" s="4">
        <v>25</v>
      </c>
      <c r="D769" s="11"/>
      <c r="E769" s="12"/>
      <c r="F769" s="13"/>
      <c r="G769" s="92">
        <v>5</v>
      </c>
      <c r="H769" s="13">
        <v>13</v>
      </c>
      <c r="I769" s="11">
        <v>100</v>
      </c>
      <c r="J769" s="12">
        <v>0.5</v>
      </c>
      <c r="K769" s="7">
        <v>0</v>
      </c>
      <c r="L769" s="5" t="s">
        <v>45</v>
      </c>
      <c r="M769" s="14"/>
      <c r="N769" s="15"/>
      <c r="O769" s="16"/>
      <c r="R769" s="120"/>
      <c r="S769" s="120"/>
      <c r="T769" s="120"/>
      <c r="U769" s="120"/>
      <c r="V769" s="120"/>
      <c r="W769" s="120"/>
      <c r="X769" s="120"/>
      <c r="Y769" s="120"/>
    </row>
    <row r="770" spans="2:25" x14ac:dyDescent="0.2">
      <c r="B770" s="70">
        <v>37190</v>
      </c>
      <c r="C770" s="4">
        <v>26</v>
      </c>
      <c r="D770" s="11"/>
      <c r="E770" s="12"/>
      <c r="F770" s="13"/>
      <c r="G770" s="92">
        <v>6</v>
      </c>
      <c r="H770" s="13">
        <v>16</v>
      </c>
      <c r="I770" s="11">
        <v>73</v>
      </c>
      <c r="J770" s="12">
        <v>0</v>
      </c>
      <c r="K770" s="7">
        <v>1</v>
      </c>
      <c r="L770" s="11" t="s">
        <v>45</v>
      </c>
      <c r="M770" s="8"/>
      <c r="N770" s="9"/>
      <c r="O770" s="10"/>
    </row>
    <row r="771" spans="2:25" x14ac:dyDescent="0.2">
      <c r="B771" s="70">
        <v>37191</v>
      </c>
      <c r="C771" s="4">
        <v>27</v>
      </c>
      <c r="D771" s="11"/>
      <c r="E771" s="12"/>
      <c r="F771" s="13"/>
      <c r="G771" s="92">
        <v>6</v>
      </c>
      <c r="H771" s="13">
        <v>15</v>
      </c>
      <c r="I771" s="11">
        <v>74</v>
      </c>
      <c r="J771" s="12">
        <v>0</v>
      </c>
      <c r="K771" s="7">
        <v>0</v>
      </c>
      <c r="L771" s="11" t="s">
        <v>25</v>
      </c>
      <c r="M771" s="14"/>
      <c r="N771" s="15"/>
      <c r="O771" s="16"/>
    </row>
    <row r="772" spans="2:25" x14ac:dyDescent="0.2">
      <c r="B772" s="70">
        <v>37192</v>
      </c>
      <c r="C772" s="4">
        <v>28</v>
      </c>
      <c r="D772" s="11"/>
      <c r="E772" s="12"/>
      <c r="F772" s="13"/>
      <c r="G772" s="92">
        <v>6</v>
      </c>
      <c r="H772" s="13">
        <v>15</v>
      </c>
      <c r="I772" s="11">
        <v>75</v>
      </c>
      <c r="J772" s="12">
        <v>4</v>
      </c>
      <c r="K772" s="7">
        <v>0</v>
      </c>
      <c r="L772" s="11" t="s">
        <v>25</v>
      </c>
      <c r="M772" s="8"/>
      <c r="N772" s="9"/>
      <c r="O772" s="10"/>
    </row>
    <row r="773" spans="2:25" x14ac:dyDescent="0.2">
      <c r="B773" s="70">
        <v>37193</v>
      </c>
      <c r="C773" s="4">
        <v>29</v>
      </c>
      <c r="D773" s="11"/>
      <c r="E773" s="12"/>
      <c r="F773" s="13"/>
      <c r="G773" s="92">
        <v>8</v>
      </c>
      <c r="H773" s="13">
        <v>14</v>
      </c>
      <c r="I773" s="11">
        <v>74</v>
      </c>
      <c r="J773" s="12">
        <v>6</v>
      </c>
      <c r="K773" s="7">
        <v>0</v>
      </c>
      <c r="L773" s="11" t="s">
        <v>25</v>
      </c>
      <c r="M773" s="14"/>
      <c r="N773" s="15"/>
      <c r="O773" s="16"/>
    </row>
    <row r="774" spans="2:25" x14ac:dyDescent="0.2">
      <c r="B774" s="70">
        <v>37194</v>
      </c>
      <c r="C774" s="4">
        <v>30</v>
      </c>
      <c r="D774" s="11"/>
      <c r="E774" s="12"/>
      <c r="F774" s="13"/>
      <c r="G774" s="92">
        <v>9</v>
      </c>
      <c r="H774" s="13">
        <v>18</v>
      </c>
      <c r="I774" s="11">
        <v>66</v>
      </c>
      <c r="J774" s="12">
        <v>0</v>
      </c>
      <c r="K774" s="7">
        <v>1</v>
      </c>
      <c r="L774" s="11" t="s">
        <v>25</v>
      </c>
      <c r="M774" s="14"/>
      <c r="N774" s="15"/>
      <c r="O774" s="16"/>
    </row>
    <row r="775" spans="2:25" ht="13.5" thickBot="1" x14ac:dyDescent="0.25">
      <c r="B775" s="70">
        <v>37195</v>
      </c>
      <c r="C775" s="17">
        <v>31</v>
      </c>
      <c r="D775" s="18"/>
      <c r="E775" s="19"/>
      <c r="F775" s="13"/>
      <c r="G775" s="92">
        <v>12</v>
      </c>
      <c r="H775" s="13">
        <v>18</v>
      </c>
      <c r="I775" s="11">
        <v>72</v>
      </c>
      <c r="J775" s="12">
        <v>2</v>
      </c>
      <c r="K775" s="13">
        <v>1</v>
      </c>
      <c r="L775" s="11" t="s">
        <v>64</v>
      </c>
      <c r="M775" s="14"/>
      <c r="N775" s="15"/>
      <c r="O775" s="16"/>
    </row>
    <row r="776" spans="2:25" ht="13.5" thickBot="1" x14ac:dyDescent="0.25">
      <c r="C776" s="21" t="s">
        <v>27</v>
      </c>
      <c r="D776" s="22"/>
      <c r="E776" s="23">
        <v>0</v>
      </c>
      <c r="F776" s="24">
        <v>-300</v>
      </c>
      <c r="G776" s="96"/>
      <c r="H776" s="97"/>
      <c r="I776" s="25"/>
      <c r="J776" s="98"/>
      <c r="K776" s="24"/>
      <c r="L776" s="22"/>
      <c r="M776" s="36"/>
      <c r="N776" s="37"/>
      <c r="O776" s="38"/>
    </row>
    <row r="777" spans="2:25" ht="12.75" customHeight="1" x14ac:dyDescent="0.2">
      <c r="C777" s="164" t="s">
        <v>28</v>
      </c>
      <c r="D777" s="165"/>
      <c r="E777" s="251">
        <v>0</v>
      </c>
      <c r="F777" s="253">
        <v>-1000</v>
      </c>
      <c r="G777" s="256">
        <f>SUM(G743:G775)</f>
        <v>279</v>
      </c>
      <c r="H777" s="256">
        <f>SUM(H743:H775)</f>
        <v>512</v>
      </c>
      <c r="I777" s="254">
        <f>SUM(I743:I775)</f>
        <v>2376</v>
      </c>
      <c r="J777" s="258">
        <f>SUM(J743:J775)</f>
        <v>39</v>
      </c>
      <c r="K777" s="253">
        <f>COUNTIF(K743:K775,"&gt;0")</f>
        <v>17</v>
      </c>
      <c r="L777" s="39"/>
      <c r="M777" s="40"/>
      <c r="N777" s="40"/>
      <c r="O777" s="41"/>
    </row>
    <row r="778" spans="2:25" ht="13.5" thickBot="1" x14ac:dyDescent="0.25">
      <c r="C778" s="166"/>
      <c r="D778" s="167"/>
      <c r="E778" s="252"/>
      <c r="F778" s="232"/>
      <c r="G778" s="257"/>
      <c r="H778" s="257"/>
      <c r="I778" s="255"/>
      <c r="J778" s="259"/>
      <c r="K778" s="232"/>
      <c r="L778" s="42"/>
      <c r="M778" s="43"/>
      <c r="N778" s="43"/>
      <c r="O778" s="44"/>
    </row>
    <row r="779" spans="2:25" ht="12.75" customHeight="1" x14ac:dyDescent="0.2">
      <c r="C779" s="143" t="s">
        <v>54</v>
      </c>
      <c r="D779" s="144"/>
      <c r="E779" s="206">
        <v>-1</v>
      </c>
      <c r="F779" s="116" t="s">
        <v>55</v>
      </c>
      <c r="G779" s="152" t="s">
        <v>171</v>
      </c>
      <c r="H779" s="153" t="s">
        <v>172</v>
      </c>
      <c r="I779" s="154" t="s">
        <v>56</v>
      </c>
      <c r="J779" s="156" t="s">
        <v>57</v>
      </c>
      <c r="K779" s="235" t="s">
        <v>29</v>
      </c>
      <c r="L779" s="235"/>
      <c r="M779" s="235"/>
      <c r="N779" s="235"/>
      <c r="O779" s="236"/>
    </row>
    <row r="780" spans="2:25" x14ac:dyDescent="0.2">
      <c r="C780" s="145"/>
      <c r="D780" s="146"/>
      <c r="E780" s="207"/>
      <c r="F780" s="117"/>
      <c r="G780" s="121"/>
      <c r="H780" s="137"/>
      <c r="I780" s="155"/>
      <c r="J780" s="157"/>
      <c r="K780" s="237"/>
      <c r="L780" s="237"/>
      <c r="M780" s="237"/>
      <c r="N780" s="237"/>
      <c r="O780" s="238"/>
    </row>
    <row r="781" spans="2:25" x14ac:dyDescent="0.2">
      <c r="C781" s="145"/>
      <c r="D781" s="146"/>
      <c r="E781" s="207"/>
      <c r="F781" s="117"/>
      <c r="G781" s="227">
        <f>G777/31</f>
        <v>9</v>
      </c>
      <c r="H781" s="227">
        <f t="shared" ref="H781:I781" si="13">H777/31</f>
        <v>16.516129032258064</v>
      </c>
      <c r="I781" s="229">
        <f t="shared" si="13"/>
        <v>76.645161290322577</v>
      </c>
      <c r="J781" s="231">
        <f>COUNTIF(J743:J775,"&gt;0")</f>
        <v>12</v>
      </c>
      <c r="K781" s="237"/>
      <c r="L781" s="237"/>
      <c r="M781" s="237"/>
      <c r="N781" s="237"/>
      <c r="O781" s="238"/>
    </row>
    <row r="782" spans="2:25" ht="13.5" thickBot="1" x14ac:dyDescent="0.25">
      <c r="C782" s="147"/>
      <c r="D782" s="148"/>
      <c r="E782" s="208"/>
      <c r="F782" s="118"/>
      <c r="G782" s="228"/>
      <c r="H782" s="228"/>
      <c r="I782" s="230"/>
      <c r="J782" s="232"/>
      <c r="K782" s="239"/>
      <c r="L782" s="239"/>
      <c r="M782" s="239"/>
      <c r="N782" s="239"/>
      <c r="O782" s="240"/>
    </row>
    <row r="785" spans="2:25" x14ac:dyDescent="0.2">
      <c r="C785" s="69" t="s">
        <v>159</v>
      </c>
      <c r="D785" s="69" t="s">
        <v>212</v>
      </c>
      <c r="H785" s="59"/>
    </row>
    <row r="786" spans="2:25" ht="13.5" thickBot="1" x14ac:dyDescent="0.25">
      <c r="D786" s="72"/>
    </row>
    <row r="787" spans="2:25" ht="12.75" customHeight="1" x14ac:dyDescent="0.2">
      <c r="C787" s="260" t="s">
        <v>0</v>
      </c>
      <c r="D787" s="262" t="s">
        <v>1</v>
      </c>
      <c r="E787" s="263"/>
      <c r="F787" s="264"/>
      <c r="G787" s="265" t="s">
        <v>2</v>
      </c>
      <c r="H787" s="266"/>
      <c r="I787" s="267" t="s">
        <v>3</v>
      </c>
      <c r="J787" s="269" t="s">
        <v>4</v>
      </c>
      <c r="K787" s="241" t="s">
        <v>5</v>
      </c>
      <c r="L787" s="243" t="s">
        <v>6</v>
      </c>
      <c r="M787" s="245" t="s">
        <v>7</v>
      </c>
      <c r="N787" s="246"/>
      <c r="O787" s="247"/>
      <c r="R787" s="80" t="s">
        <v>150</v>
      </c>
      <c r="S787" s="80"/>
      <c r="T787" s="80"/>
      <c r="U787" s="80"/>
      <c r="V787" s="80"/>
      <c r="W787" s="80"/>
      <c r="X787" s="80"/>
      <c r="Y787" s="80"/>
    </row>
    <row r="788" spans="2:25" ht="13.5" customHeight="1" thickBot="1" x14ac:dyDescent="0.25">
      <c r="C788" s="261"/>
      <c r="D788" s="1" t="s">
        <v>8</v>
      </c>
      <c r="E788" s="2" t="s">
        <v>9</v>
      </c>
      <c r="F788" s="3" t="s">
        <v>10</v>
      </c>
      <c r="G788" s="49" t="s">
        <v>11</v>
      </c>
      <c r="H788" s="50" t="s">
        <v>12</v>
      </c>
      <c r="I788" s="268"/>
      <c r="J788" s="270"/>
      <c r="K788" s="242"/>
      <c r="L788" s="244"/>
      <c r="M788" s="248"/>
      <c r="N788" s="249"/>
      <c r="O788" s="250"/>
      <c r="R788" s="119" t="s">
        <v>378</v>
      </c>
      <c r="S788" s="119"/>
      <c r="T788" s="119"/>
      <c r="U788" s="119"/>
      <c r="V788" s="119"/>
      <c r="W788" s="119"/>
      <c r="X788" s="119"/>
      <c r="Y788" s="119"/>
    </row>
    <row r="789" spans="2:25" x14ac:dyDescent="0.2">
      <c r="B789" s="70">
        <v>37165</v>
      </c>
      <c r="C789" s="4">
        <v>1</v>
      </c>
      <c r="D789" s="5">
        <v>53700</v>
      </c>
      <c r="E789" s="6"/>
      <c r="F789" s="7">
        <v>0</v>
      </c>
      <c r="G789" s="90">
        <v>13</v>
      </c>
      <c r="H789" s="7">
        <v>17</v>
      </c>
      <c r="I789" s="5">
        <v>95</v>
      </c>
      <c r="J789" s="91">
        <v>6</v>
      </c>
      <c r="K789" s="7">
        <v>1</v>
      </c>
      <c r="L789" s="5" t="s">
        <v>25</v>
      </c>
      <c r="M789" s="27" t="s">
        <v>117</v>
      </c>
      <c r="N789" s="9"/>
      <c r="O789" s="10"/>
      <c r="R789" s="119"/>
      <c r="S789" s="119"/>
      <c r="T789" s="119"/>
      <c r="U789" s="119"/>
      <c r="V789" s="119"/>
      <c r="W789" s="119"/>
      <c r="X789" s="119"/>
      <c r="Y789" s="119"/>
    </row>
    <row r="790" spans="2:25" x14ac:dyDescent="0.2">
      <c r="B790" s="70">
        <v>37166</v>
      </c>
      <c r="C790" s="4">
        <v>2</v>
      </c>
      <c r="D790" s="5">
        <v>53700</v>
      </c>
      <c r="E790" s="12"/>
      <c r="F790" s="7">
        <v>0</v>
      </c>
      <c r="G790" s="92">
        <v>15</v>
      </c>
      <c r="H790" s="13">
        <v>18</v>
      </c>
      <c r="I790" s="11">
        <v>96</v>
      </c>
      <c r="J790" s="93">
        <v>5</v>
      </c>
      <c r="K790" s="7">
        <v>1</v>
      </c>
      <c r="L790" s="11" t="s">
        <v>64</v>
      </c>
      <c r="M790" s="27" t="s">
        <v>117</v>
      </c>
      <c r="N790" s="9"/>
      <c r="O790" s="10"/>
      <c r="R790" s="119"/>
      <c r="S790" s="119"/>
      <c r="T790" s="119"/>
      <c r="U790" s="119"/>
      <c r="V790" s="119"/>
      <c r="W790" s="119"/>
      <c r="X790" s="119"/>
      <c r="Y790" s="119"/>
    </row>
    <row r="791" spans="2:25" x14ac:dyDescent="0.2">
      <c r="B791" s="70">
        <v>37167</v>
      </c>
      <c r="C791" s="4">
        <v>3</v>
      </c>
      <c r="D791" s="5">
        <v>53700</v>
      </c>
      <c r="E791" s="12"/>
      <c r="F791" s="7">
        <v>0</v>
      </c>
      <c r="G791" s="92">
        <v>10</v>
      </c>
      <c r="H791" s="13">
        <v>18</v>
      </c>
      <c r="I791" s="11">
        <v>94</v>
      </c>
      <c r="J791" s="93">
        <v>4</v>
      </c>
      <c r="K791" s="7">
        <v>2</v>
      </c>
      <c r="L791" s="11" t="s">
        <v>64</v>
      </c>
      <c r="M791" s="27"/>
      <c r="N791" s="9"/>
      <c r="O791" s="10"/>
      <c r="R791" s="80"/>
      <c r="S791" s="80"/>
      <c r="T791" s="80"/>
      <c r="U791" s="80"/>
      <c r="V791" s="80"/>
      <c r="W791" s="80"/>
      <c r="X791" s="80"/>
      <c r="Y791" s="80"/>
    </row>
    <row r="792" spans="2:25" x14ac:dyDescent="0.2">
      <c r="B792" s="70">
        <v>37168</v>
      </c>
      <c r="C792" s="4">
        <v>4</v>
      </c>
      <c r="D792" s="5">
        <v>53700</v>
      </c>
      <c r="E792" s="12"/>
      <c r="F792" s="7">
        <v>0</v>
      </c>
      <c r="G792" s="92">
        <v>7</v>
      </c>
      <c r="H792" s="13">
        <v>17</v>
      </c>
      <c r="I792" s="11">
        <v>88</v>
      </c>
      <c r="J792" s="93">
        <v>0</v>
      </c>
      <c r="K792" s="7">
        <v>2</v>
      </c>
      <c r="L792" s="11" t="s">
        <v>25</v>
      </c>
      <c r="M792" s="27"/>
      <c r="N792" s="9"/>
      <c r="O792" s="10"/>
      <c r="R792" s="80" t="s">
        <v>152</v>
      </c>
      <c r="S792" s="80"/>
      <c r="T792" s="80"/>
      <c r="U792" s="80"/>
      <c r="V792" s="80"/>
      <c r="W792" s="80"/>
      <c r="X792" s="80"/>
      <c r="Y792" s="80"/>
    </row>
    <row r="793" spans="2:25" ht="12.75" customHeight="1" x14ac:dyDescent="0.2">
      <c r="B793" s="70">
        <v>37169</v>
      </c>
      <c r="C793" s="4">
        <v>5</v>
      </c>
      <c r="D793" s="5">
        <v>53700</v>
      </c>
      <c r="E793" s="12"/>
      <c r="F793" s="7">
        <v>0</v>
      </c>
      <c r="G793" s="92">
        <v>9</v>
      </c>
      <c r="H793" s="13">
        <v>18</v>
      </c>
      <c r="I793" s="11">
        <v>84</v>
      </c>
      <c r="J793" s="93">
        <v>0</v>
      </c>
      <c r="K793" s="7">
        <v>3</v>
      </c>
      <c r="L793" s="11" t="s">
        <v>64</v>
      </c>
      <c r="M793" s="27"/>
      <c r="N793" s="9"/>
      <c r="O793" s="10"/>
      <c r="R793" s="119" t="s">
        <v>379</v>
      </c>
      <c r="S793" s="119"/>
      <c r="T793" s="119"/>
      <c r="U793" s="119"/>
      <c r="V793" s="119"/>
      <c r="W793" s="119"/>
      <c r="X793" s="119"/>
      <c r="Y793" s="119"/>
    </row>
    <row r="794" spans="2:25" x14ac:dyDescent="0.2">
      <c r="B794" s="70">
        <v>37170</v>
      </c>
      <c r="C794" s="4">
        <v>6</v>
      </c>
      <c r="D794" s="5">
        <v>53700</v>
      </c>
      <c r="E794" s="12"/>
      <c r="F794" s="7">
        <v>0</v>
      </c>
      <c r="G794" s="92">
        <v>10</v>
      </c>
      <c r="H794" s="13">
        <v>19</v>
      </c>
      <c r="I794" s="11">
        <v>85</v>
      </c>
      <c r="J794" s="93">
        <v>0</v>
      </c>
      <c r="K794" s="7">
        <v>3</v>
      </c>
      <c r="L794" s="11" t="s">
        <v>64</v>
      </c>
      <c r="M794" s="27"/>
      <c r="N794" s="9"/>
      <c r="O794" s="10"/>
      <c r="R794" s="119"/>
      <c r="S794" s="119"/>
      <c r="T794" s="119"/>
      <c r="U794" s="119"/>
      <c r="V794" s="119"/>
      <c r="W794" s="119"/>
      <c r="X794" s="119"/>
      <c r="Y794" s="119"/>
    </row>
    <row r="795" spans="2:25" x14ac:dyDescent="0.2">
      <c r="B795" s="70">
        <v>37171</v>
      </c>
      <c r="C795" s="4">
        <v>7</v>
      </c>
      <c r="D795" s="5">
        <v>53700</v>
      </c>
      <c r="E795" s="12"/>
      <c r="F795" s="7">
        <v>0</v>
      </c>
      <c r="G795" s="92">
        <v>11</v>
      </c>
      <c r="H795" s="13">
        <v>17</v>
      </c>
      <c r="I795" s="11">
        <v>83</v>
      </c>
      <c r="J795" s="93">
        <v>0</v>
      </c>
      <c r="K795" s="7">
        <v>2</v>
      </c>
      <c r="L795" s="11" t="s">
        <v>64</v>
      </c>
      <c r="M795" s="27"/>
      <c r="N795" s="9"/>
      <c r="O795" s="10"/>
      <c r="R795" s="119"/>
      <c r="S795" s="119"/>
      <c r="T795" s="119"/>
      <c r="U795" s="119"/>
      <c r="V795" s="119"/>
      <c r="W795" s="119"/>
      <c r="X795" s="119"/>
      <c r="Y795" s="119"/>
    </row>
    <row r="796" spans="2:25" x14ac:dyDescent="0.2">
      <c r="B796" s="70">
        <v>37172</v>
      </c>
      <c r="C796" s="4">
        <v>8</v>
      </c>
      <c r="D796" s="5">
        <v>53700</v>
      </c>
      <c r="E796" s="12"/>
      <c r="F796" s="7">
        <v>0</v>
      </c>
      <c r="G796" s="92">
        <v>10</v>
      </c>
      <c r="H796" s="13">
        <v>18</v>
      </c>
      <c r="I796" s="11">
        <v>84</v>
      </c>
      <c r="J796" s="93">
        <v>4</v>
      </c>
      <c r="K796" s="7">
        <v>1</v>
      </c>
      <c r="L796" s="11" t="s">
        <v>64</v>
      </c>
      <c r="M796" s="27"/>
      <c r="N796" s="15"/>
      <c r="O796" s="16"/>
      <c r="R796" s="80"/>
      <c r="S796" s="80"/>
      <c r="T796" s="80"/>
      <c r="U796" s="80"/>
      <c r="V796" s="80"/>
      <c r="W796" s="80"/>
      <c r="X796" s="80"/>
      <c r="Y796" s="80"/>
    </row>
    <row r="797" spans="2:25" x14ac:dyDescent="0.2">
      <c r="B797" s="70">
        <v>37173</v>
      </c>
      <c r="C797" s="4">
        <v>9</v>
      </c>
      <c r="D797" s="11">
        <v>53300</v>
      </c>
      <c r="E797" s="12"/>
      <c r="F797" s="13">
        <v>-400</v>
      </c>
      <c r="G797" s="92">
        <v>9</v>
      </c>
      <c r="H797" s="13">
        <v>18</v>
      </c>
      <c r="I797" s="11">
        <v>81</v>
      </c>
      <c r="J797" s="12">
        <v>0</v>
      </c>
      <c r="K797" s="7">
        <v>1</v>
      </c>
      <c r="L797" s="11" t="s">
        <v>25</v>
      </c>
      <c r="M797" s="27"/>
      <c r="N797" s="15"/>
      <c r="O797" s="16"/>
      <c r="R797" s="80" t="s">
        <v>154</v>
      </c>
      <c r="S797" s="80"/>
      <c r="T797" s="80"/>
      <c r="U797" s="80"/>
      <c r="V797" s="80"/>
      <c r="W797" s="80"/>
      <c r="X797" s="80"/>
      <c r="Y797" s="80"/>
    </row>
    <row r="798" spans="2:25" ht="13.5" thickBot="1" x14ac:dyDescent="0.25">
      <c r="B798" s="70">
        <v>37174</v>
      </c>
      <c r="C798" s="17">
        <v>10</v>
      </c>
      <c r="D798" s="18">
        <v>53300</v>
      </c>
      <c r="E798" s="19"/>
      <c r="F798" s="20">
        <v>0</v>
      </c>
      <c r="G798" s="94">
        <v>11</v>
      </c>
      <c r="H798" s="20">
        <v>17</v>
      </c>
      <c r="I798" s="18">
        <v>76</v>
      </c>
      <c r="J798" s="95">
        <v>0</v>
      </c>
      <c r="K798" s="7">
        <v>2</v>
      </c>
      <c r="L798" s="11" t="s">
        <v>64</v>
      </c>
      <c r="M798" s="27"/>
      <c r="N798" s="15"/>
      <c r="O798" s="16"/>
      <c r="R798" s="119" t="s">
        <v>380</v>
      </c>
      <c r="S798" s="119"/>
      <c r="T798" s="119"/>
      <c r="U798" s="119"/>
      <c r="V798" s="119"/>
      <c r="W798" s="119"/>
      <c r="X798" s="119"/>
      <c r="Y798" s="119"/>
    </row>
    <row r="799" spans="2:25" ht="13.5" thickBot="1" x14ac:dyDescent="0.25">
      <c r="C799" s="21" t="s">
        <v>20</v>
      </c>
      <c r="D799" s="22"/>
      <c r="E799" s="23">
        <v>0</v>
      </c>
      <c r="F799" s="24">
        <v>-400</v>
      </c>
      <c r="G799" s="96"/>
      <c r="H799" s="97"/>
      <c r="I799" s="25"/>
      <c r="J799" s="98"/>
      <c r="K799" s="24"/>
      <c r="L799" s="22"/>
      <c r="M799" s="32"/>
      <c r="N799" s="101"/>
      <c r="O799" s="102"/>
      <c r="R799" s="119"/>
      <c r="S799" s="119"/>
      <c r="T799" s="119"/>
      <c r="U799" s="119"/>
      <c r="V799" s="119"/>
      <c r="W799" s="119"/>
      <c r="X799" s="119"/>
      <c r="Y799" s="119"/>
    </row>
    <row r="800" spans="2:25" x14ac:dyDescent="0.2">
      <c r="B800" s="70">
        <v>37175</v>
      </c>
      <c r="C800" s="26">
        <v>11</v>
      </c>
      <c r="D800" s="5">
        <v>53300</v>
      </c>
      <c r="E800" s="6"/>
      <c r="F800" s="7">
        <v>0</v>
      </c>
      <c r="G800" s="90">
        <v>12</v>
      </c>
      <c r="H800" s="7">
        <v>15</v>
      </c>
      <c r="I800" s="5">
        <v>90</v>
      </c>
      <c r="J800" s="12">
        <v>0</v>
      </c>
      <c r="K800" s="7">
        <v>1</v>
      </c>
      <c r="L800" s="5" t="s">
        <v>25</v>
      </c>
      <c r="M800" s="35"/>
      <c r="N800" s="9"/>
      <c r="O800" s="10"/>
      <c r="R800" s="119"/>
      <c r="S800" s="119"/>
      <c r="T800" s="119"/>
      <c r="U800" s="119"/>
      <c r="V800" s="119"/>
      <c r="W800" s="119"/>
      <c r="X800" s="119"/>
      <c r="Y800" s="119"/>
    </row>
    <row r="801" spans="2:25" x14ac:dyDescent="0.2">
      <c r="B801" s="70">
        <v>37176</v>
      </c>
      <c r="C801" s="4">
        <v>12</v>
      </c>
      <c r="D801" s="11">
        <v>53200</v>
      </c>
      <c r="E801" s="12"/>
      <c r="F801" s="13">
        <v>-100</v>
      </c>
      <c r="G801" s="90">
        <v>9</v>
      </c>
      <c r="H801" s="7">
        <v>20</v>
      </c>
      <c r="I801" s="11">
        <v>85</v>
      </c>
      <c r="J801" s="12">
        <v>0</v>
      </c>
      <c r="K801" s="7">
        <v>3</v>
      </c>
      <c r="L801" s="5" t="s">
        <v>64</v>
      </c>
      <c r="M801" s="35"/>
      <c r="N801" s="9"/>
      <c r="O801" s="10"/>
      <c r="R801" s="80"/>
      <c r="S801" s="80"/>
      <c r="T801" s="80"/>
      <c r="U801" s="80"/>
      <c r="V801" s="80"/>
      <c r="W801" s="80"/>
      <c r="X801" s="80"/>
      <c r="Y801" s="80"/>
    </row>
    <row r="802" spans="2:25" x14ac:dyDescent="0.2">
      <c r="B802" s="70">
        <v>37177</v>
      </c>
      <c r="C802" s="4">
        <v>13</v>
      </c>
      <c r="D802" s="11">
        <v>53200</v>
      </c>
      <c r="E802" s="12"/>
      <c r="F802" s="13">
        <v>0</v>
      </c>
      <c r="G802" s="92">
        <v>9</v>
      </c>
      <c r="H802" s="13">
        <v>21</v>
      </c>
      <c r="I802" s="11">
        <v>83</v>
      </c>
      <c r="J802" s="12">
        <v>0</v>
      </c>
      <c r="K802" s="7">
        <v>3</v>
      </c>
      <c r="L802" s="5" t="s">
        <v>64</v>
      </c>
      <c r="M802" s="35"/>
      <c r="N802" s="15"/>
      <c r="O802" s="16"/>
      <c r="R802" s="80" t="s">
        <v>156</v>
      </c>
      <c r="S802" s="80"/>
      <c r="T802" s="80"/>
      <c r="U802" s="80"/>
      <c r="V802" s="80"/>
      <c r="W802" s="80"/>
      <c r="X802" s="80"/>
      <c r="Y802" s="80"/>
    </row>
    <row r="803" spans="2:25" ht="15" x14ac:dyDescent="0.25">
      <c r="B803" s="70">
        <v>37178</v>
      </c>
      <c r="C803" s="4">
        <v>14</v>
      </c>
      <c r="D803" s="11">
        <v>53100</v>
      </c>
      <c r="E803" s="12"/>
      <c r="F803" s="13">
        <v>-100</v>
      </c>
      <c r="G803" s="99">
        <v>10</v>
      </c>
      <c r="H803" s="13">
        <v>20</v>
      </c>
      <c r="I803" s="11">
        <v>86</v>
      </c>
      <c r="J803" s="12">
        <v>0</v>
      </c>
      <c r="K803" s="7">
        <v>3</v>
      </c>
      <c r="L803" s="5" t="s">
        <v>64</v>
      </c>
      <c r="M803" s="35"/>
      <c r="N803" s="15"/>
      <c r="O803" s="16"/>
      <c r="R803" s="119" t="s">
        <v>381</v>
      </c>
      <c r="S803" s="119"/>
      <c r="T803" s="119"/>
      <c r="U803" s="119"/>
      <c r="V803" s="119"/>
      <c r="W803" s="119"/>
      <c r="X803" s="119"/>
      <c r="Y803" s="119"/>
    </row>
    <row r="804" spans="2:25" x14ac:dyDescent="0.2">
      <c r="B804" s="70">
        <v>37179</v>
      </c>
      <c r="C804" s="4">
        <v>15</v>
      </c>
      <c r="D804" s="11">
        <v>53100</v>
      </c>
      <c r="E804" s="12"/>
      <c r="F804" s="13">
        <v>0</v>
      </c>
      <c r="G804" s="92">
        <v>10</v>
      </c>
      <c r="H804" s="13">
        <v>21</v>
      </c>
      <c r="I804" s="11">
        <v>84</v>
      </c>
      <c r="J804" s="12">
        <v>0</v>
      </c>
      <c r="K804" s="7">
        <v>3</v>
      </c>
      <c r="L804" s="5" t="s">
        <v>64</v>
      </c>
      <c r="M804" s="35"/>
      <c r="N804" s="9"/>
      <c r="O804" s="10"/>
      <c r="R804" s="119"/>
      <c r="S804" s="119"/>
      <c r="T804" s="119"/>
      <c r="U804" s="119"/>
      <c r="V804" s="119"/>
      <c r="W804" s="119"/>
      <c r="X804" s="119"/>
      <c r="Y804" s="119"/>
    </row>
    <row r="805" spans="2:25" x14ac:dyDescent="0.2">
      <c r="B805" s="70">
        <v>37180</v>
      </c>
      <c r="C805" s="4">
        <v>16</v>
      </c>
      <c r="D805" s="11">
        <v>53100</v>
      </c>
      <c r="E805" s="12"/>
      <c r="F805" s="13">
        <v>0</v>
      </c>
      <c r="G805" s="92">
        <v>8</v>
      </c>
      <c r="H805" s="13">
        <v>20</v>
      </c>
      <c r="I805" s="11">
        <v>82</v>
      </c>
      <c r="J805" s="12">
        <v>0</v>
      </c>
      <c r="K805" s="7">
        <v>3</v>
      </c>
      <c r="L805" s="5" t="s">
        <v>25</v>
      </c>
      <c r="M805" s="35"/>
      <c r="N805" s="15"/>
      <c r="O805" s="16"/>
      <c r="R805" s="119"/>
      <c r="S805" s="119"/>
      <c r="T805" s="119"/>
      <c r="U805" s="119"/>
      <c r="V805" s="119"/>
      <c r="W805" s="119"/>
      <c r="X805" s="119"/>
      <c r="Y805" s="119"/>
    </row>
    <row r="806" spans="2:25" x14ac:dyDescent="0.2">
      <c r="B806" s="70">
        <v>37181</v>
      </c>
      <c r="C806" s="4">
        <v>17</v>
      </c>
      <c r="D806" s="11">
        <v>53000</v>
      </c>
      <c r="E806" s="12"/>
      <c r="F806" s="13">
        <v>-100</v>
      </c>
      <c r="G806" s="92">
        <v>8</v>
      </c>
      <c r="H806" s="13">
        <v>19</v>
      </c>
      <c r="I806" s="11">
        <v>80</v>
      </c>
      <c r="J806" s="12">
        <v>0</v>
      </c>
      <c r="K806" s="7">
        <v>3</v>
      </c>
      <c r="L806" s="5" t="s">
        <v>45</v>
      </c>
      <c r="M806" s="35"/>
      <c r="N806" s="9"/>
      <c r="O806" s="10"/>
      <c r="R806" s="80"/>
      <c r="S806" s="80"/>
      <c r="T806" s="80"/>
      <c r="U806" s="80"/>
      <c r="V806" s="80"/>
      <c r="W806" s="80"/>
      <c r="X806" s="80"/>
      <c r="Y806" s="80"/>
    </row>
    <row r="807" spans="2:25" x14ac:dyDescent="0.2">
      <c r="B807" s="70">
        <v>37182</v>
      </c>
      <c r="C807" s="4">
        <v>18</v>
      </c>
      <c r="D807" s="11" t="s">
        <v>384</v>
      </c>
      <c r="E807" s="12"/>
      <c r="F807" s="13">
        <v>0</v>
      </c>
      <c r="G807" s="92">
        <v>8</v>
      </c>
      <c r="H807" s="13">
        <v>17</v>
      </c>
      <c r="I807" s="11">
        <v>85</v>
      </c>
      <c r="J807" s="12">
        <v>0</v>
      </c>
      <c r="K807" s="7">
        <v>3</v>
      </c>
      <c r="L807" s="5" t="s">
        <v>25</v>
      </c>
      <c r="M807" s="35"/>
      <c r="N807" s="9"/>
      <c r="O807" s="10"/>
      <c r="R807" s="80" t="s">
        <v>155</v>
      </c>
      <c r="S807" s="80"/>
      <c r="T807" s="80"/>
      <c r="U807" s="80"/>
      <c r="V807" s="80"/>
      <c r="W807" s="80"/>
      <c r="X807" s="80"/>
      <c r="Y807" s="80"/>
    </row>
    <row r="808" spans="2:25" x14ac:dyDescent="0.2">
      <c r="B808" s="70">
        <v>37183</v>
      </c>
      <c r="C808" s="4">
        <v>19</v>
      </c>
      <c r="D808" s="11">
        <v>46300</v>
      </c>
      <c r="E808" s="12"/>
      <c r="F808" s="13">
        <v>-400</v>
      </c>
      <c r="G808" s="92">
        <v>9</v>
      </c>
      <c r="H808" s="13">
        <v>19</v>
      </c>
      <c r="I808" s="11">
        <v>83</v>
      </c>
      <c r="J808" s="12">
        <v>0</v>
      </c>
      <c r="K808" s="7">
        <v>3</v>
      </c>
      <c r="L808" s="5" t="s">
        <v>64</v>
      </c>
      <c r="M808" s="35"/>
      <c r="N808" s="9"/>
      <c r="O808" s="10"/>
      <c r="R808" s="120" t="s">
        <v>382</v>
      </c>
      <c r="S808" s="120"/>
      <c r="T808" s="120"/>
      <c r="U808" s="120"/>
      <c r="V808" s="120"/>
      <c r="W808" s="120"/>
      <c r="X808" s="120"/>
      <c r="Y808" s="120"/>
    </row>
    <row r="809" spans="2:25" ht="13.5" thickBot="1" x14ac:dyDescent="0.25">
      <c r="B809" s="70">
        <v>37184</v>
      </c>
      <c r="C809" s="17">
        <v>20</v>
      </c>
      <c r="D809" s="18">
        <v>46200</v>
      </c>
      <c r="E809" s="19"/>
      <c r="F809" s="20">
        <v>-100</v>
      </c>
      <c r="G809" s="92">
        <v>8</v>
      </c>
      <c r="H809" s="13">
        <v>19</v>
      </c>
      <c r="I809" s="18">
        <v>81</v>
      </c>
      <c r="J809" s="12">
        <v>0</v>
      </c>
      <c r="K809" s="7">
        <v>3</v>
      </c>
      <c r="L809" s="5" t="s">
        <v>45</v>
      </c>
      <c r="M809" s="35"/>
      <c r="N809" s="15"/>
      <c r="O809" s="16"/>
      <c r="R809" s="120"/>
      <c r="S809" s="120"/>
      <c r="T809" s="120"/>
      <c r="U809" s="120"/>
      <c r="V809" s="120"/>
      <c r="W809" s="120"/>
      <c r="X809" s="120"/>
      <c r="Y809" s="120"/>
    </row>
    <row r="810" spans="2:25" ht="13.5" thickBot="1" x14ac:dyDescent="0.25">
      <c r="C810" s="21" t="s">
        <v>23</v>
      </c>
      <c r="D810" s="22"/>
      <c r="E810" s="23">
        <v>0</v>
      </c>
      <c r="F810" s="24">
        <v>-800</v>
      </c>
      <c r="G810" s="96"/>
      <c r="H810" s="97"/>
      <c r="I810" s="25"/>
      <c r="J810" s="98"/>
      <c r="K810" s="24"/>
      <c r="L810" s="22"/>
      <c r="M810" s="32"/>
      <c r="N810" s="101"/>
      <c r="O810" s="102"/>
      <c r="R810" s="120"/>
      <c r="S810" s="120"/>
      <c r="T810" s="120"/>
      <c r="U810" s="120"/>
      <c r="V810" s="120"/>
      <c r="W810" s="120"/>
      <c r="X810" s="120"/>
      <c r="Y810" s="120"/>
    </row>
    <row r="811" spans="2:25" x14ac:dyDescent="0.2">
      <c r="B811" s="70">
        <v>37185</v>
      </c>
      <c r="C811" s="26">
        <v>21</v>
      </c>
      <c r="D811" s="5">
        <v>46200</v>
      </c>
      <c r="E811" s="6"/>
      <c r="F811" s="7">
        <v>0</v>
      </c>
      <c r="G811" s="90">
        <v>6</v>
      </c>
      <c r="H811" s="7">
        <v>13</v>
      </c>
      <c r="I811" s="5">
        <v>92</v>
      </c>
      <c r="J811" s="6">
        <v>0</v>
      </c>
      <c r="K811" s="7">
        <v>0</v>
      </c>
      <c r="L811" s="5" t="s">
        <v>64</v>
      </c>
      <c r="M811" s="35"/>
      <c r="N811" s="48"/>
      <c r="O811" s="10"/>
      <c r="R811" s="80"/>
      <c r="S811" s="80"/>
      <c r="T811" s="80"/>
      <c r="U811" s="80"/>
      <c r="V811" s="80"/>
      <c r="W811" s="80"/>
      <c r="X811" s="80"/>
      <c r="Y811" s="80"/>
    </row>
    <row r="812" spans="2:25" x14ac:dyDescent="0.2">
      <c r="B812" s="70">
        <v>37186</v>
      </c>
      <c r="C812" s="4">
        <v>22</v>
      </c>
      <c r="D812" s="5">
        <v>46200</v>
      </c>
      <c r="E812" s="12"/>
      <c r="F812" s="13">
        <v>0</v>
      </c>
      <c r="G812" s="92">
        <v>11</v>
      </c>
      <c r="H812" s="13">
        <v>16</v>
      </c>
      <c r="I812" s="11">
        <v>80</v>
      </c>
      <c r="J812" s="12">
        <v>1</v>
      </c>
      <c r="K812" s="13">
        <v>1</v>
      </c>
      <c r="L812" s="5" t="s">
        <v>25</v>
      </c>
      <c r="M812" s="35"/>
      <c r="N812" s="9"/>
      <c r="O812" s="10"/>
      <c r="R812" s="80" t="s">
        <v>157</v>
      </c>
      <c r="S812" s="80"/>
      <c r="T812" s="80"/>
      <c r="U812" s="80"/>
      <c r="V812" s="80"/>
      <c r="W812" s="80"/>
      <c r="X812" s="80"/>
      <c r="Y812" s="80"/>
    </row>
    <row r="813" spans="2:25" x14ac:dyDescent="0.2">
      <c r="B813" s="70">
        <v>37187</v>
      </c>
      <c r="C813" s="4">
        <v>23</v>
      </c>
      <c r="D813" s="5">
        <v>46200</v>
      </c>
      <c r="E813" s="12"/>
      <c r="F813" s="13">
        <v>0</v>
      </c>
      <c r="G813" s="92">
        <v>8</v>
      </c>
      <c r="H813" s="13">
        <v>14</v>
      </c>
      <c r="I813" s="11">
        <v>80</v>
      </c>
      <c r="J813" s="12">
        <v>0</v>
      </c>
      <c r="K813" s="7">
        <v>1</v>
      </c>
      <c r="L813" s="5" t="s">
        <v>45</v>
      </c>
      <c r="M813" s="35"/>
      <c r="N813" s="15"/>
      <c r="O813" s="16"/>
      <c r="R813" s="120" t="s">
        <v>383</v>
      </c>
      <c r="S813" s="120"/>
      <c r="T813" s="120"/>
      <c r="U813" s="120"/>
      <c r="V813" s="120"/>
      <c r="W813" s="120"/>
      <c r="X813" s="120"/>
      <c r="Y813" s="120"/>
    </row>
    <row r="814" spans="2:25" x14ac:dyDescent="0.2">
      <c r="B814" s="70">
        <v>37188</v>
      </c>
      <c r="C814" s="4">
        <v>24</v>
      </c>
      <c r="D814" s="5">
        <v>46200</v>
      </c>
      <c r="E814" s="12"/>
      <c r="F814" s="13">
        <v>0</v>
      </c>
      <c r="G814" s="92">
        <v>10</v>
      </c>
      <c r="H814" s="13">
        <v>14</v>
      </c>
      <c r="I814" s="11">
        <v>98</v>
      </c>
      <c r="J814" s="12">
        <v>4</v>
      </c>
      <c r="K814" s="13">
        <v>0</v>
      </c>
      <c r="L814" s="5" t="s">
        <v>25</v>
      </c>
      <c r="M814" s="35"/>
      <c r="N814" s="9"/>
      <c r="O814" s="10"/>
      <c r="R814" s="120"/>
      <c r="S814" s="120"/>
      <c r="T814" s="120"/>
      <c r="U814" s="120"/>
      <c r="V814" s="120"/>
      <c r="W814" s="120"/>
      <c r="X814" s="120"/>
      <c r="Y814" s="120"/>
    </row>
    <row r="815" spans="2:25" x14ac:dyDescent="0.2">
      <c r="B815" s="70">
        <v>37189</v>
      </c>
      <c r="C815" s="4">
        <v>25</v>
      </c>
      <c r="D815" s="5">
        <v>46200</v>
      </c>
      <c r="E815" s="12"/>
      <c r="F815" s="13">
        <v>0</v>
      </c>
      <c r="G815" s="92">
        <v>8</v>
      </c>
      <c r="H815" s="13">
        <v>14</v>
      </c>
      <c r="I815" s="11">
        <v>97</v>
      </c>
      <c r="J815" s="12">
        <v>0</v>
      </c>
      <c r="K815" s="13">
        <v>0</v>
      </c>
      <c r="L815" s="5" t="s">
        <v>25</v>
      </c>
      <c r="M815" s="35"/>
      <c r="N815" s="15"/>
      <c r="O815" s="16"/>
      <c r="R815" s="120"/>
      <c r="S815" s="120"/>
      <c r="T815" s="120"/>
      <c r="U815" s="120"/>
      <c r="V815" s="120"/>
      <c r="W815" s="120"/>
      <c r="X815" s="120"/>
      <c r="Y815" s="120"/>
    </row>
    <row r="816" spans="2:25" x14ac:dyDescent="0.2">
      <c r="B816" s="70">
        <v>37190</v>
      </c>
      <c r="C816" s="4">
        <v>26</v>
      </c>
      <c r="D816" s="11">
        <v>46100</v>
      </c>
      <c r="E816" s="12"/>
      <c r="F816" s="13">
        <v>-100</v>
      </c>
      <c r="G816" s="92">
        <v>8</v>
      </c>
      <c r="H816" s="13">
        <v>15</v>
      </c>
      <c r="I816" s="11">
        <v>92</v>
      </c>
      <c r="J816" s="12">
        <v>0</v>
      </c>
      <c r="K816" s="13">
        <v>0</v>
      </c>
      <c r="L816" s="11" t="s">
        <v>25</v>
      </c>
      <c r="M816" s="35"/>
      <c r="N816" s="9"/>
      <c r="O816" s="10"/>
    </row>
    <row r="817" spans="2:15" x14ac:dyDescent="0.2">
      <c r="B817" s="70">
        <v>37191</v>
      </c>
      <c r="C817" s="4">
        <v>27</v>
      </c>
      <c r="D817" s="11">
        <v>46100</v>
      </c>
      <c r="E817" s="12"/>
      <c r="F817" s="13">
        <v>0</v>
      </c>
      <c r="G817" s="92">
        <v>8</v>
      </c>
      <c r="H817" s="13">
        <v>13</v>
      </c>
      <c r="I817" s="11">
        <v>98</v>
      </c>
      <c r="J817" s="12">
        <v>2</v>
      </c>
      <c r="K817" s="13">
        <v>0</v>
      </c>
      <c r="L817" s="11" t="s">
        <v>13</v>
      </c>
      <c r="M817" s="35"/>
      <c r="N817" s="15"/>
      <c r="O817" s="16"/>
    </row>
    <row r="818" spans="2:15" x14ac:dyDescent="0.2">
      <c r="B818" s="70">
        <v>37192</v>
      </c>
      <c r="C818" s="4">
        <v>28</v>
      </c>
      <c r="D818" s="11">
        <v>46100</v>
      </c>
      <c r="E818" s="12"/>
      <c r="F818" s="13">
        <v>0</v>
      </c>
      <c r="G818" s="92">
        <v>10</v>
      </c>
      <c r="H818" s="13">
        <v>12</v>
      </c>
      <c r="I818" s="11">
        <v>98</v>
      </c>
      <c r="J818" s="12">
        <v>3</v>
      </c>
      <c r="K818" s="13">
        <v>0</v>
      </c>
      <c r="L818" s="11" t="s">
        <v>13</v>
      </c>
      <c r="M818" s="35"/>
      <c r="N818" s="9"/>
      <c r="O818" s="10"/>
    </row>
    <row r="819" spans="2:15" x14ac:dyDescent="0.2">
      <c r="B819" s="70">
        <v>37193</v>
      </c>
      <c r="C819" s="4">
        <v>29</v>
      </c>
      <c r="D819" s="11">
        <v>46100</v>
      </c>
      <c r="E819" s="12"/>
      <c r="F819" s="13">
        <v>0</v>
      </c>
      <c r="G819" s="92">
        <v>9</v>
      </c>
      <c r="H819" s="13">
        <v>11</v>
      </c>
      <c r="I819" s="11">
        <v>94</v>
      </c>
      <c r="J819" s="12">
        <v>0</v>
      </c>
      <c r="K819" s="13">
        <v>0</v>
      </c>
      <c r="L819" s="11" t="s">
        <v>13</v>
      </c>
      <c r="M819" s="35"/>
      <c r="N819" s="15"/>
      <c r="O819" s="16"/>
    </row>
    <row r="820" spans="2:15" x14ac:dyDescent="0.2">
      <c r="B820" s="70">
        <v>37194</v>
      </c>
      <c r="C820" s="4">
        <v>30</v>
      </c>
      <c r="D820" s="11">
        <v>46000</v>
      </c>
      <c r="E820" s="12"/>
      <c r="F820" s="13">
        <v>-100</v>
      </c>
      <c r="G820" s="92">
        <v>10</v>
      </c>
      <c r="H820" s="13">
        <v>19</v>
      </c>
      <c r="I820" s="11">
        <v>74</v>
      </c>
      <c r="J820" s="12">
        <v>0</v>
      </c>
      <c r="K820" s="7">
        <v>3</v>
      </c>
      <c r="L820" s="11" t="s">
        <v>25</v>
      </c>
      <c r="M820" s="35" t="s">
        <v>117</v>
      </c>
      <c r="N820" s="15"/>
      <c r="O820" s="16"/>
    </row>
    <row r="821" spans="2:15" ht="13.5" thickBot="1" x14ac:dyDescent="0.25">
      <c r="B821" s="70">
        <v>37195</v>
      </c>
      <c r="C821" s="17">
        <v>31</v>
      </c>
      <c r="D821" s="11">
        <v>45800</v>
      </c>
      <c r="E821" s="12"/>
      <c r="F821" s="13">
        <v>-200</v>
      </c>
      <c r="G821" s="92">
        <v>12</v>
      </c>
      <c r="H821" s="13">
        <v>17</v>
      </c>
      <c r="I821" s="11">
        <v>76</v>
      </c>
      <c r="J821" s="12">
        <v>2</v>
      </c>
      <c r="K821" s="13">
        <v>0</v>
      </c>
      <c r="L821" s="11" t="s">
        <v>25</v>
      </c>
      <c r="M821" s="35" t="s">
        <v>117</v>
      </c>
      <c r="N821" s="15"/>
      <c r="O821" s="16"/>
    </row>
    <row r="822" spans="2:15" ht="13.5" thickBot="1" x14ac:dyDescent="0.25">
      <c r="C822" s="21" t="s">
        <v>27</v>
      </c>
      <c r="D822" s="22"/>
      <c r="E822" s="23">
        <v>0</v>
      </c>
      <c r="F822" s="24">
        <v>-400</v>
      </c>
      <c r="G822" s="96"/>
      <c r="H822" s="97"/>
      <c r="I822" s="25"/>
      <c r="J822" s="98"/>
      <c r="K822" s="24"/>
      <c r="L822" s="22"/>
      <c r="M822" s="36"/>
      <c r="N822" s="37"/>
      <c r="O822" s="38"/>
    </row>
    <row r="823" spans="2:15" ht="12.75" customHeight="1" x14ac:dyDescent="0.2">
      <c r="C823" s="164" t="s">
        <v>28</v>
      </c>
      <c r="D823" s="165"/>
      <c r="E823" s="251">
        <v>0</v>
      </c>
      <c r="F823" s="253">
        <v>-1600</v>
      </c>
      <c r="G823" s="256">
        <f>SUM(G789:G821)</f>
        <v>296</v>
      </c>
      <c r="H823" s="256">
        <f>SUM(H789:H821)</f>
        <v>526</v>
      </c>
      <c r="I823" s="256">
        <f>SUM(I789:I821)</f>
        <v>2684</v>
      </c>
      <c r="J823" s="258">
        <f>SUM(J789:J821)</f>
        <v>31</v>
      </c>
      <c r="K823" s="253">
        <f>COUNTIF(K789:K821,"&gt;0")</f>
        <v>23</v>
      </c>
      <c r="L823" s="39"/>
      <c r="M823" s="40"/>
      <c r="N823" s="40"/>
      <c r="O823" s="41"/>
    </row>
    <row r="824" spans="2:15" ht="13.5" thickBot="1" x14ac:dyDescent="0.25">
      <c r="C824" s="166"/>
      <c r="D824" s="167"/>
      <c r="E824" s="252"/>
      <c r="F824" s="232"/>
      <c r="G824" s="257"/>
      <c r="H824" s="257"/>
      <c r="I824" s="257"/>
      <c r="J824" s="259"/>
      <c r="K824" s="232"/>
      <c r="L824" s="42"/>
      <c r="M824" s="43"/>
      <c r="N824" s="43"/>
      <c r="O824" s="44"/>
    </row>
    <row r="825" spans="2:15" ht="12.75" customHeight="1" x14ac:dyDescent="0.2">
      <c r="C825" s="143" t="s">
        <v>54</v>
      </c>
      <c r="D825" s="144"/>
      <c r="E825" s="206">
        <v>-1.6</v>
      </c>
      <c r="F825" s="116" t="s">
        <v>55</v>
      </c>
      <c r="G825" s="152" t="s">
        <v>171</v>
      </c>
      <c r="H825" s="153" t="s">
        <v>172</v>
      </c>
      <c r="I825" s="154" t="s">
        <v>56</v>
      </c>
      <c r="J825" s="156" t="s">
        <v>57</v>
      </c>
      <c r="K825" s="235" t="s">
        <v>29</v>
      </c>
      <c r="L825" s="235"/>
      <c r="M825" s="235"/>
      <c r="N825" s="235"/>
      <c r="O825" s="236"/>
    </row>
    <row r="826" spans="2:15" x14ac:dyDescent="0.2">
      <c r="C826" s="145"/>
      <c r="D826" s="146"/>
      <c r="E826" s="207"/>
      <c r="F826" s="117"/>
      <c r="G826" s="121"/>
      <c r="H826" s="137"/>
      <c r="I826" s="155"/>
      <c r="J826" s="157"/>
      <c r="K826" s="237"/>
      <c r="L826" s="237"/>
      <c r="M826" s="237"/>
      <c r="N826" s="237"/>
      <c r="O826" s="238"/>
    </row>
    <row r="827" spans="2:15" x14ac:dyDescent="0.2">
      <c r="C827" s="145"/>
      <c r="D827" s="146"/>
      <c r="E827" s="207"/>
      <c r="F827" s="117"/>
      <c r="G827" s="227">
        <f>G823/31</f>
        <v>9.5483870967741939</v>
      </c>
      <c r="H827" s="227">
        <f t="shared" ref="H827:I827" si="14">H823/31</f>
        <v>16.967741935483872</v>
      </c>
      <c r="I827" s="227">
        <f t="shared" si="14"/>
        <v>86.58064516129032</v>
      </c>
      <c r="J827" s="231">
        <f>COUNTIF(J789:J821,"&gt;0")</f>
        <v>9</v>
      </c>
      <c r="K827" s="237"/>
      <c r="L827" s="237"/>
      <c r="M827" s="237"/>
      <c r="N827" s="237"/>
      <c r="O827" s="238"/>
    </row>
    <row r="828" spans="2:15" ht="13.5" thickBot="1" x14ac:dyDescent="0.25">
      <c r="C828" s="147"/>
      <c r="D828" s="148"/>
      <c r="E828" s="208"/>
      <c r="F828" s="118"/>
      <c r="G828" s="228"/>
      <c r="H828" s="228"/>
      <c r="I828" s="228"/>
      <c r="J828" s="232"/>
      <c r="K828" s="239"/>
      <c r="L828" s="239"/>
      <c r="M828" s="239"/>
      <c r="N828" s="239"/>
      <c r="O828" s="240"/>
    </row>
    <row r="831" spans="2:15" x14ac:dyDescent="0.2">
      <c r="C831" s="69" t="s">
        <v>159</v>
      </c>
      <c r="D831" s="69" t="s">
        <v>218</v>
      </c>
      <c r="H831" s="59"/>
    </row>
    <row r="832" spans="2:15" ht="13.5" thickBot="1" x14ac:dyDescent="0.25">
      <c r="D832" s="72"/>
    </row>
    <row r="833" spans="2:25" ht="12.75" customHeight="1" x14ac:dyDescent="0.2">
      <c r="C833" s="260" t="s">
        <v>0</v>
      </c>
      <c r="D833" s="262" t="s">
        <v>1</v>
      </c>
      <c r="E833" s="263"/>
      <c r="F833" s="264"/>
      <c r="G833" s="265" t="s">
        <v>2</v>
      </c>
      <c r="H833" s="266"/>
      <c r="I833" s="267" t="s">
        <v>3</v>
      </c>
      <c r="J833" s="269" t="s">
        <v>4</v>
      </c>
      <c r="K833" s="241" t="s">
        <v>5</v>
      </c>
      <c r="L833" s="243" t="s">
        <v>6</v>
      </c>
      <c r="M833" s="245" t="s">
        <v>7</v>
      </c>
      <c r="N833" s="246"/>
      <c r="O833" s="247"/>
      <c r="R833" s="80" t="s">
        <v>150</v>
      </c>
      <c r="S833" s="80"/>
      <c r="T833" s="80"/>
      <c r="U833" s="80"/>
      <c r="V833" s="80"/>
      <c r="W833" s="80"/>
      <c r="X833" s="80"/>
      <c r="Y833" s="80"/>
    </row>
    <row r="834" spans="2:25" ht="13.5" customHeight="1" thickBot="1" x14ac:dyDescent="0.25">
      <c r="C834" s="261"/>
      <c r="D834" s="1" t="s">
        <v>8</v>
      </c>
      <c r="E834" s="2" t="s">
        <v>9</v>
      </c>
      <c r="F834" s="3" t="s">
        <v>10</v>
      </c>
      <c r="G834" s="49" t="s">
        <v>11</v>
      </c>
      <c r="H834" s="50" t="s">
        <v>12</v>
      </c>
      <c r="I834" s="268"/>
      <c r="J834" s="270"/>
      <c r="K834" s="242"/>
      <c r="L834" s="244"/>
      <c r="M834" s="248"/>
      <c r="N834" s="249"/>
      <c r="O834" s="250"/>
      <c r="R834" s="119" t="s">
        <v>385</v>
      </c>
      <c r="S834" s="119"/>
      <c r="T834" s="119"/>
      <c r="U834" s="119"/>
      <c r="V834" s="119"/>
      <c r="W834" s="119"/>
      <c r="X834" s="119"/>
      <c r="Y834" s="119"/>
    </row>
    <row r="835" spans="2:25" x14ac:dyDescent="0.2">
      <c r="B835" s="70">
        <v>37165</v>
      </c>
      <c r="C835" s="4">
        <v>1</v>
      </c>
      <c r="D835" s="5"/>
      <c r="E835" s="6"/>
      <c r="F835" s="7"/>
      <c r="G835" s="90">
        <v>11</v>
      </c>
      <c r="H835" s="7">
        <v>16</v>
      </c>
      <c r="I835" s="5">
        <v>90</v>
      </c>
      <c r="J835" s="91">
        <v>12</v>
      </c>
      <c r="K835" s="7">
        <v>0</v>
      </c>
      <c r="L835" s="5" t="s">
        <v>13</v>
      </c>
      <c r="M835" s="27" t="s">
        <v>127</v>
      </c>
      <c r="N835" s="28"/>
      <c r="O835" s="10"/>
      <c r="R835" s="119"/>
      <c r="S835" s="119"/>
      <c r="T835" s="119"/>
      <c r="U835" s="119"/>
      <c r="V835" s="119"/>
      <c r="W835" s="119"/>
      <c r="X835" s="119"/>
      <c r="Y835" s="119"/>
    </row>
    <row r="836" spans="2:25" x14ac:dyDescent="0.2">
      <c r="B836" s="70">
        <v>37166</v>
      </c>
      <c r="C836" s="4">
        <v>2</v>
      </c>
      <c r="D836" s="11"/>
      <c r="E836" s="12"/>
      <c r="F836" s="13"/>
      <c r="G836" s="92">
        <v>12</v>
      </c>
      <c r="H836" s="13">
        <v>20</v>
      </c>
      <c r="I836" s="11">
        <v>70</v>
      </c>
      <c r="J836" s="93">
        <v>3</v>
      </c>
      <c r="K836" s="7">
        <v>2</v>
      </c>
      <c r="L836" s="11" t="s">
        <v>25</v>
      </c>
      <c r="M836" s="27" t="s">
        <v>128</v>
      </c>
      <c r="N836" s="30"/>
      <c r="O836" s="10"/>
      <c r="R836" s="119"/>
      <c r="S836" s="119"/>
      <c r="T836" s="119"/>
      <c r="U836" s="119"/>
      <c r="V836" s="119"/>
      <c r="W836" s="119"/>
      <c r="X836" s="119"/>
      <c r="Y836" s="119"/>
    </row>
    <row r="837" spans="2:25" x14ac:dyDescent="0.2">
      <c r="B837" s="70">
        <v>37167</v>
      </c>
      <c r="C837" s="4">
        <v>3</v>
      </c>
      <c r="D837" s="11"/>
      <c r="E837" s="12"/>
      <c r="F837" s="13"/>
      <c r="G837" s="92">
        <v>11</v>
      </c>
      <c r="H837" s="13">
        <v>16</v>
      </c>
      <c r="I837" s="11">
        <v>75</v>
      </c>
      <c r="J837" s="93">
        <v>6</v>
      </c>
      <c r="K837" s="7">
        <v>0</v>
      </c>
      <c r="L837" s="11" t="s">
        <v>13</v>
      </c>
      <c r="M837" s="27" t="s">
        <v>128</v>
      </c>
      <c r="N837" s="30"/>
      <c r="O837" s="10"/>
      <c r="R837" s="80"/>
      <c r="S837" s="80"/>
      <c r="T837" s="80"/>
      <c r="U837" s="80"/>
      <c r="V837" s="80"/>
      <c r="W837" s="80"/>
      <c r="X837" s="80"/>
      <c r="Y837" s="80"/>
    </row>
    <row r="838" spans="2:25" x14ac:dyDescent="0.2">
      <c r="B838" s="70">
        <v>37168</v>
      </c>
      <c r="C838" s="4">
        <v>4</v>
      </c>
      <c r="D838" s="11"/>
      <c r="E838" s="12"/>
      <c r="F838" s="13"/>
      <c r="G838" s="92">
        <v>10</v>
      </c>
      <c r="H838" s="13">
        <v>18</v>
      </c>
      <c r="I838" s="11">
        <v>55</v>
      </c>
      <c r="J838" s="93">
        <v>0</v>
      </c>
      <c r="K838" s="7">
        <v>1</v>
      </c>
      <c r="L838" s="11" t="s">
        <v>13</v>
      </c>
      <c r="M838" s="27" t="s">
        <v>128</v>
      </c>
      <c r="N838" s="30"/>
      <c r="O838" s="10"/>
      <c r="R838" s="80" t="s">
        <v>152</v>
      </c>
      <c r="S838" s="80"/>
      <c r="T838" s="80"/>
      <c r="U838" s="80"/>
      <c r="V838" s="80"/>
      <c r="W838" s="80"/>
      <c r="X838" s="80"/>
      <c r="Y838" s="80"/>
    </row>
    <row r="839" spans="2:25" x14ac:dyDescent="0.2">
      <c r="B839" s="70">
        <v>37169</v>
      </c>
      <c r="C839" s="4">
        <v>5</v>
      </c>
      <c r="D839" s="11"/>
      <c r="E839" s="12"/>
      <c r="F839" s="13"/>
      <c r="G839" s="92">
        <v>10</v>
      </c>
      <c r="H839" s="13">
        <v>17</v>
      </c>
      <c r="I839" s="11">
        <v>55</v>
      </c>
      <c r="J839" s="93">
        <v>0</v>
      </c>
      <c r="K839" s="7">
        <v>1</v>
      </c>
      <c r="L839" s="11" t="s">
        <v>13</v>
      </c>
      <c r="M839" s="27" t="s">
        <v>128</v>
      </c>
      <c r="N839" s="30"/>
      <c r="O839" s="10"/>
      <c r="R839" s="119" t="s">
        <v>386</v>
      </c>
      <c r="S839" s="119"/>
      <c r="T839" s="119"/>
      <c r="U839" s="119"/>
      <c r="V839" s="119"/>
      <c r="W839" s="119"/>
      <c r="X839" s="119"/>
      <c r="Y839" s="119"/>
    </row>
    <row r="840" spans="2:25" x14ac:dyDescent="0.2">
      <c r="B840" s="70">
        <v>37170</v>
      </c>
      <c r="C840" s="4">
        <v>6</v>
      </c>
      <c r="D840" s="11"/>
      <c r="E840" s="12"/>
      <c r="F840" s="13"/>
      <c r="G840" s="92">
        <v>10</v>
      </c>
      <c r="H840" s="13">
        <v>18</v>
      </c>
      <c r="I840" s="11">
        <v>50</v>
      </c>
      <c r="J840" s="93">
        <v>0</v>
      </c>
      <c r="K840" s="7">
        <v>2</v>
      </c>
      <c r="L840" s="11" t="s">
        <v>25</v>
      </c>
      <c r="M840" s="27" t="s">
        <v>129</v>
      </c>
      <c r="N840" s="30"/>
      <c r="O840" s="10"/>
      <c r="R840" s="119"/>
      <c r="S840" s="119"/>
      <c r="T840" s="119"/>
      <c r="U840" s="119"/>
      <c r="V840" s="119"/>
      <c r="W840" s="119"/>
      <c r="X840" s="119"/>
      <c r="Y840" s="119"/>
    </row>
    <row r="841" spans="2:25" x14ac:dyDescent="0.2">
      <c r="B841" s="70">
        <v>37171</v>
      </c>
      <c r="C841" s="4">
        <v>7</v>
      </c>
      <c r="D841" s="11"/>
      <c r="E841" s="12"/>
      <c r="F841" s="13"/>
      <c r="G841" s="92">
        <v>10</v>
      </c>
      <c r="H841" s="13">
        <v>17</v>
      </c>
      <c r="I841" s="11">
        <v>60</v>
      </c>
      <c r="J841" s="93">
        <v>0</v>
      </c>
      <c r="K841" s="7">
        <v>1</v>
      </c>
      <c r="L841" s="11" t="s">
        <v>13</v>
      </c>
      <c r="M841" s="27" t="s">
        <v>128</v>
      </c>
      <c r="N841" s="30"/>
      <c r="O841" s="10"/>
      <c r="R841" s="119"/>
      <c r="S841" s="119"/>
      <c r="T841" s="119"/>
      <c r="U841" s="119"/>
      <c r="V841" s="119"/>
      <c r="W841" s="119"/>
      <c r="X841" s="119"/>
      <c r="Y841" s="119"/>
    </row>
    <row r="842" spans="2:25" x14ac:dyDescent="0.2">
      <c r="B842" s="70">
        <v>37172</v>
      </c>
      <c r="C842" s="4">
        <v>8</v>
      </c>
      <c r="D842" s="11"/>
      <c r="E842" s="12"/>
      <c r="F842" s="13"/>
      <c r="G842" s="92">
        <v>10</v>
      </c>
      <c r="H842" s="13">
        <v>16</v>
      </c>
      <c r="I842" s="11">
        <v>50</v>
      </c>
      <c r="J842" s="93">
        <v>0</v>
      </c>
      <c r="K842" s="7">
        <v>1</v>
      </c>
      <c r="L842" s="11" t="s">
        <v>13</v>
      </c>
      <c r="M842" s="27" t="s">
        <v>128</v>
      </c>
      <c r="N842" s="30"/>
      <c r="O842" s="16"/>
      <c r="R842" s="80"/>
      <c r="S842" s="80"/>
      <c r="T842" s="80"/>
      <c r="U842" s="80"/>
      <c r="V842" s="80"/>
      <c r="W842" s="80"/>
      <c r="X842" s="80"/>
      <c r="Y842" s="80"/>
    </row>
    <row r="843" spans="2:25" x14ac:dyDescent="0.2">
      <c r="B843" s="70">
        <v>37173</v>
      </c>
      <c r="C843" s="4">
        <v>9</v>
      </c>
      <c r="D843" s="11"/>
      <c r="E843" s="12"/>
      <c r="F843" s="13"/>
      <c r="G843" s="92">
        <v>8</v>
      </c>
      <c r="H843" s="13">
        <v>17</v>
      </c>
      <c r="I843" s="11">
        <v>55</v>
      </c>
      <c r="J843" s="93">
        <v>0</v>
      </c>
      <c r="K843" s="7">
        <v>1</v>
      </c>
      <c r="L843" s="11" t="s">
        <v>45</v>
      </c>
      <c r="M843" s="27" t="s">
        <v>129</v>
      </c>
      <c r="N843" s="30"/>
      <c r="O843" s="16"/>
      <c r="R843" s="80" t="s">
        <v>154</v>
      </c>
      <c r="S843" s="80"/>
      <c r="T843" s="80"/>
      <c r="U843" s="80"/>
      <c r="V843" s="80"/>
      <c r="W843" s="80"/>
      <c r="X843" s="80"/>
      <c r="Y843" s="80"/>
    </row>
    <row r="844" spans="2:25" ht="13.5" thickBot="1" x14ac:dyDescent="0.25">
      <c r="B844" s="70">
        <v>37174</v>
      </c>
      <c r="C844" s="17">
        <v>10</v>
      </c>
      <c r="D844" s="18"/>
      <c r="E844" s="19"/>
      <c r="F844" s="20"/>
      <c r="G844" s="94">
        <v>10</v>
      </c>
      <c r="H844" s="20">
        <v>17</v>
      </c>
      <c r="I844" s="18">
        <v>50</v>
      </c>
      <c r="J844" s="93">
        <v>0</v>
      </c>
      <c r="K844" s="7">
        <v>1</v>
      </c>
      <c r="L844" s="11" t="s">
        <v>64</v>
      </c>
      <c r="M844" s="27" t="s">
        <v>129</v>
      </c>
      <c r="N844" s="30"/>
      <c r="O844" s="16"/>
      <c r="R844" s="119"/>
      <c r="S844" s="119"/>
      <c r="T844" s="119"/>
      <c r="U844" s="119"/>
      <c r="V844" s="119"/>
      <c r="W844" s="119"/>
      <c r="X844" s="119"/>
      <c r="Y844" s="119"/>
    </row>
    <row r="845" spans="2:25" ht="13.5" thickBot="1" x14ac:dyDescent="0.25">
      <c r="C845" s="21" t="s">
        <v>20</v>
      </c>
      <c r="D845" s="22"/>
      <c r="E845" s="23"/>
      <c r="F845" s="24"/>
      <c r="G845" s="96"/>
      <c r="H845" s="97"/>
      <c r="I845" s="25"/>
      <c r="J845" s="98"/>
      <c r="K845" s="24"/>
      <c r="L845" s="22"/>
      <c r="M845" s="32"/>
      <c r="N845" s="33"/>
      <c r="O845" s="102"/>
      <c r="R845" s="119"/>
      <c r="S845" s="119"/>
      <c r="T845" s="119"/>
      <c r="U845" s="119"/>
      <c r="V845" s="119"/>
      <c r="W845" s="119"/>
      <c r="X845" s="119"/>
      <c r="Y845" s="119"/>
    </row>
    <row r="846" spans="2:25" x14ac:dyDescent="0.2">
      <c r="B846" s="70">
        <v>37175</v>
      </c>
      <c r="C846" s="26">
        <v>11</v>
      </c>
      <c r="D846" s="5"/>
      <c r="E846" s="6"/>
      <c r="F846" s="7"/>
      <c r="G846" s="90">
        <v>10</v>
      </c>
      <c r="H846" s="7">
        <v>15</v>
      </c>
      <c r="I846" s="5">
        <v>75</v>
      </c>
      <c r="J846" s="12">
        <v>1</v>
      </c>
      <c r="K846" s="7">
        <v>0</v>
      </c>
      <c r="L846" s="5" t="s">
        <v>13</v>
      </c>
      <c r="M846" s="35" t="s">
        <v>127</v>
      </c>
      <c r="N846" s="30"/>
      <c r="O846" s="10"/>
      <c r="R846" s="119"/>
      <c r="S846" s="119"/>
      <c r="T846" s="119"/>
      <c r="U846" s="119"/>
      <c r="V846" s="119"/>
      <c r="W846" s="119"/>
      <c r="X846" s="119"/>
      <c r="Y846" s="119"/>
    </row>
    <row r="847" spans="2:25" x14ac:dyDescent="0.2">
      <c r="B847" s="70">
        <v>37176</v>
      </c>
      <c r="C847" s="4">
        <v>12</v>
      </c>
      <c r="D847" s="11"/>
      <c r="E847" s="12"/>
      <c r="F847" s="13"/>
      <c r="G847" s="90">
        <v>11</v>
      </c>
      <c r="H847" s="7">
        <v>19</v>
      </c>
      <c r="I847" s="11">
        <v>50</v>
      </c>
      <c r="J847" s="12">
        <v>0</v>
      </c>
      <c r="K847" s="7">
        <v>2</v>
      </c>
      <c r="L847" s="5" t="s">
        <v>25</v>
      </c>
      <c r="M847" s="35" t="s">
        <v>129</v>
      </c>
      <c r="N847" s="30" t="s">
        <v>33</v>
      </c>
      <c r="O847" s="10"/>
      <c r="R847" s="80"/>
      <c r="S847" s="80"/>
      <c r="T847" s="80"/>
      <c r="U847" s="80"/>
      <c r="V847" s="80"/>
      <c r="W847" s="80"/>
      <c r="X847" s="80"/>
      <c r="Y847" s="80"/>
    </row>
    <row r="848" spans="2:25" x14ac:dyDescent="0.2">
      <c r="B848" s="70">
        <v>37177</v>
      </c>
      <c r="C848" s="4">
        <v>13</v>
      </c>
      <c r="D848" s="11"/>
      <c r="E848" s="12"/>
      <c r="F848" s="13"/>
      <c r="G848" s="92">
        <v>9</v>
      </c>
      <c r="H848" s="13">
        <v>20</v>
      </c>
      <c r="I848" s="11">
        <v>60</v>
      </c>
      <c r="J848" s="12">
        <v>0</v>
      </c>
      <c r="K848" s="7">
        <v>2</v>
      </c>
      <c r="L848" s="5" t="s">
        <v>25</v>
      </c>
      <c r="M848" s="35" t="s">
        <v>33</v>
      </c>
      <c r="N848" s="30"/>
      <c r="O848" s="16"/>
      <c r="R848" s="80" t="s">
        <v>156</v>
      </c>
      <c r="S848" s="80"/>
      <c r="T848" s="80"/>
      <c r="U848" s="80"/>
      <c r="V848" s="80"/>
      <c r="W848" s="80"/>
      <c r="X848" s="80"/>
      <c r="Y848" s="80"/>
    </row>
    <row r="849" spans="2:25" ht="15" x14ac:dyDescent="0.25">
      <c r="B849" s="70">
        <v>37178</v>
      </c>
      <c r="C849" s="4">
        <v>14</v>
      </c>
      <c r="D849" s="11"/>
      <c r="E849" s="12"/>
      <c r="F849" s="13"/>
      <c r="G849" s="99">
        <v>10</v>
      </c>
      <c r="H849" s="13">
        <v>24</v>
      </c>
      <c r="I849" s="11">
        <v>50</v>
      </c>
      <c r="J849" s="12">
        <v>0</v>
      </c>
      <c r="K849" s="7">
        <v>3</v>
      </c>
      <c r="L849" s="5" t="s">
        <v>25</v>
      </c>
      <c r="M849" s="35" t="s">
        <v>129</v>
      </c>
      <c r="N849" s="30"/>
      <c r="O849" s="16"/>
      <c r="R849" s="120"/>
      <c r="S849" s="120"/>
      <c r="T849" s="120"/>
      <c r="U849" s="120"/>
      <c r="V849" s="120"/>
      <c r="W849" s="120"/>
      <c r="X849" s="120"/>
      <c r="Y849" s="120"/>
    </row>
    <row r="850" spans="2:25" x14ac:dyDescent="0.2">
      <c r="B850" s="70">
        <v>37179</v>
      </c>
      <c r="C850" s="4">
        <v>15</v>
      </c>
      <c r="D850" s="11"/>
      <c r="E850" s="12"/>
      <c r="F850" s="13"/>
      <c r="G850" s="92">
        <v>11</v>
      </c>
      <c r="H850" s="13">
        <v>20</v>
      </c>
      <c r="I850" s="11">
        <v>50</v>
      </c>
      <c r="J850" s="12">
        <v>0</v>
      </c>
      <c r="K850" s="7">
        <v>2</v>
      </c>
      <c r="L850" s="5" t="s">
        <v>25</v>
      </c>
      <c r="M850" s="35" t="s">
        <v>129</v>
      </c>
      <c r="N850" s="30"/>
      <c r="O850" s="10"/>
      <c r="R850" s="120"/>
      <c r="S850" s="120"/>
      <c r="T850" s="120"/>
      <c r="U850" s="120"/>
      <c r="V850" s="120"/>
      <c r="W850" s="120"/>
      <c r="X850" s="120"/>
      <c r="Y850" s="120"/>
    </row>
    <row r="851" spans="2:25" x14ac:dyDescent="0.2">
      <c r="B851" s="70">
        <v>37180</v>
      </c>
      <c r="C851" s="4">
        <v>16</v>
      </c>
      <c r="D851" s="11"/>
      <c r="E851" s="12"/>
      <c r="F851" s="13"/>
      <c r="G851" s="92">
        <v>11</v>
      </c>
      <c r="H851" s="13">
        <v>18</v>
      </c>
      <c r="I851" s="11">
        <v>55</v>
      </c>
      <c r="J851" s="12">
        <v>0</v>
      </c>
      <c r="K851" s="7">
        <v>1</v>
      </c>
      <c r="L851" s="5" t="s">
        <v>13</v>
      </c>
      <c r="M851" s="35" t="s">
        <v>128</v>
      </c>
      <c r="N851" s="30"/>
      <c r="O851" s="16"/>
      <c r="R851" s="120"/>
      <c r="S851" s="120"/>
      <c r="T851" s="120"/>
      <c r="U851" s="120"/>
      <c r="V851" s="120"/>
      <c r="W851" s="120"/>
      <c r="X851" s="120"/>
      <c r="Y851" s="120"/>
    </row>
    <row r="852" spans="2:25" x14ac:dyDescent="0.2">
      <c r="B852" s="70">
        <v>37181</v>
      </c>
      <c r="C852" s="4">
        <v>17</v>
      </c>
      <c r="D852" s="11"/>
      <c r="E852" s="12"/>
      <c r="F852" s="13"/>
      <c r="G852" s="92">
        <v>9</v>
      </c>
      <c r="H852" s="13">
        <v>16</v>
      </c>
      <c r="I852" s="11">
        <v>65</v>
      </c>
      <c r="J852" s="12">
        <v>0</v>
      </c>
      <c r="K852" s="7">
        <v>1</v>
      </c>
      <c r="L852" s="5" t="s">
        <v>13</v>
      </c>
      <c r="M852" s="35" t="s">
        <v>127</v>
      </c>
      <c r="N852" s="30" t="s">
        <v>21</v>
      </c>
      <c r="O852" s="10"/>
      <c r="R852" s="80"/>
      <c r="S852" s="80"/>
      <c r="T852" s="80"/>
      <c r="U852" s="80"/>
      <c r="V852" s="80"/>
      <c r="W852" s="80"/>
      <c r="X852" s="80"/>
      <c r="Y852" s="80"/>
    </row>
    <row r="853" spans="2:25" x14ac:dyDescent="0.2">
      <c r="B853" s="70">
        <v>37182</v>
      </c>
      <c r="C853" s="4">
        <v>18</v>
      </c>
      <c r="D853" s="11"/>
      <c r="E853" s="12"/>
      <c r="F853" s="13"/>
      <c r="G853" s="92">
        <v>9</v>
      </c>
      <c r="H853" s="13">
        <v>18</v>
      </c>
      <c r="I853" s="11">
        <v>50</v>
      </c>
      <c r="J853" s="12">
        <v>0</v>
      </c>
      <c r="K853" s="7">
        <v>1</v>
      </c>
      <c r="L853" s="5" t="s">
        <v>25</v>
      </c>
      <c r="M853" s="35" t="s">
        <v>129</v>
      </c>
      <c r="N853" s="30"/>
      <c r="O853" s="10"/>
      <c r="R853" s="80" t="s">
        <v>155</v>
      </c>
      <c r="S853" s="80"/>
      <c r="T853" s="80"/>
      <c r="U853" s="80"/>
      <c r="V853" s="80"/>
      <c r="W853" s="80"/>
      <c r="X853" s="80"/>
      <c r="Y853" s="80"/>
    </row>
    <row r="854" spans="2:25" x14ac:dyDescent="0.2">
      <c r="B854" s="70">
        <v>37183</v>
      </c>
      <c r="C854" s="4">
        <v>19</v>
      </c>
      <c r="D854" s="11"/>
      <c r="E854" s="12"/>
      <c r="F854" s="13"/>
      <c r="G854" s="92">
        <v>9</v>
      </c>
      <c r="H854" s="13">
        <v>19</v>
      </c>
      <c r="I854" s="11">
        <v>60</v>
      </c>
      <c r="J854" s="12">
        <v>0</v>
      </c>
      <c r="K854" s="7">
        <v>2</v>
      </c>
      <c r="L854" s="5" t="s">
        <v>25</v>
      </c>
      <c r="M854" s="35" t="s">
        <v>129</v>
      </c>
      <c r="N854" s="30"/>
      <c r="O854" s="10"/>
      <c r="R854" s="120" t="s">
        <v>387</v>
      </c>
      <c r="S854" s="120"/>
      <c r="T854" s="120"/>
      <c r="U854" s="120"/>
      <c r="V854" s="120"/>
      <c r="W854" s="120"/>
      <c r="X854" s="120"/>
      <c r="Y854" s="120"/>
    </row>
    <row r="855" spans="2:25" ht="13.5" thickBot="1" x14ac:dyDescent="0.25">
      <c r="B855" s="70">
        <v>37184</v>
      </c>
      <c r="C855" s="17">
        <v>20</v>
      </c>
      <c r="D855" s="18"/>
      <c r="E855" s="19"/>
      <c r="F855" s="20"/>
      <c r="G855" s="92">
        <v>8</v>
      </c>
      <c r="H855" s="13">
        <v>15</v>
      </c>
      <c r="I855" s="18">
        <v>60</v>
      </c>
      <c r="J855" s="12">
        <v>0</v>
      </c>
      <c r="K855" s="7">
        <v>1</v>
      </c>
      <c r="L855" s="5" t="s">
        <v>13</v>
      </c>
      <c r="M855" s="35" t="s">
        <v>129</v>
      </c>
      <c r="N855" s="30"/>
      <c r="O855" s="16"/>
      <c r="R855" s="120"/>
      <c r="S855" s="120"/>
      <c r="T855" s="120"/>
      <c r="U855" s="120"/>
      <c r="V855" s="120"/>
      <c r="W855" s="120"/>
      <c r="X855" s="120"/>
      <c r="Y855" s="120"/>
    </row>
    <row r="856" spans="2:25" ht="13.5" thickBot="1" x14ac:dyDescent="0.25">
      <c r="C856" s="21" t="s">
        <v>23</v>
      </c>
      <c r="D856" s="22"/>
      <c r="E856" s="23"/>
      <c r="F856" s="24"/>
      <c r="G856" s="96"/>
      <c r="H856" s="97"/>
      <c r="I856" s="25"/>
      <c r="J856" s="98"/>
      <c r="K856" s="24"/>
      <c r="L856" s="22"/>
      <c r="M856" s="32"/>
      <c r="N856" s="33"/>
      <c r="O856" s="102"/>
      <c r="R856" s="120"/>
      <c r="S856" s="120"/>
      <c r="T856" s="120"/>
      <c r="U856" s="120"/>
      <c r="V856" s="120"/>
      <c r="W856" s="120"/>
      <c r="X856" s="120"/>
      <c r="Y856" s="120"/>
    </row>
    <row r="857" spans="2:25" x14ac:dyDescent="0.2">
      <c r="B857" s="70">
        <v>37185</v>
      </c>
      <c r="C857" s="26">
        <v>21</v>
      </c>
      <c r="D857" s="5"/>
      <c r="E857" s="6"/>
      <c r="F857" s="7"/>
      <c r="G857" s="90">
        <v>8</v>
      </c>
      <c r="H857" s="7">
        <v>14</v>
      </c>
      <c r="I857" s="5">
        <v>70</v>
      </c>
      <c r="J857" s="6">
        <v>0</v>
      </c>
      <c r="K857" s="7">
        <v>0</v>
      </c>
      <c r="L857" s="5" t="s">
        <v>13</v>
      </c>
      <c r="M857" s="35" t="s">
        <v>127</v>
      </c>
      <c r="N857" s="30"/>
      <c r="O857" s="10"/>
      <c r="R857" s="80"/>
      <c r="S857" s="80"/>
      <c r="T857" s="80"/>
      <c r="U857" s="80"/>
      <c r="V857" s="80"/>
      <c r="W857" s="80"/>
      <c r="X857" s="80"/>
      <c r="Y857" s="80"/>
    </row>
    <row r="858" spans="2:25" x14ac:dyDescent="0.2">
      <c r="B858" s="70">
        <v>37186</v>
      </c>
      <c r="C858" s="4">
        <v>22</v>
      </c>
      <c r="D858" s="11"/>
      <c r="E858" s="12"/>
      <c r="F858" s="13"/>
      <c r="G858" s="92">
        <v>9</v>
      </c>
      <c r="H858" s="13">
        <v>16</v>
      </c>
      <c r="I858" s="11">
        <v>70</v>
      </c>
      <c r="J858" s="12">
        <v>11</v>
      </c>
      <c r="K858" s="13">
        <v>1</v>
      </c>
      <c r="L858" s="5" t="s">
        <v>13</v>
      </c>
      <c r="M858" s="35" t="s">
        <v>128</v>
      </c>
      <c r="N858" s="30"/>
      <c r="O858" s="10"/>
      <c r="R858" s="80" t="s">
        <v>157</v>
      </c>
      <c r="S858" s="80"/>
      <c r="T858" s="80"/>
      <c r="U858" s="80"/>
      <c r="V858" s="80"/>
      <c r="W858" s="80"/>
      <c r="X858" s="80"/>
      <c r="Y858" s="80"/>
    </row>
    <row r="859" spans="2:25" x14ac:dyDescent="0.2">
      <c r="B859" s="70">
        <v>37187</v>
      </c>
      <c r="C859" s="4">
        <v>23</v>
      </c>
      <c r="D859" s="11"/>
      <c r="E859" s="12"/>
      <c r="F859" s="13"/>
      <c r="G859" s="92">
        <v>8</v>
      </c>
      <c r="H859" s="13">
        <v>12</v>
      </c>
      <c r="I859" s="11">
        <v>75</v>
      </c>
      <c r="J859" s="12">
        <v>2</v>
      </c>
      <c r="K859" s="7">
        <v>0</v>
      </c>
      <c r="L859" s="5" t="s">
        <v>15</v>
      </c>
      <c r="M859" s="35" t="s">
        <v>127</v>
      </c>
      <c r="N859" s="30"/>
      <c r="O859" s="16"/>
      <c r="R859" s="120" t="s">
        <v>388</v>
      </c>
      <c r="S859" s="120"/>
      <c r="T859" s="120"/>
      <c r="U859" s="120"/>
      <c r="V859" s="120"/>
      <c r="W859" s="120"/>
      <c r="X859" s="120"/>
      <c r="Y859" s="120"/>
    </row>
    <row r="860" spans="2:25" x14ac:dyDescent="0.2">
      <c r="B860" s="70">
        <v>37188</v>
      </c>
      <c r="C860" s="4">
        <v>24</v>
      </c>
      <c r="D860" s="11"/>
      <c r="E860" s="12"/>
      <c r="F860" s="13"/>
      <c r="G860" s="92">
        <v>8</v>
      </c>
      <c r="H860" s="13">
        <v>12</v>
      </c>
      <c r="I860" s="11">
        <v>80</v>
      </c>
      <c r="J860" s="12">
        <v>0</v>
      </c>
      <c r="K860" s="13">
        <v>0</v>
      </c>
      <c r="L860" s="5" t="s">
        <v>15</v>
      </c>
      <c r="M860" s="35" t="s">
        <v>127</v>
      </c>
      <c r="N860" s="30"/>
      <c r="O860" s="10"/>
      <c r="R860" s="120"/>
      <c r="S860" s="120"/>
      <c r="T860" s="120"/>
      <c r="U860" s="120"/>
      <c r="V860" s="120"/>
      <c r="W860" s="120"/>
      <c r="X860" s="120"/>
      <c r="Y860" s="120"/>
    </row>
    <row r="861" spans="2:25" x14ac:dyDescent="0.2">
      <c r="B861" s="70">
        <v>37189</v>
      </c>
      <c r="C861" s="4">
        <v>25</v>
      </c>
      <c r="D861" s="11"/>
      <c r="E861" s="12"/>
      <c r="F861" s="13"/>
      <c r="G861" s="92">
        <v>9</v>
      </c>
      <c r="H861" s="13">
        <v>15</v>
      </c>
      <c r="I861" s="11">
        <v>70</v>
      </c>
      <c r="J861" s="12">
        <v>1</v>
      </c>
      <c r="K861" s="13">
        <v>2</v>
      </c>
      <c r="L861" s="5" t="s">
        <v>25</v>
      </c>
      <c r="M861" s="35" t="s">
        <v>128</v>
      </c>
      <c r="N861" s="30"/>
      <c r="O861" s="16"/>
      <c r="R861" s="120"/>
      <c r="S861" s="120"/>
      <c r="T861" s="120"/>
      <c r="U861" s="120"/>
      <c r="V861" s="120"/>
      <c r="W861" s="120"/>
      <c r="X861" s="120"/>
      <c r="Y861" s="120"/>
    </row>
    <row r="862" spans="2:25" x14ac:dyDescent="0.2">
      <c r="B862" s="70">
        <v>37190</v>
      </c>
      <c r="C862" s="4">
        <v>26</v>
      </c>
      <c r="D862" s="11"/>
      <c r="E862" s="12"/>
      <c r="F862" s="13"/>
      <c r="G862" s="92">
        <v>9</v>
      </c>
      <c r="H862" s="13">
        <v>16</v>
      </c>
      <c r="I862" s="11">
        <v>65</v>
      </c>
      <c r="J862" s="12">
        <v>0</v>
      </c>
      <c r="K862" s="13">
        <v>2</v>
      </c>
      <c r="L862" s="11" t="s">
        <v>25</v>
      </c>
      <c r="M862" s="35" t="s">
        <v>129</v>
      </c>
      <c r="N862" s="30"/>
      <c r="O862" s="10"/>
    </row>
    <row r="863" spans="2:25" x14ac:dyDescent="0.2">
      <c r="B863" s="70">
        <v>37191</v>
      </c>
      <c r="C863" s="4">
        <v>27</v>
      </c>
      <c r="D863" s="11"/>
      <c r="E863" s="12"/>
      <c r="F863" s="13"/>
      <c r="G863" s="92">
        <v>9</v>
      </c>
      <c r="H863" s="13">
        <v>14</v>
      </c>
      <c r="I863" s="11">
        <v>75</v>
      </c>
      <c r="J863" s="12">
        <v>6</v>
      </c>
      <c r="K863" s="13">
        <v>0</v>
      </c>
      <c r="L863" s="11" t="s">
        <v>13</v>
      </c>
      <c r="M863" s="35" t="s">
        <v>128</v>
      </c>
      <c r="N863" s="30"/>
      <c r="O863" s="16"/>
    </row>
    <row r="864" spans="2:25" x14ac:dyDescent="0.2">
      <c r="B864" s="70">
        <v>37192</v>
      </c>
      <c r="C864" s="4">
        <v>28</v>
      </c>
      <c r="D864" s="11"/>
      <c r="E864" s="12"/>
      <c r="F864" s="13"/>
      <c r="G864" s="92">
        <v>8</v>
      </c>
      <c r="H864" s="13">
        <v>13</v>
      </c>
      <c r="I864" s="11">
        <v>65</v>
      </c>
      <c r="J864" s="12">
        <v>0</v>
      </c>
      <c r="K864" s="7">
        <v>0</v>
      </c>
      <c r="L864" s="11" t="s">
        <v>13</v>
      </c>
      <c r="M864" s="35" t="s">
        <v>128</v>
      </c>
      <c r="N864" s="30"/>
      <c r="O864" s="10"/>
    </row>
    <row r="865" spans="2:25" x14ac:dyDescent="0.2">
      <c r="B865" s="70">
        <v>37193</v>
      </c>
      <c r="C865" s="4">
        <v>29</v>
      </c>
      <c r="D865" s="11"/>
      <c r="E865" s="12"/>
      <c r="F865" s="13"/>
      <c r="G865" s="92">
        <v>9</v>
      </c>
      <c r="H865" s="13">
        <v>14</v>
      </c>
      <c r="I865" s="11">
        <v>75</v>
      </c>
      <c r="J865" s="12">
        <v>3</v>
      </c>
      <c r="K865" s="7">
        <v>0</v>
      </c>
      <c r="L865" s="11" t="s">
        <v>13</v>
      </c>
      <c r="M865" s="35" t="s">
        <v>127</v>
      </c>
      <c r="N865" s="30"/>
      <c r="O865" s="16"/>
    </row>
    <row r="866" spans="2:25" x14ac:dyDescent="0.2">
      <c r="B866" s="70">
        <v>37194</v>
      </c>
      <c r="C866" s="4">
        <v>30</v>
      </c>
      <c r="D866" s="11"/>
      <c r="E866" s="12"/>
      <c r="F866" s="13"/>
      <c r="G866" s="92">
        <v>10</v>
      </c>
      <c r="H866" s="13">
        <v>18</v>
      </c>
      <c r="I866" s="11">
        <v>60</v>
      </c>
      <c r="J866" s="12">
        <v>0</v>
      </c>
      <c r="K866" s="7">
        <v>2</v>
      </c>
      <c r="L866" s="11" t="s">
        <v>25</v>
      </c>
      <c r="M866" s="35" t="s">
        <v>129</v>
      </c>
      <c r="N866" s="30"/>
      <c r="O866" s="16"/>
    </row>
    <row r="867" spans="2:25" ht="13.5" thickBot="1" x14ac:dyDescent="0.25">
      <c r="B867" s="70">
        <v>37195</v>
      </c>
      <c r="C867" s="17">
        <v>31</v>
      </c>
      <c r="D867" s="18"/>
      <c r="E867" s="19"/>
      <c r="F867" s="20"/>
      <c r="G867" s="92">
        <v>11</v>
      </c>
      <c r="H867" s="13">
        <v>13</v>
      </c>
      <c r="I867" s="11">
        <v>70</v>
      </c>
      <c r="J867" s="12">
        <v>0</v>
      </c>
      <c r="K867" s="13">
        <v>0</v>
      </c>
      <c r="L867" s="11" t="s">
        <v>13</v>
      </c>
      <c r="M867" s="35" t="s">
        <v>128</v>
      </c>
      <c r="N867" s="30" t="s">
        <v>311</v>
      </c>
      <c r="O867" s="16"/>
    </row>
    <row r="868" spans="2:25" ht="13.5" thickBot="1" x14ac:dyDescent="0.25">
      <c r="C868" s="21" t="s">
        <v>27</v>
      </c>
      <c r="D868" s="22"/>
      <c r="E868" s="23"/>
      <c r="F868" s="24"/>
      <c r="G868" s="57"/>
      <c r="H868" s="58"/>
      <c r="I868" s="25"/>
      <c r="J868" s="64"/>
      <c r="K868" s="24"/>
      <c r="L868" s="22"/>
      <c r="M868" s="36"/>
      <c r="N868" s="37"/>
      <c r="O868" s="38"/>
    </row>
    <row r="869" spans="2:25" ht="12.75" customHeight="1" x14ac:dyDescent="0.2">
      <c r="C869" s="164" t="s">
        <v>28</v>
      </c>
      <c r="D869" s="165"/>
      <c r="E869" s="251">
        <v>0</v>
      </c>
      <c r="F869" s="253">
        <v>-500</v>
      </c>
      <c r="G869" s="254">
        <f>SUM(G835:G867)</f>
        <v>297</v>
      </c>
      <c r="H869" s="254">
        <f>SUM(H835:H867)</f>
        <v>513</v>
      </c>
      <c r="I869" s="254">
        <f>SUM(I835:I867)</f>
        <v>1960</v>
      </c>
      <c r="J869" s="258">
        <f>SUM(J835:J867)</f>
        <v>45</v>
      </c>
      <c r="K869" s="233">
        <f>COUNTIF(K835:K867,"&gt;0")</f>
        <v>21</v>
      </c>
      <c r="L869" s="39"/>
      <c r="M869" s="40"/>
      <c r="N869" s="40"/>
      <c r="O869" s="41"/>
    </row>
    <row r="870" spans="2:25" ht="13.5" thickBot="1" x14ac:dyDescent="0.25">
      <c r="C870" s="166"/>
      <c r="D870" s="167"/>
      <c r="E870" s="252"/>
      <c r="F870" s="232"/>
      <c r="G870" s="255"/>
      <c r="H870" s="255"/>
      <c r="I870" s="255"/>
      <c r="J870" s="259"/>
      <c r="K870" s="234"/>
      <c r="L870" s="42"/>
      <c r="M870" s="43"/>
      <c r="N870" s="43"/>
      <c r="O870" s="44"/>
    </row>
    <row r="871" spans="2:25" ht="12.75" customHeight="1" x14ac:dyDescent="0.2">
      <c r="C871" s="143" t="s">
        <v>54</v>
      </c>
      <c r="D871" s="144"/>
      <c r="E871" s="206">
        <v>-0.5</v>
      </c>
      <c r="F871" s="116" t="s">
        <v>55</v>
      </c>
      <c r="G871" s="152" t="s">
        <v>171</v>
      </c>
      <c r="H871" s="153" t="s">
        <v>172</v>
      </c>
      <c r="I871" s="154" t="s">
        <v>56</v>
      </c>
      <c r="J871" s="156" t="s">
        <v>57</v>
      </c>
      <c r="K871" s="235" t="s">
        <v>29</v>
      </c>
      <c r="L871" s="235"/>
      <c r="M871" s="235"/>
      <c r="N871" s="235"/>
      <c r="O871" s="236"/>
    </row>
    <row r="872" spans="2:25" x14ac:dyDescent="0.2">
      <c r="C872" s="145"/>
      <c r="D872" s="146"/>
      <c r="E872" s="207"/>
      <c r="F872" s="117"/>
      <c r="G872" s="121"/>
      <c r="H872" s="137"/>
      <c r="I872" s="155"/>
      <c r="J872" s="157"/>
      <c r="K872" s="237"/>
      <c r="L872" s="237"/>
      <c r="M872" s="237"/>
      <c r="N872" s="237"/>
      <c r="O872" s="238"/>
    </row>
    <row r="873" spans="2:25" x14ac:dyDescent="0.2">
      <c r="C873" s="145"/>
      <c r="D873" s="146"/>
      <c r="E873" s="207"/>
      <c r="F873" s="117"/>
      <c r="G873" s="227">
        <f>G869/31</f>
        <v>9.5806451612903221</v>
      </c>
      <c r="H873" s="229">
        <f t="shared" ref="H873:I873" si="15">H869/31</f>
        <v>16.548387096774192</v>
      </c>
      <c r="I873" s="229">
        <f t="shared" si="15"/>
        <v>63.225806451612904</v>
      </c>
      <c r="J873" s="231">
        <f>COUNTIF(J835:J867,"&gt;0")</f>
        <v>9</v>
      </c>
      <c r="K873" s="237"/>
      <c r="L873" s="237"/>
      <c r="M873" s="237"/>
      <c r="N873" s="237"/>
      <c r="O873" s="238"/>
    </row>
    <row r="874" spans="2:25" ht="13.5" thickBot="1" x14ac:dyDescent="0.25">
      <c r="C874" s="147"/>
      <c r="D874" s="148"/>
      <c r="E874" s="208"/>
      <c r="F874" s="118"/>
      <c r="G874" s="228"/>
      <c r="H874" s="230"/>
      <c r="I874" s="230"/>
      <c r="J874" s="232"/>
      <c r="K874" s="239"/>
      <c r="L874" s="239"/>
      <c r="M874" s="239"/>
      <c r="N874" s="239"/>
      <c r="O874" s="240"/>
    </row>
    <row r="877" spans="2:25" x14ac:dyDescent="0.2">
      <c r="C877" s="69" t="s">
        <v>159</v>
      </c>
      <c r="D877" s="69" t="s">
        <v>221</v>
      </c>
      <c r="H877" s="59"/>
    </row>
    <row r="878" spans="2:25" ht="13.5" thickBot="1" x14ac:dyDescent="0.25">
      <c r="D878" s="72"/>
    </row>
    <row r="879" spans="2:25" ht="12.75" customHeight="1" x14ac:dyDescent="0.2">
      <c r="C879" s="260" t="s">
        <v>0</v>
      </c>
      <c r="D879" s="262" t="s">
        <v>1</v>
      </c>
      <c r="E879" s="263"/>
      <c r="F879" s="264"/>
      <c r="G879" s="265" t="s">
        <v>2</v>
      </c>
      <c r="H879" s="266"/>
      <c r="I879" s="267" t="s">
        <v>3</v>
      </c>
      <c r="J879" s="269" t="s">
        <v>4</v>
      </c>
      <c r="K879" s="241" t="s">
        <v>5</v>
      </c>
      <c r="L879" s="243" t="s">
        <v>6</v>
      </c>
      <c r="M879" s="245" t="s">
        <v>7</v>
      </c>
      <c r="N879" s="246"/>
      <c r="O879" s="247"/>
      <c r="R879" s="80" t="s">
        <v>150</v>
      </c>
      <c r="S879" s="80"/>
      <c r="T879" s="80"/>
      <c r="U879" s="80"/>
      <c r="V879" s="80"/>
      <c r="W879" s="80"/>
      <c r="X879" s="80"/>
      <c r="Y879" s="80"/>
    </row>
    <row r="880" spans="2:25" ht="13.5" thickBot="1" x14ac:dyDescent="0.25">
      <c r="C880" s="261"/>
      <c r="D880" s="1" t="s">
        <v>8</v>
      </c>
      <c r="E880" s="2" t="s">
        <v>9</v>
      </c>
      <c r="F880" s="3" t="s">
        <v>10</v>
      </c>
      <c r="G880" s="49" t="s">
        <v>11</v>
      </c>
      <c r="H880" s="50" t="s">
        <v>12</v>
      </c>
      <c r="I880" s="268"/>
      <c r="J880" s="270"/>
      <c r="K880" s="242"/>
      <c r="L880" s="244"/>
      <c r="M880" s="248"/>
      <c r="N880" s="249"/>
      <c r="O880" s="250"/>
      <c r="R880" s="119" t="s">
        <v>389</v>
      </c>
      <c r="S880" s="119"/>
      <c r="T880" s="119"/>
      <c r="U880" s="119"/>
      <c r="V880" s="119"/>
      <c r="W880" s="119"/>
      <c r="X880" s="119"/>
      <c r="Y880" s="119"/>
    </row>
    <row r="881" spans="2:25" x14ac:dyDescent="0.2">
      <c r="B881" s="70">
        <v>37165</v>
      </c>
      <c r="C881" s="4">
        <v>1</v>
      </c>
      <c r="D881" s="5"/>
      <c r="E881" s="6"/>
      <c r="F881" s="7"/>
      <c r="G881" s="90">
        <v>13</v>
      </c>
      <c r="H881" s="7">
        <v>18</v>
      </c>
      <c r="I881" s="5">
        <v>95</v>
      </c>
      <c r="J881" s="91">
        <v>25</v>
      </c>
      <c r="K881" s="7">
        <v>1</v>
      </c>
      <c r="L881" s="5"/>
      <c r="M881" s="27"/>
      <c r="N881" s="9"/>
      <c r="O881" s="10"/>
      <c r="R881" s="119"/>
      <c r="S881" s="119"/>
      <c r="T881" s="119"/>
      <c r="U881" s="119"/>
      <c r="V881" s="119"/>
      <c r="W881" s="119"/>
      <c r="X881" s="119"/>
      <c r="Y881" s="119"/>
    </row>
    <row r="882" spans="2:25" x14ac:dyDescent="0.2">
      <c r="B882" s="70">
        <v>37166</v>
      </c>
      <c r="C882" s="4">
        <v>2</v>
      </c>
      <c r="D882" s="11"/>
      <c r="E882" s="12"/>
      <c r="F882" s="13"/>
      <c r="G882" s="92">
        <v>14</v>
      </c>
      <c r="H882" s="13">
        <v>22</v>
      </c>
      <c r="I882" s="11">
        <v>85</v>
      </c>
      <c r="J882" s="93">
        <v>10</v>
      </c>
      <c r="K882" s="7">
        <v>1</v>
      </c>
      <c r="L882" s="11"/>
      <c r="M882" s="27"/>
      <c r="N882" s="9"/>
      <c r="O882" s="10"/>
      <c r="R882" s="119"/>
      <c r="S882" s="119"/>
      <c r="T882" s="119"/>
      <c r="U882" s="119"/>
      <c r="V882" s="119"/>
      <c r="W882" s="119"/>
      <c r="X882" s="119"/>
      <c r="Y882" s="119"/>
    </row>
    <row r="883" spans="2:25" x14ac:dyDescent="0.2">
      <c r="B883" s="70">
        <v>37167</v>
      </c>
      <c r="C883" s="4">
        <v>3</v>
      </c>
      <c r="D883" s="11"/>
      <c r="E883" s="12"/>
      <c r="F883" s="13"/>
      <c r="G883" s="92">
        <v>15</v>
      </c>
      <c r="H883" s="13">
        <v>19</v>
      </c>
      <c r="I883" s="11">
        <v>85</v>
      </c>
      <c r="J883" s="93">
        <v>5</v>
      </c>
      <c r="K883" s="7">
        <v>1</v>
      </c>
      <c r="L883" s="11"/>
      <c r="M883" s="27"/>
      <c r="N883" s="9"/>
      <c r="O883" s="10"/>
      <c r="R883" s="80"/>
      <c r="S883" s="80"/>
      <c r="T883" s="80"/>
      <c r="U883" s="80"/>
      <c r="V883" s="80"/>
      <c r="W883" s="80"/>
      <c r="X883" s="80"/>
      <c r="Y883" s="80"/>
    </row>
    <row r="884" spans="2:25" x14ac:dyDescent="0.2">
      <c r="B884" s="70">
        <v>37168</v>
      </c>
      <c r="C884" s="4">
        <v>4</v>
      </c>
      <c r="D884" s="11"/>
      <c r="E884" s="12"/>
      <c r="F884" s="13"/>
      <c r="G884" s="92">
        <v>12</v>
      </c>
      <c r="H884" s="13">
        <v>19</v>
      </c>
      <c r="I884" s="11">
        <v>63</v>
      </c>
      <c r="J884" s="93"/>
      <c r="K884" s="7">
        <v>0</v>
      </c>
      <c r="L884" s="11"/>
      <c r="M884" s="27"/>
      <c r="N884" s="9"/>
      <c r="O884" s="10"/>
      <c r="R884" s="80" t="s">
        <v>152</v>
      </c>
      <c r="S884" s="80"/>
      <c r="T884" s="80"/>
      <c r="U884" s="80"/>
      <c r="V884" s="80"/>
      <c r="W884" s="80"/>
      <c r="X884" s="80"/>
      <c r="Y884" s="80"/>
    </row>
    <row r="885" spans="2:25" x14ac:dyDescent="0.2">
      <c r="B885" s="70">
        <v>37169</v>
      </c>
      <c r="C885" s="4">
        <v>5</v>
      </c>
      <c r="D885" s="11"/>
      <c r="E885" s="12"/>
      <c r="F885" s="13"/>
      <c r="G885" s="92">
        <v>11</v>
      </c>
      <c r="H885" s="13">
        <v>20</v>
      </c>
      <c r="I885" s="11">
        <v>68</v>
      </c>
      <c r="J885" s="93"/>
      <c r="K885" s="7">
        <v>0</v>
      </c>
      <c r="L885" s="11"/>
      <c r="M885" s="27"/>
      <c r="N885" s="9"/>
      <c r="O885" s="10"/>
      <c r="R885" s="119"/>
      <c r="S885" s="119"/>
      <c r="T885" s="119"/>
      <c r="U885" s="119"/>
      <c r="V885" s="119"/>
      <c r="W885" s="119"/>
      <c r="X885" s="119"/>
      <c r="Y885" s="119"/>
    </row>
    <row r="886" spans="2:25" x14ac:dyDescent="0.2">
      <c r="B886" s="70">
        <v>37170</v>
      </c>
      <c r="C886" s="4">
        <v>6</v>
      </c>
      <c r="D886" s="11"/>
      <c r="E886" s="12"/>
      <c r="F886" s="13"/>
      <c r="G886" s="92">
        <v>10</v>
      </c>
      <c r="H886" s="13">
        <v>19</v>
      </c>
      <c r="I886" s="11">
        <v>85</v>
      </c>
      <c r="J886" s="93"/>
      <c r="K886" s="7">
        <v>1</v>
      </c>
      <c r="L886" s="11"/>
      <c r="M886" s="27"/>
      <c r="N886" s="9"/>
      <c r="O886" s="10"/>
      <c r="R886" s="119"/>
      <c r="S886" s="119"/>
      <c r="T886" s="119"/>
      <c r="U886" s="119"/>
      <c r="V886" s="119"/>
      <c r="W886" s="119"/>
      <c r="X886" s="119"/>
      <c r="Y886" s="119"/>
    </row>
    <row r="887" spans="2:25" x14ac:dyDescent="0.2">
      <c r="B887" s="70">
        <v>37171</v>
      </c>
      <c r="C887" s="4">
        <v>7</v>
      </c>
      <c r="D887" s="11"/>
      <c r="E887" s="12"/>
      <c r="F887" s="13"/>
      <c r="G887" s="92">
        <v>10</v>
      </c>
      <c r="H887" s="13">
        <v>18</v>
      </c>
      <c r="I887" s="11">
        <v>90</v>
      </c>
      <c r="J887" s="93">
        <v>8</v>
      </c>
      <c r="K887" s="7">
        <v>1</v>
      </c>
      <c r="L887" s="11"/>
      <c r="M887" s="27"/>
      <c r="N887" s="9"/>
      <c r="O887" s="10"/>
      <c r="R887" s="119"/>
      <c r="S887" s="119"/>
      <c r="T887" s="119"/>
      <c r="U887" s="119"/>
      <c r="V887" s="119"/>
      <c r="W887" s="119"/>
      <c r="X887" s="119"/>
      <c r="Y887" s="119"/>
    </row>
    <row r="888" spans="2:25" x14ac:dyDescent="0.2">
      <c r="B888" s="70">
        <v>37172</v>
      </c>
      <c r="C888" s="4">
        <v>8</v>
      </c>
      <c r="D888" s="11"/>
      <c r="E888" s="12"/>
      <c r="F888" s="13"/>
      <c r="G888" s="92">
        <v>12</v>
      </c>
      <c r="H888" s="13">
        <v>16</v>
      </c>
      <c r="I888" s="11">
        <v>84</v>
      </c>
      <c r="J888" s="93">
        <v>2</v>
      </c>
      <c r="K888" s="7">
        <v>0</v>
      </c>
      <c r="L888" s="11"/>
      <c r="M888" s="27"/>
      <c r="N888" s="15"/>
      <c r="O888" s="16"/>
      <c r="R888" s="80"/>
      <c r="S888" s="80"/>
      <c r="T888" s="80"/>
      <c r="U888" s="80"/>
      <c r="V888" s="80"/>
      <c r="W888" s="80"/>
      <c r="X888" s="80"/>
      <c r="Y888" s="80"/>
    </row>
    <row r="889" spans="2:25" x14ac:dyDescent="0.2">
      <c r="B889" s="70">
        <v>37173</v>
      </c>
      <c r="C889" s="4">
        <v>9</v>
      </c>
      <c r="D889" s="11"/>
      <c r="E889" s="12"/>
      <c r="F889" s="13"/>
      <c r="G889" s="92">
        <v>11</v>
      </c>
      <c r="H889" s="13">
        <v>17</v>
      </c>
      <c r="I889" s="11">
        <v>78</v>
      </c>
      <c r="J889" s="12"/>
      <c r="K889" s="7">
        <v>1</v>
      </c>
      <c r="L889" s="11" t="s">
        <v>34</v>
      </c>
      <c r="M889" s="27"/>
      <c r="N889" s="15"/>
      <c r="O889" s="16"/>
      <c r="R889" s="80" t="s">
        <v>154</v>
      </c>
      <c r="S889" s="80"/>
      <c r="T889" s="80"/>
      <c r="U889" s="80"/>
      <c r="V889" s="80"/>
      <c r="W889" s="80"/>
      <c r="X889" s="80"/>
      <c r="Y889" s="80"/>
    </row>
    <row r="890" spans="2:25" ht="13.5" thickBot="1" x14ac:dyDescent="0.25">
      <c r="B890" s="70">
        <v>37174</v>
      </c>
      <c r="C890" s="17">
        <v>10</v>
      </c>
      <c r="D890" s="18"/>
      <c r="E890" s="19"/>
      <c r="F890" s="20"/>
      <c r="G890" s="94">
        <v>10</v>
      </c>
      <c r="H890" s="20">
        <v>18</v>
      </c>
      <c r="I890" s="18">
        <v>76</v>
      </c>
      <c r="J890" s="95"/>
      <c r="K890" s="7">
        <v>1</v>
      </c>
      <c r="L890" s="11"/>
      <c r="M890" s="27"/>
      <c r="N890" s="15"/>
      <c r="O890" s="16"/>
      <c r="R890" s="119"/>
      <c r="S890" s="119"/>
      <c r="T890" s="119"/>
      <c r="U890" s="119"/>
      <c r="V890" s="119"/>
      <c r="W890" s="119"/>
      <c r="X890" s="119"/>
      <c r="Y890" s="119"/>
    </row>
    <row r="891" spans="2:25" ht="13.5" thickBot="1" x14ac:dyDescent="0.25">
      <c r="C891" s="21" t="s">
        <v>20</v>
      </c>
      <c r="D891" s="22"/>
      <c r="E891" s="23"/>
      <c r="F891" s="24"/>
      <c r="G891" s="96"/>
      <c r="H891" s="97"/>
      <c r="I891" s="25"/>
      <c r="J891" s="98"/>
      <c r="K891" s="24"/>
      <c r="L891" s="22"/>
      <c r="M891" s="32"/>
      <c r="N891" s="101"/>
      <c r="O891" s="102"/>
      <c r="R891" s="119"/>
      <c r="S891" s="119"/>
      <c r="T891" s="119"/>
      <c r="U891" s="119"/>
      <c r="V891" s="119"/>
      <c r="W891" s="119"/>
      <c r="X891" s="119"/>
      <c r="Y891" s="119"/>
    </row>
    <row r="892" spans="2:25" x14ac:dyDescent="0.2">
      <c r="B892" s="70">
        <v>37175</v>
      </c>
      <c r="C892" s="26">
        <v>11</v>
      </c>
      <c r="D892" s="5"/>
      <c r="E892" s="6"/>
      <c r="F892" s="7"/>
      <c r="G892" s="90">
        <v>11</v>
      </c>
      <c r="H892" s="7">
        <v>18</v>
      </c>
      <c r="I892" s="5">
        <v>77</v>
      </c>
      <c r="J892" s="12"/>
      <c r="K892" s="7">
        <v>1</v>
      </c>
      <c r="L892" s="5"/>
      <c r="M892" s="35"/>
      <c r="N892" s="9"/>
      <c r="O892" s="10"/>
      <c r="R892" s="119"/>
      <c r="S892" s="119"/>
      <c r="T892" s="119"/>
      <c r="U892" s="119"/>
      <c r="V892" s="119"/>
      <c r="W892" s="119"/>
      <c r="X892" s="119"/>
      <c r="Y892" s="119"/>
    </row>
    <row r="893" spans="2:25" x14ac:dyDescent="0.2">
      <c r="B893" s="70">
        <v>37176</v>
      </c>
      <c r="C893" s="4">
        <v>12</v>
      </c>
      <c r="D893" s="11"/>
      <c r="E893" s="12"/>
      <c r="F893" s="13"/>
      <c r="G893" s="90">
        <v>11</v>
      </c>
      <c r="H893" s="7">
        <v>19</v>
      </c>
      <c r="I893" s="11">
        <v>74</v>
      </c>
      <c r="J893" s="12"/>
      <c r="K893" s="7">
        <v>1</v>
      </c>
      <c r="L893" s="5"/>
      <c r="M893" s="35"/>
      <c r="N893" s="9"/>
      <c r="O893" s="10"/>
      <c r="R893" s="80"/>
      <c r="S893" s="80"/>
      <c r="T893" s="80"/>
      <c r="U893" s="80"/>
      <c r="V893" s="80"/>
      <c r="W893" s="80"/>
      <c r="X893" s="80"/>
      <c r="Y893" s="80"/>
    </row>
    <row r="894" spans="2:25" x14ac:dyDescent="0.2">
      <c r="B894" s="70">
        <v>37177</v>
      </c>
      <c r="C894" s="4">
        <v>13</v>
      </c>
      <c r="D894" s="11"/>
      <c r="E894" s="12"/>
      <c r="F894" s="13"/>
      <c r="G894" s="92">
        <v>10</v>
      </c>
      <c r="H894" s="13">
        <v>20</v>
      </c>
      <c r="I894" s="11">
        <v>77</v>
      </c>
      <c r="J894" s="12"/>
      <c r="K894" s="7">
        <v>1</v>
      </c>
      <c r="L894" s="5"/>
      <c r="M894" s="35"/>
      <c r="N894" s="15"/>
      <c r="O894" s="16"/>
      <c r="R894" s="80" t="s">
        <v>156</v>
      </c>
      <c r="S894" s="80"/>
      <c r="T894" s="80"/>
      <c r="U894" s="80"/>
      <c r="V894" s="80"/>
      <c r="W894" s="80"/>
      <c r="X894" s="80"/>
      <c r="Y894" s="80"/>
    </row>
    <row r="895" spans="2:25" ht="15" x14ac:dyDescent="0.25">
      <c r="B895" s="70">
        <v>37178</v>
      </c>
      <c r="C895" s="4">
        <v>14</v>
      </c>
      <c r="D895" s="11"/>
      <c r="E895" s="12"/>
      <c r="F895" s="13"/>
      <c r="G895" s="99">
        <v>12</v>
      </c>
      <c r="H895" s="13">
        <v>20</v>
      </c>
      <c r="I895" s="11">
        <v>90</v>
      </c>
      <c r="J895" s="12"/>
      <c r="K895" s="7">
        <v>1</v>
      </c>
      <c r="L895" s="5"/>
      <c r="M895" s="35"/>
      <c r="N895" s="15"/>
      <c r="O895" s="16"/>
      <c r="R895" s="120" t="s">
        <v>390</v>
      </c>
      <c r="S895" s="120"/>
      <c r="T895" s="120"/>
      <c r="U895" s="120"/>
      <c r="V895" s="120"/>
      <c r="W895" s="120"/>
      <c r="X895" s="120"/>
      <c r="Y895" s="120"/>
    </row>
    <row r="896" spans="2:25" x14ac:dyDescent="0.2">
      <c r="B896" s="70">
        <v>37179</v>
      </c>
      <c r="C896" s="4">
        <v>15</v>
      </c>
      <c r="D896" s="11"/>
      <c r="E896" s="12"/>
      <c r="F896" s="13"/>
      <c r="G896" s="92">
        <v>12</v>
      </c>
      <c r="H896" s="13">
        <v>18</v>
      </c>
      <c r="I896" s="11">
        <v>83</v>
      </c>
      <c r="J896" s="12"/>
      <c r="K896" s="7">
        <v>1</v>
      </c>
      <c r="L896" s="5"/>
      <c r="M896" s="35" t="s">
        <v>21</v>
      </c>
      <c r="N896" s="9"/>
      <c r="O896" s="10"/>
      <c r="R896" s="120"/>
      <c r="S896" s="120"/>
      <c r="T896" s="120"/>
      <c r="U896" s="120"/>
      <c r="V896" s="120"/>
      <c r="W896" s="120"/>
      <c r="X896" s="120"/>
      <c r="Y896" s="120"/>
    </row>
    <row r="897" spans="2:25" x14ac:dyDescent="0.2">
      <c r="B897" s="70">
        <v>37180</v>
      </c>
      <c r="C897" s="4">
        <v>16</v>
      </c>
      <c r="D897" s="11"/>
      <c r="E897" s="12"/>
      <c r="F897" s="13"/>
      <c r="G897" s="92">
        <v>13</v>
      </c>
      <c r="H897" s="13">
        <v>18</v>
      </c>
      <c r="I897" s="11">
        <v>81</v>
      </c>
      <c r="J897" s="12"/>
      <c r="K897" s="7">
        <v>1</v>
      </c>
      <c r="L897" s="5"/>
      <c r="M897" s="35" t="s">
        <v>21</v>
      </c>
      <c r="N897" s="15"/>
      <c r="O897" s="16"/>
      <c r="R897" s="120"/>
      <c r="S897" s="120"/>
      <c r="T897" s="120"/>
      <c r="U897" s="120"/>
      <c r="V897" s="120"/>
      <c r="W897" s="120"/>
      <c r="X897" s="120"/>
      <c r="Y897" s="120"/>
    </row>
    <row r="898" spans="2:25" x14ac:dyDescent="0.2">
      <c r="B898" s="70">
        <v>37181</v>
      </c>
      <c r="C898" s="4">
        <v>17</v>
      </c>
      <c r="D898" s="11"/>
      <c r="E898" s="12"/>
      <c r="F898" s="13"/>
      <c r="G898" s="92">
        <v>14</v>
      </c>
      <c r="H898" s="13">
        <v>19</v>
      </c>
      <c r="I898" s="11">
        <v>80</v>
      </c>
      <c r="J898" s="12"/>
      <c r="K898" s="7">
        <v>1</v>
      </c>
      <c r="L898" s="5"/>
      <c r="M898" s="35" t="s">
        <v>21</v>
      </c>
      <c r="N898" s="9"/>
      <c r="O898" s="10"/>
      <c r="R898" s="80"/>
      <c r="S898" s="80"/>
      <c r="T898" s="80"/>
      <c r="U898" s="80"/>
      <c r="V898" s="80"/>
      <c r="W898" s="80"/>
      <c r="X898" s="80"/>
      <c r="Y898" s="80"/>
    </row>
    <row r="899" spans="2:25" x14ac:dyDescent="0.2">
      <c r="B899" s="70">
        <v>37182</v>
      </c>
      <c r="C899" s="4">
        <v>18</v>
      </c>
      <c r="D899" s="11"/>
      <c r="E899" s="12"/>
      <c r="F899" s="13"/>
      <c r="G899" s="92">
        <v>11</v>
      </c>
      <c r="H899" s="13">
        <v>16</v>
      </c>
      <c r="I899" s="11">
        <v>83</v>
      </c>
      <c r="J899" s="12"/>
      <c r="K899" s="7">
        <v>1</v>
      </c>
      <c r="L899" s="5"/>
      <c r="M899" s="35" t="s">
        <v>21</v>
      </c>
      <c r="N899" s="9"/>
      <c r="O899" s="10"/>
      <c r="R899" s="80" t="s">
        <v>155</v>
      </c>
      <c r="S899" s="80"/>
      <c r="T899" s="80"/>
      <c r="U899" s="80"/>
      <c r="V899" s="80"/>
      <c r="W899" s="80"/>
      <c r="X899" s="80"/>
      <c r="Y899" s="80"/>
    </row>
    <row r="900" spans="2:25" x14ac:dyDescent="0.2">
      <c r="B900" s="70">
        <v>37183</v>
      </c>
      <c r="C900" s="4">
        <v>19</v>
      </c>
      <c r="D900" s="11"/>
      <c r="E900" s="12"/>
      <c r="F900" s="13"/>
      <c r="G900" s="92">
        <v>10</v>
      </c>
      <c r="H900" s="13">
        <v>16</v>
      </c>
      <c r="I900" s="11">
        <v>82</v>
      </c>
      <c r="J900" s="12"/>
      <c r="K900" s="7">
        <v>1</v>
      </c>
      <c r="L900" s="5"/>
      <c r="M900" s="35" t="s">
        <v>21</v>
      </c>
      <c r="N900" s="9"/>
      <c r="O900" s="10"/>
      <c r="R900" s="120"/>
      <c r="S900" s="120"/>
      <c r="T900" s="120"/>
      <c r="U900" s="120"/>
      <c r="V900" s="120"/>
      <c r="W900" s="120"/>
      <c r="X900" s="120"/>
      <c r="Y900" s="120"/>
    </row>
    <row r="901" spans="2:25" ht="13.5" thickBot="1" x14ac:dyDescent="0.25">
      <c r="B901" s="70">
        <v>37184</v>
      </c>
      <c r="C901" s="17">
        <v>20</v>
      </c>
      <c r="D901" s="18"/>
      <c r="E901" s="19"/>
      <c r="F901" s="20"/>
      <c r="G901" s="92">
        <v>8</v>
      </c>
      <c r="H901" s="13">
        <v>17</v>
      </c>
      <c r="I901" s="18">
        <v>79</v>
      </c>
      <c r="J901" s="19"/>
      <c r="K901" s="7">
        <v>1</v>
      </c>
      <c r="L901" s="5"/>
      <c r="M901" s="35" t="s">
        <v>21</v>
      </c>
      <c r="N901" s="15"/>
      <c r="O901" s="16"/>
      <c r="R901" s="120"/>
      <c r="S901" s="120"/>
      <c r="T901" s="120"/>
      <c r="U901" s="120"/>
      <c r="V901" s="120"/>
      <c r="W901" s="120"/>
      <c r="X901" s="120"/>
      <c r="Y901" s="120"/>
    </row>
    <row r="902" spans="2:25" ht="13.5" thickBot="1" x14ac:dyDescent="0.25">
      <c r="C902" s="21" t="s">
        <v>23</v>
      </c>
      <c r="D902" s="22"/>
      <c r="E902" s="23"/>
      <c r="F902" s="24"/>
      <c r="G902" s="96"/>
      <c r="H902" s="97"/>
      <c r="I902" s="25"/>
      <c r="J902" s="98"/>
      <c r="K902" s="24"/>
      <c r="L902" s="22"/>
      <c r="M902" s="32"/>
      <c r="N902" s="101"/>
      <c r="O902" s="102"/>
      <c r="R902" s="120"/>
      <c r="S902" s="120"/>
      <c r="T902" s="120"/>
      <c r="U902" s="120"/>
      <c r="V902" s="120"/>
      <c r="W902" s="120"/>
      <c r="X902" s="120"/>
      <c r="Y902" s="120"/>
    </row>
    <row r="903" spans="2:25" x14ac:dyDescent="0.2">
      <c r="B903" s="70">
        <v>37185</v>
      </c>
      <c r="C903" s="26">
        <v>21</v>
      </c>
      <c r="D903" s="5"/>
      <c r="E903" s="6"/>
      <c r="F903" s="7"/>
      <c r="G903" s="90">
        <v>12</v>
      </c>
      <c r="H903" s="7">
        <v>17</v>
      </c>
      <c r="I903" s="5">
        <v>90</v>
      </c>
      <c r="J903" s="6">
        <v>3</v>
      </c>
      <c r="K903" s="7">
        <v>0</v>
      </c>
      <c r="L903" s="5"/>
      <c r="M903" s="35"/>
      <c r="N903" s="48"/>
      <c r="O903" s="10"/>
      <c r="R903" s="80"/>
      <c r="S903" s="80"/>
      <c r="T903" s="80"/>
      <c r="U903" s="80"/>
      <c r="V903" s="80"/>
      <c r="W903" s="80"/>
      <c r="X903" s="80"/>
      <c r="Y903" s="80"/>
    </row>
    <row r="904" spans="2:25" x14ac:dyDescent="0.2">
      <c r="B904" s="70">
        <v>37186</v>
      </c>
      <c r="C904" s="4">
        <v>22</v>
      </c>
      <c r="D904" s="11"/>
      <c r="E904" s="12"/>
      <c r="F904" s="13"/>
      <c r="G904" s="92">
        <v>11</v>
      </c>
      <c r="H904" s="13">
        <v>17</v>
      </c>
      <c r="I904" s="11">
        <v>86</v>
      </c>
      <c r="J904" s="12">
        <v>3</v>
      </c>
      <c r="K904" s="13">
        <v>0</v>
      </c>
      <c r="L904" s="5"/>
      <c r="M904" s="35"/>
      <c r="N904" s="9"/>
      <c r="O904" s="10"/>
      <c r="R904" s="80" t="s">
        <v>157</v>
      </c>
      <c r="S904" s="80"/>
      <c r="T904" s="80"/>
      <c r="U904" s="80"/>
      <c r="V904" s="80"/>
      <c r="W904" s="80"/>
      <c r="X904" s="80"/>
      <c r="Y904" s="80"/>
    </row>
    <row r="905" spans="2:25" x14ac:dyDescent="0.2">
      <c r="B905" s="70">
        <v>37187</v>
      </c>
      <c r="C905" s="4">
        <v>23</v>
      </c>
      <c r="D905" s="11"/>
      <c r="E905" s="12"/>
      <c r="F905" s="13"/>
      <c r="G905" s="92">
        <v>10</v>
      </c>
      <c r="H905" s="13">
        <v>16</v>
      </c>
      <c r="I905" s="11">
        <v>27</v>
      </c>
      <c r="J905" s="12"/>
      <c r="K905" s="7">
        <v>1</v>
      </c>
      <c r="L905" s="5"/>
      <c r="M905" s="35"/>
      <c r="N905" s="15"/>
      <c r="O905" s="16"/>
      <c r="R905" s="120"/>
      <c r="S905" s="120"/>
      <c r="T905" s="120"/>
      <c r="U905" s="120"/>
      <c r="V905" s="120"/>
      <c r="W905" s="120"/>
      <c r="X905" s="120"/>
      <c r="Y905" s="120"/>
    </row>
    <row r="906" spans="2:25" x14ac:dyDescent="0.2">
      <c r="B906" s="70">
        <v>37188</v>
      </c>
      <c r="C906" s="4">
        <v>24</v>
      </c>
      <c r="D906" s="11"/>
      <c r="E906" s="12"/>
      <c r="F906" s="13"/>
      <c r="G906" s="92">
        <v>10</v>
      </c>
      <c r="H906" s="13">
        <v>16</v>
      </c>
      <c r="I906" s="11">
        <v>90</v>
      </c>
      <c r="J906" s="12">
        <v>3</v>
      </c>
      <c r="K906" s="13">
        <v>1</v>
      </c>
      <c r="L906" s="5"/>
      <c r="M906" s="35"/>
      <c r="N906" s="9"/>
      <c r="O906" s="10"/>
      <c r="R906" s="120"/>
      <c r="S906" s="120"/>
      <c r="T906" s="120"/>
      <c r="U906" s="120"/>
      <c r="V906" s="120"/>
      <c r="W906" s="120"/>
      <c r="X906" s="120"/>
      <c r="Y906" s="120"/>
    </row>
    <row r="907" spans="2:25" x14ac:dyDescent="0.2">
      <c r="B907" s="70">
        <v>37189</v>
      </c>
      <c r="C907" s="4">
        <v>25</v>
      </c>
      <c r="D907" s="11"/>
      <c r="E907" s="12"/>
      <c r="F907" s="13"/>
      <c r="G907" s="92">
        <v>9</v>
      </c>
      <c r="H907" s="13">
        <v>15</v>
      </c>
      <c r="I907" s="11">
        <v>92</v>
      </c>
      <c r="J907" s="12">
        <v>14</v>
      </c>
      <c r="K907" s="13">
        <v>0</v>
      </c>
      <c r="L907" s="5"/>
      <c r="M907" s="35"/>
      <c r="N907" s="15"/>
      <c r="O907" s="16"/>
      <c r="R907" s="120"/>
      <c r="S907" s="120"/>
      <c r="T907" s="120"/>
      <c r="U907" s="120"/>
      <c r="V907" s="120"/>
      <c r="W907" s="120"/>
      <c r="X907" s="120"/>
      <c r="Y907" s="120"/>
    </row>
    <row r="908" spans="2:25" x14ac:dyDescent="0.2">
      <c r="B908" s="70">
        <v>37190</v>
      </c>
      <c r="C908" s="4">
        <v>26</v>
      </c>
      <c r="D908" s="11"/>
      <c r="E908" s="12"/>
      <c r="F908" s="13"/>
      <c r="G908" s="92">
        <v>8</v>
      </c>
      <c r="H908" s="13">
        <v>15</v>
      </c>
      <c r="I908" s="11">
        <v>90</v>
      </c>
      <c r="J908" s="12"/>
      <c r="K908" s="13">
        <v>0</v>
      </c>
      <c r="L908" s="11"/>
      <c r="M908" s="35"/>
      <c r="N908" s="9"/>
      <c r="O908" s="10"/>
    </row>
    <row r="909" spans="2:25" x14ac:dyDescent="0.2">
      <c r="B909" s="70">
        <v>37191</v>
      </c>
      <c r="C909" s="4">
        <v>27</v>
      </c>
      <c r="D909" s="11"/>
      <c r="E909" s="12"/>
      <c r="F909" s="13"/>
      <c r="G909" s="92">
        <v>8</v>
      </c>
      <c r="H909" s="13">
        <v>13</v>
      </c>
      <c r="I909" s="11">
        <v>93</v>
      </c>
      <c r="J909" s="12">
        <v>5</v>
      </c>
      <c r="K909" s="13">
        <v>0</v>
      </c>
      <c r="L909" s="11"/>
      <c r="M909" s="35"/>
      <c r="N909" s="15"/>
      <c r="O909" s="16"/>
    </row>
    <row r="910" spans="2:25" x14ac:dyDescent="0.2">
      <c r="B910" s="70">
        <v>37192</v>
      </c>
      <c r="C910" s="4">
        <v>28</v>
      </c>
      <c r="D910" s="11"/>
      <c r="E910" s="12"/>
      <c r="F910" s="13"/>
      <c r="G910" s="92">
        <v>10</v>
      </c>
      <c r="H910" s="13">
        <v>12</v>
      </c>
      <c r="I910" s="11">
        <v>84</v>
      </c>
      <c r="J910" s="12"/>
      <c r="K910" s="13">
        <v>0</v>
      </c>
      <c r="L910" s="11"/>
      <c r="M910" s="35"/>
      <c r="N910" s="9"/>
      <c r="O910" s="10"/>
    </row>
    <row r="911" spans="2:25" x14ac:dyDescent="0.2">
      <c r="B911" s="70">
        <v>37193</v>
      </c>
      <c r="C911" s="4">
        <v>29</v>
      </c>
      <c r="D911" s="11"/>
      <c r="E911" s="12"/>
      <c r="F911" s="13"/>
      <c r="G911" s="92">
        <v>11</v>
      </c>
      <c r="H911" s="13">
        <v>13</v>
      </c>
      <c r="I911" s="11">
        <v>83</v>
      </c>
      <c r="J911" s="12">
        <v>4</v>
      </c>
      <c r="K911" s="13">
        <v>0</v>
      </c>
      <c r="L911" s="11"/>
      <c r="M911" s="35"/>
      <c r="N911" s="15"/>
      <c r="O911" s="16"/>
    </row>
    <row r="912" spans="2:25" x14ac:dyDescent="0.2">
      <c r="B912" s="70">
        <v>37194</v>
      </c>
      <c r="C912" s="4">
        <v>30</v>
      </c>
      <c r="D912" s="11"/>
      <c r="E912" s="12"/>
      <c r="F912" s="13"/>
      <c r="G912" s="92">
        <v>9</v>
      </c>
      <c r="H912" s="13">
        <v>12</v>
      </c>
      <c r="I912" s="11">
        <v>74</v>
      </c>
      <c r="J912" s="12">
        <v>2</v>
      </c>
      <c r="K912" s="13">
        <v>0</v>
      </c>
      <c r="L912" s="11"/>
      <c r="M912" s="35"/>
      <c r="N912" s="15"/>
      <c r="O912" s="16"/>
    </row>
    <row r="913" spans="2:25" ht="13.5" thickBot="1" x14ac:dyDescent="0.25">
      <c r="B913" s="70">
        <v>37195</v>
      </c>
      <c r="C913" s="17">
        <v>31</v>
      </c>
      <c r="D913" s="18"/>
      <c r="E913" s="19"/>
      <c r="F913" s="20"/>
      <c r="G913" s="92">
        <v>10</v>
      </c>
      <c r="H913" s="13">
        <v>13</v>
      </c>
      <c r="I913" s="11">
        <v>81</v>
      </c>
      <c r="J913" s="12"/>
      <c r="K913" s="13">
        <v>0</v>
      </c>
      <c r="L913" s="11"/>
      <c r="M913" s="35" t="s">
        <v>52</v>
      </c>
      <c r="N913" s="15"/>
      <c r="O913" s="16"/>
    </row>
    <row r="914" spans="2:25" ht="13.5" thickBot="1" x14ac:dyDescent="0.25">
      <c r="C914" s="21" t="s">
        <v>27</v>
      </c>
      <c r="D914" s="22"/>
      <c r="E914" s="23"/>
      <c r="F914" s="24"/>
      <c r="G914" s="57"/>
      <c r="H914" s="58"/>
      <c r="I914" s="25"/>
      <c r="J914" s="64"/>
      <c r="K914" s="24"/>
      <c r="L914" s="22"/>
      <c r="M914" s="36"/>
      <c r="N914" s="37"/>
      <c r="O914" s="38"/>
    </row>
    <row r="915" spans="2:25" ht="12.75" customHeight="1" x14ac:dyDescent="0.2">
      <c r="C915" s="164" t="s">
        <v>28</v>
      </c>
      <c r="D915" s="165"/>
      <c r="E915" s="251"/>
      <c r="F915" s="253"/>
      <c r="G915" s="254">
        <f>SUM(G881:G913)</f>
        <v>338</v>
      </c>
      <c r="H915" s="256">
        <f>SUM(H881:H913)</f>
        <v>526</v>
      </c>
      <c r="I915" s="254">
        <f>SUM(I881:I913)</f>
        <v>2505</v>
      </c>
      <c r="J915" s="258">
        <f>SUM(J881:J913)</f>
        <v>84</v>
      </c>
      <c r="K915" s="233">
        <f>COUNTIF(K881:K913,"&gt;0")</f>
        <v>19</v>
      </c>
      <c r="L915" s="39"/>
      <c r="M915" s="40"/>
      <c r="N915" s="40"/>
      <c r="O915" s="41"/>
    </row>
    <row r="916" spans="2:25" ht="13.5" thickBot="1" x14ac:dyDescent="0.25">
      <c r="C916" s="166"/>
      <c r="D916" s="167"/>
      <c r="E916" s="252"/>
      <c r="F916" s="232"/>
      <c r="G916" s="255"/>
      <c r="H916" s="257"/>
      <c r="I916" s="255"/>
      <c r="J916" s="259"/>
      <c r="K916" s="234"/>
      <c r="L916" s="42"/>
      <c r="M916" s="43"/>
      <c r="N916" s="43"/>
      <c r="O916" s="44"/>
    </row>
    <row r="917" spans="2:25" ht="12.75" customHeight="1" x14ac:dyDescent="0.2">
      <c r="C917" s="143" t="s">
        <v>54</v>
      </c>
      <c r="D917" s="144"/>
      <c r="E917" s="206"/>
      <c r="F917" s="116" t="s">
        <v>55</v>
      </c>
      <c r="G917" s="152" t="s">
        <v>171</v>
      </c>
      <c r="H917" s="153" t="s">
        <v>172</v>
      </c>
      <c r="I917" s="154" t="s">
        <v>56</v>
      </c>
      <c r="J917" s="156" t="s">
        <v>57</v>
      </c>
      <c r="K917" s="235" t="s">
        <v>29</v>
      </c>
      <c r="L917" s="235"/>
      <c r="M917" s="235"/>
      <c r="N917" s="235"/>
      <c r="O917" s="236"/>
    </row>
    <row r="918" spans="2:25" x14ac:dyDescent="0.2">
      <c r="C918" s="145"/>
      <c r="D918" s="146"/>
      <c r="E918" s="207"/>
      <c r="F918" s="117"/>
      <c r="G918" s="121"/>
      <c r="H918" s="137"/>
      <c r="I918" s="155"/>
      <c r="J918" s="157"/>
      <c r="K918" s="237"/>
      <c r="L918" s="237"/>
      <c r="M918" s="237"/>
      <c r="N918" s="237"/>
      <c r="O918" s="238"/>
    </row>
    <row r="919" spans="2:25" x14ac:dyDescent="0.2">
      <c r="C919" s="145"/>
      <c r="D919" s="146"/>
      <c r="E919" s="207"/>
      <c r="F919" s="117"/>
      <c r="G919" s="229">
        <f>G915/31</f>
        <v>10.903225806451612</v>
      </c>
      <c r="H919" s="227">
        <f t="shared" ref="H919:I919" si="16">H915/31</f>
        <v>16.967741935483872</v>
      </c>
      <c r="I919" s="229">
        <f t="shared" si="16"/>
        <v>80.806451612903231</v>
      </c>
      <c r="J919" s="231">
        <f>COUNTIF(J881:J913,"&gt;0")</f>
        <v>12</v>
      </c>
      <c r="K919" s="237"/>
      <c r="L919" s="237"/>
      <c r="M919" s="237"/>
      <c r="N919" s="237"/>
      <c r="O919" s="238"/>
    </row>
    <row r="920" spans="2:25" ht="13.5" thickBot="1" x14ac:dyDescent="0.25">
      <c r="C920" s="147"/>
      <c r="D920" s="148"/>
      <c r="E920" s="208"/>
      <c r="F920" s="118"/>
      <c r="G920" s="230"/>
      <c r="H920" s="228"/>
      <c r="I920" s="230"/>
      <c r="J920" s="232"/>
      <c r="K920" s="239"/>
      <c r="L920" s="239"/>
      <c r="M920" s="239"/>
      <c r="N920" s="239"/>
      <c r="O920" s="240"/>
    </row>
    <row r="923" spans="2:25" x14ac:dyDescent="0.2">
      <c r="C923" s="69" t="s">
        <v>159</v>
      </c>
      <c r="D923" s="69" t="s">
        <v>228</v>
      </c>
      <c r="H923" s="59"/>
    </row>
    <row r="924" spans="2:25" ht="13.5" thickBot="1" x14ac:dyDescent="0.25">
      <c r="D924" s="72"/>
    </row>
    <row r="925" spans="2:25" ht="12.75" customHeight="1" x14ac:dyDescent="0.2">
      <c r="C925" s="260" t="s">
        <v>0</v>
      </c>
      <c r="D925" s="262" t="s">
        <v>1</v>
      </c>
      <c r="E925" s="263"/>
      <c r="F925" s="264"/>
      <c r="G925" s="265" t="s">
        <v>2</v>
      </c>
      <c r="H925" s="266"/>
      <c r="I925" s="267" t="s">
        <v>3</v>
      </c>
      <c r="J925" s="269" t="s">
        <v>4</v>
      </c>
      <c r="K925" s="241" t="s">
        <v>5</v>
      </c>
      <c r="L925" s="243" t="s">
        <v>6</v>
      </c>
      <c r="M925" s="245" t="s">
        <v>7</v>
      </c>
      <c r="N925" s="246"/>
      <c r="O925" s="247"/>
      <c r="R925" s="80" t="s">
        <v>150</v>
      </c>
      <c r="S925" s="80"/>
      <c r="T925" s="80"/>
      <c r="U925" s="80"/>
      <c r="V925" s="80"/>
      <c r="W925" s="80"/>
      <c r="X925" s="80"/>
      <c r="Y925" s="80"/>
    </row>
    <row r="926" spans="2:25" ht="13.5" thickBot="1" x14ac:dyDescent="0.25">
      <c r="C926" s="261"/>
      <c r="D926" s="1" t="s">
        <v>8</v>
      </c>
      <c r="E926" s="2" t="s">
        <v>9</v>
      </c>
      <c r="F926" s="3" t="s">
        <v>10</v>
      </c>
      <c r="G926" s="49" t="s">
        <v>11</v>
      </c>
      <c r="H926" s="50" t="s">
        <v>12</v>
      </c>
      <c r="I926" s="268"/>
      <c r="J926" s="270"/>
      <c r="K926" s="242"/>
      <c r="L926" s="244"/>
      <c r="M926" s="248"/>
      <c r="N926" s="249"/>
      <c r="O926" s="250"/>
      <c r="R926" s="119"/>
      <c r="S926" s="119"/>
      <c r="T926" s="119"/>
      <c r="U926" s="119"/>
      <c r="V926" s="119"/>
      <c r="W926" s="119"/>
      <c r="X926" s="119"/>
      <c r="Y926" s="119"/>
    </row>
    <row r="927" spans="2:25" x14ac:dyDescent="0.2">
      <c r="B927" s="70">
        <v>37165</v>
      </c>
      <c r="C927" s="4">
        <v>1</v>
      </c>
      <c r="D927" s="5"/>
      <c r="E927" s="6"/>
      <c r="F927" s="7"/>
      <c r="G927" s="90">
        <v>11</v>
      </c>
      <c r="H927" s="7">
        <v>19</v>
      </c>
      <c r="I927" s="5"/>
      <c r="J927" s="91">
        <v>2</v>
      </c>
      <c r="K927" s="7">
        <v>2</v>
      </c>
      <c r="L927" s="5" t="s">
        <v>25</v>
      </c>
      <c r="M927" s="8"/>
      <c r="N927" s="9"/>
      <c r="O927" s="10"/>
      <c r="R927" s="119"/>
      <c r="S927" s="119"/>
      <c r="T927" s="119"/>
      <c r="U927" s="119"/>
      <c r="V927" s="119"/>
      <c r="W927" s="119"/>
      <c r="X927" s="119"/>
      <c r="Y927" s="119"/>
    </row>
    <row r="928" spans="2:25" x14ac:dyDescent="0.2">
      <c r="B928" s="70">
        <v>37166</v>
      </c>
      <c r="C928" s="4">
        <v>2</v>
      </c>
      <c r="D928" s="11"/>
      <c r="E928" s="12"/>
      <c r="F928" s="13"/>
      <c r="G928" s="92">
        <v>15</v>
      </c>
      <c r="H928" s="13">
        <v>22</v>
      </c>
      <c r="I928" s="11"/>
      <c r="J928" s="93">
        <v>3</v>
      </c>
      <c r="K928" s="7">
        <v>2</v>
      </c>
      <c r="L928" s="11" t="s">
        <v>25</v>
      </c>
      <c r="M928" s="8"/>
      <c r="N928" s="9"/>
      <c r="O928" s="10"/>
      <c r="R928" s="119"/>
      <c r="S928" s="119"/>
      <c r="T928" s="119"/>
      <c r="U928" s="119"/>
      <c r="V928" s="119"/>
      <c r="W928" s="119"/>
      <c r="X928" s="119"/>
      <c r="Y928" s="119"/>
    </row>
    <row r="929" spans="2:25" x14ac:dyDescent="0.2">
      <c r="B929" s="70">
        <v>37167</v>
      </c>
      <c r="C929" s="4">
        <v>3</v>
      </c>
      <c r="D929" s="11"/>
      <c r="E929" s="12"/>
      <c r="F929" s="13"/>
      <c r="G929" s="92">
        <v>12</v>
      </c>
      <c r="H929" s="13">
        <v>17</v>
      </c>
      <c r="I929" s="11"/>
      <c r="J929" s="93">
        <v>6</v>
      </c>
      <c r="K929" s="7">
        <v>1</v>
      </c>
      <c r="L929" s="11" t="s">
        <v>15</v>
      </c>
      <c r="M929" s="8"/>
      <c r="N929" s="9"/>
      <c r="O929" s="10"/>
      <c r="R929" s="80"/>
      <c r="S929" s="80"/>
      <c r="T929" s="80"/>
      <c r="U929" s="80"/>
      <c r="V929" s="80"/>
      <c r="W929" s="80"/>
      <c r="X929" s="80"/>
      <c r="Y929" s="80"/>
    </row>
    <row r="930" spans="2:25" x14ac:dyDescent="0.2">
      <c r="B930" s="70">
        <v>37168</v>
      </c>
      <c r="C930" s="4">
        <v>4</v>
      </c>
      <c r="D930" s="11"/>
      <c r="E930" s="12"/>
      <c r="F930" s="13"/>
      <c r="G930" s="92">
        <v>13</v>
      </c>
      <c r="H930" s="13">
        <v>18</v>
      </c>
      <c r="I930" s="11"/>
      <c r="J930" s="93">
        <v>0</v>
      </c>
      <c r="K930" s="7">
        <v>2</v>
      </c>
      <c r="L930" s="11" t="s">
        <v>13</v>
      </c>
      <c r="M930" s="8"/>
      <c r="N930" s="9"/>
      <c r="O930" s="10"/>
      <c r="R930" s="80" t="s">
        <v>152</v>
      </c>
      <c r="S930" s="80"/>
      <c r="T930" s="80"/>
      <c r="U930" s="80"/>
      <c r="V930" s="80"/>
      <c r="W930" s="80"/>
      <c r="X930" s="80"/>
      <c r="Y930" s="80"/>
    </row>
    <row r="931" spans="2:25" x14ac:dyDescent="0.2">
      <c r="B931" s="70">
        <v>37169</v>
      </c>
      <c r="C931" s="4">
        <v>5</v>
      </c>
      <c r="D931" s="11"/>
      <c r="E931" s="12"/>
      <c r="F931" s="13"/>
      <c r="G931" s="92">
        <v>11</v>
      </c>
      <c r="H931" s="13">
        <v>18</v>
      </c>
      <c r="I931" s="11"/>
      <c r="J931" s="93">
        <v>0</v>
      </c>
      <c r="K931" s="7">
        <v>2</v>
      </c>
      <c r="L931" s="11" t="s">
        <v>13</v>
      </c>
      <c r="M931" s="8"/>
      <c r="N931" s="9"/>
      <c r="O931" s="10"/>
      <c r="R931" s="119"/>
      <c r="S931" s="119"/>
      <c r="T931" s="119"/>
      <c r="U931" s="119"/>
      <c r="V931" s="119"/>
      <c r="W931" s="119"/>
      <c r="X931" s="119"/>
      <c r="Y931" s="119"/>
    </row>
    <row r="932" spans="2:25" x14ac:dyDescent="0.2">
      <c r="B932" s="70">
        <v>37170</v>
      </c>
      <c r="C932" s="4">
        <v>6</v>
      </c>
      <c r="D932" s="11"/>
      <c r="E932" s="12"/>
      <c r="F932" s="13"/>
      <c r="G932" s="92">
        <v>9</v>
      </c>
      <c r="H932" s="13">
        <v>19</v>
      </c>
      <c r="I932" s="11"/>
      <c r="J932" s="93">
        <v>0</v>
      </c>
      <c r="K932" s="7">
        <v>2</v>
      </c>
      <c r="L932" s="11" t="s">
        <v>13</v>
      </c>
      <c r="M932" s="8"/>
      <c r="N932" s="9"/>
      <c r="O932" s="10"/>
      <c r="R932" s="119"/>
      <c r="S932" s="119"/>
      <c r="T932" s="119"/>
      <c r="U932" s="119"/>
      <c r="V932" s="119"/>
      <c r="W932" s="119"/>
      <c r="X932" s="119"/>
      <c r="Y932" s="119"/>
    </row>
    <row r="933" spans="2:25" x14ac:dyDescent="0.2">
      <c r="B933" s="70">
        <v>37171</v>
      </c>
      <c r="C933" s="4">
        <v>7</v>
      </c>
      <c r="D933" s="11"/>
      <c r="E933" s="12"/>
      <c r="F933" s="13"/>
      <c r="G933" s="92">
        <v>12</v>
      </c>
      <c r="H933" s="13">
        <v>18</v>
      </c>
      <c r="I933" s="11"/>
      <c r="J933" s="93">
        <v>0</v>
      </c>
      <c r="K933" s="7">
        <v>2</v>
      </c>
      <c r="L933" s="11" t="s">
        <v>13</v>
      </c>
      <c r="M933" s="8"/>
      <c r="N933" s="9"/>
      <c r="O933" s="10"/>
      <c r="R933" s="119"/>
      <c r="S933" s="119"/>
      <c r="T933" s="119"/>
      <c r="U933" s="119"/>
      <c r="V933" s="119"/>
      <c r="W933" s="119"/>
      <c r="X933" s="119"/>
      <c r="Y933" s="119"/>
    </row>
    <row r="934" spans="2:25" x14ac:dyDescent="0.2">
      <c r="B934" s="70">
        <v>37172</v>
      </c>
      <c r="C934" s="4">
        <v>8</v>
      </c>
      <c r="D934" s="11"/>
      <c r="E934" s="12"/>
      <c r="F934" s="13"/>
      <c r="G934" s="92">
        <v>12</v>
      </c>
      <c r="H934" s="13">
        <v>17</v>
      </c>
      <c r="I934" s="11"/>
      <c r="J934" s="93">
        <v>0</v>
      </c>
      <c r="K934" s="7">
        <v>2</v>
      </c>
      <c r="L934" s="11" t="s">
        <v>13</v>
      </c>
      <c r="M934" s="14"/>
      <c r="N934" s="15"/>
      <c r="O934" s="16"/>
      <c r="R934" s="80"/>
      <c r="S934" s="80"/>
      <c r="T934" s="80"/>
      <c r="U934" s="80"/>
      <c r="V934" s="80"/>
      <c r="W934" s="80"/>
      <c r="X934" s="80"/>
      <c r="Y934" s="80"/>
    </row>
    <row r="935" spans="2:25" x14ac:dyDescent="0.2">
      <c r="B935" s="70">
        <v>37173</v>
      </c>
      <c r="C935" s="4">
        <v>9</v>
      </c>
      <c r="D935" s="11"/>
      <c r="E935" s="12"/>
      <c r="F935" s="13"/>
      <c r="G935" s="92">
        <v>11</v>
      </c>
      <c r="H935" s="13">
        <v>17</v>
      </c>
      <c r="I935" s="11"/>
      <c r="J935" s="93">
        <v>0</v>
      </c>
      <c r="K935" s="7">
        <v>2</v>
      </c>
      <c r="L935" s="11" t="s">
        <v>13</v>
      </c>
      <c r="M935" s="14"/>
      <c r="N935" s="15"/>
      <c r="O935" s="16"/>
      <c r="R935" s="80" t="s">
        <v>154</v>
      </c>
      <c r="S935" s="80"/>
      <c r="T935" s="80"/>
      <c r="U935" s="80"/>
      <c r="V935" s="80"/>
      <c r="W935" s="80"/>
      <c r="X935" s="80"/>
      <c r="Y935" s="80"/>
    </row>
    <row r="936" spans="2:25" ht="13.5" thickBot="1" x14ac:dyDescent="0.25">
      <c r="B936" s="70">
        <v>37174</v>
      </c>
      <c r="C936" s="17">
        <v>10</v>
      </c>
      <c r="D936" s="18"/>
      <c r="E936" s="19"/>
      <c r="F936" s="20"/>
      <c r="G936" s="94">
        <v>13</v>
      </c>
      <c r="H936" s="20">
        <v>17</v>
      </c>
      <c r="I936" s="18"/>
      <c r="J936" s="93">
        <v>0</v>
      </c>
      <c r="K936" s="7">
        <v>2</v>
      </c>
      <c r="L936" s="11" t="s">
        <v>13</v>
      </c>
      <c r="M936" s="14"/>
      <c r="N936" s="15"/>
      <c r="O936" s="16"/>
      <c r="R936" s="119" t="s">
        <v>391</v>
      </c>
      <c r="S936" s="119"/>
      <c r="T936" s="119"/>
      <c r="U936" s="119"/>
      <c r="V936" s="119"/>
      <c r="W936" s="119"/>
      <c r="X936" s="119"/>
      <c r="Y936" s="119"/>
    </row>
    <row r="937" spans="2:25" ht="13.5" thickBot="1" x14ac:dyDescent="0.25">
      <c r="C937" s="21" t="s">
        <v>20</v>
      </c>
      <c r="D937" s="22"/>
      <c r="E937" s="23">
        <v>0</v>
      </c>
      <c r="F937" s="24">
        <v>-750</v>
      </c>
      <c r="G937" s="96"/>
      <c r="H937" s="97"/>
      <c r="I937" s="25"/>
      <c r="J937" s="98"/>
      <c r="K937" s="24"/>
      <c r="L937" s="22"/>
      <c r="M937" s="100"/>
      <c r="N937" s="101"/>
      <c r="O937" s="102"/>
      <c r="R937" s="119"/>
      <c r="S937" s="119"/>
      <c r="T937" s="119"/>
      <c r="U937" s="119"/>
      <c r="V937" s="119"/>
      <c r="W937" s="119"/>
      <c r="X937" s="119"/>
      <c r="Y937" s="119"/>
    </row>
    <row r="938" spans="2:25" x14ac:dyDescent="0.2">
      <c r="B938" s="70">
        <v>37175</v>
      </c>
      <c r="C938" s="26">
        <v>11</v>
      </c>
      <c r="D938" s="5"/>
      <c r="E938" s="6"/>
      <c r="F938" s="7"/>
      <c r="G938" s="90">
        <v>14</v>
      </c>
      <c r="H938" s="7">
        <v>16</v>
      </c>
      <c r="I938" s="5"/>
      <c r="J938" s="12">
        <v>0</v>
      </c>
      <c r="K938" s="7">
        <v>1</v>
      </c>
      <c r="L938" s="5" t="s">
        <v>13</v>
      </c>
      <c r="M938" s="8"/>
      <c r="N938" s="9"/>
      <c r="O938" s="10"/>
      <c r="R938" s="119"/>
      <c r="S938" s="119"/>
      <c r="T938" s="119"/>
      <c r="U938" s="119"/>
      <c r="V938" s="119"/>
      <c r="W938" s="119"/>
      <c r="X938" s="119"/>
      <c r="Y938" s="119"/>
    </row>
    <row r="939" spans="2:25" x14ac:dyDescent="0.2">
      <c r="B939" s="70">
        <v>37176</v>
      </c>
      <c r="C939" s="4">
        <v>12</v>
      </c>
      <c r="D939" s="11"/>
      <c r="E939" s="12"/>
      <c r="F939" s="13"/>
      <c r="G939" s="90">
        <v>12</v>
      </c>
      <c r="H939" s="7">
        <v>20</v>
      </c>
      <c r="I939" s="11"/>
      <c r="J939" s="12">
        <v>0</v>
      </c>
      <c r="K939" s="7">
        <v>2</v>
      </c>
      <c r="L939" s="5" t="s">
        <v>25</v>
      </c>
      <c r="M939" s="8"/>
      <c r="N939" s="9"/>
      <c r="O939" s="10"/>
      <c r="R939" s="80"/>
      <c r="S939" s="80"/>
      <c r="T939" s="80"/>
      <c r="U939" s="80"/>
      <c r="V939" s="80"/>
      <c r="W939" s="80"/>
      <c r="X939" s="80"/>
      <c r="Y939" s="80"/>
    </row>
    <row r="940" spans="2:25" x14ac:dyDescent="0.2">
      <c r="B940" s="70">
        <v>37177</v>
      </c>
      <c r="C940" s="4">
        <v>13</v>
      </c>
      <c r="D940" s="11"/>
      <c r="E940" s="12"/>
      <c r="F940" s="13"/>
      <c r="G940" s="92">
        <v>10</v>
      </c>
      <c r="H940" s="13">
        <v>22</v>
      </c>
      <c r="I940" s="11"/>
      <c r="J940" s="12">
        <v>0</v>
      </c>
      <c r="K940" s="7">
        <v>2</v>
      </c>
      <c r="L940" s="5" t="s">
        <v>25</v>
      </c>
      <c r="M940" s="14"/>
      <c r="N940" s="15"/>
      <c r="O940" s="16"/>
      <c r="R940" s="80" t="s">
        <v>156</v>
      </c>
      <c r="S940" s="80"/>
      <c r="T940" s="80"/>
      <c r="U940" s="80"/>
      <c r="V940" s="80"/>
      <c r="W940" s="80"/>
      <c r="X940" s="80"/>
      <c r="Y940" s="80"/>
    </row>
    <row r="941" spans="2:25" ht="15" x14ac:dyDescent="0.25">
      <c r="B941" s="70">
        <v>37178</v>
      </c>
      <c r="C941" s="4">
        <v>14</v>
      </c>
      <c r="D941" s="11"/>
      <c r="E941" s="12"/>
      <c r="F941" s="13"/>
      <c r="G941" s="99">
        <v>13</v>
      </c>
      <c r="H941" s="13">
        <v>22</v>
      </c>
      <c r="I941" s="11"/>
      <c r="J941" s="12">
        <v>0</v>
      </c>
      <c r="K941" s="7">
        <v>2</v>
      </c>
      <c r="L941" s="5" t="s">
        <v>16</v>
      </c>
      <c r="M941" s="14"/>
      <c r="N941" s="15"/>
      <c r="O941" s="16"/>
      <c r="R941" s="120"/>
      <c r="S941" s="120"/>
      <c r="T941" s="120"/>
      <c r="U941" s="120"/>
      <c r="V941" s="120"/>
      <c r="W941" s="120"/>
      <c r="X941" s="120"/>
      <c r="Y941" s="120"/>
    </row>
    <row r="942" spans="2:25" x14ac:dyDescent="0.2">
      <c r="B942" s="70">
        <v>37179</v>
      </c>
      <c r="C942" s="4">
        <v>15</v>
      </c>
      <c r="D942" s="11"/>
      <c r="E942" s="12"/>
      <c r="F942" s="13"/>
      <c r="G942" s="92">
        <v>14</v>
      </c>
      <c r="H942" s="13">
        <v>20</v>
      </c>
      <c r="I942" s="11"/>
      <c r="J942" s="12">
        <v>0</v>
      </c>
      <c r="K942" s="7">
        <v>2</v>
      </c>
      <c r="L942" s="5" t="s">
        <v>13</v>
      </c>
      <c r="M942" s="8"/>
      <c r="N942" s="9"/>
      <c r="O942" s="10"/>
      <c r="R942" s="120"/>
      <c r="S942" s="120"/>
      <c r="T942" s="120"/>
      <c r="U942" s="120"/>
      <c r="V942" s="120"/>
      <c r="W942" s="120"/>
      <c r="X942" s="120"/>
      <c r="Y942" s="120"/>
    </row>
    <row r="943" spans="2:25" x14ac:dyDescent="0.2">
      <c r="B943" s="70">
        <v>37180</v>
      </c>
      <c r="C943" s="4">
        <v>16</v>
      </c>
      <c r="D943" s="11"/>
      <c r="E943" s="12"/>
      <c r="F943" s="13"/>
      <c r="G943" s="92">
        <v>14</v>
      </c>
      <c r="H943" s="13">
        <v>18</v>
      </c>
      <c r="I943" s="11"/>
      <c r="J943" s="12">
        <v>0</v>
      </c>
      <c r="K943" s="7">
        <v>2</v>
      </c>
      <c r="L943" s="5" t="s">
        <v>25</v>
      </c>
      <c r="M943" s="14"/>
      <c r="N943" s="15"/>
      <c r="O943" s="16"/>
      <c r="R943" s="120"/>
      <c r="S943" s="120"/>
      <c r="T943" s="120"/>
      <c r="U943" s="120"/>
      <c r="V943" s="120"/>
      <c r="W943" s="120"/>
      <c r="X943" s="120"/>
      <c r="Y943" s="120"/>
    </row>
    <row r="944" spans="2:25" x14ac:dyDescent="0.2">
      <c r="B944" s="70">
        <v>37181</v>
      </c>
      <c r="C944" s="4">
        <v>17</v>
      </c>
      <c r="D944" s="11"/>
      <c r="E944" s="12"/>
      <c r="F944" s="13"/>
      <c r="G944" s="92">
        <v>10</v>
      </c>
      <c r="H944" s="13">
        <v>17</v>
      </c>
      <c r="I944" s="11"/>
      <c r="J944" s="12">
        <v>0</v>
      </c>
      <c r="K944" s="7">
        <v>2</v>
      </c>
      <c r="L944" s="5" t="s">
        <v>25</v>
      </c>
      <c r="M944" s="8"/>
      <c r="N944" s="9"/>
      <c r="O944" s="10"/>
      <c r="R944" s="80"/>
      <c r="S944" s="80"/>
      <c r="T944" s="80"/>
      <c r="U944" s="80"/>
      <c r="V944" s="80"/>
      <c r="W944" s="80"/>
      <c r="X944" s="80"/>
      <c r="Y944" s="80"/>
    </row>
    <row r="945" spans="2:25" x14ac:dyDescent="0.2">
      <c r="B945" s="70">
        <v>37182</v>
      </c>
      <c r="C945" s="4">
        <v>18</v>
      </c>
      <c r="D945" s="11"/>
      <c r="E945" s="12"/>
      <c r="F945" s="13"/>
      <c r="G945" s="92">
        <v>10</v>
      </c>
      <c r="H945" s="13">
        <v>17</v>
      </c>
      <c r="I945" s="11"/>
      <c r="J945" s="12">
        <v>0</v>
      </c>
      <c r="K945" s="7">
        <v>2</v>
      </c>
      <c r="L945" s="5" t="s">
        <v>25</v>
      </c>
      <c r="M945" s="8"/>
      <c r="N945" s="9"/>
      <c r="O945" s="10"/>
      <c r="R945" s="80" t="s">
        <v>155</v>
      </c>
      <c r="S945" s="80"/>
      <c r="T945" s="80"/>
      <c r="U945" s="80"/>
      <c r="V945" s="80"/>
      <c r="W945" s="80"/>
      <c r="X945" s="80"/>
      <c r="Y945" s="80"/>
    </row>
    <row r="946" spans="2:25" x14ac:dyDescent="0.2">
      <c r="B946" s="70">
        <v>37183</v>
      </c>
      <c r="C946" s="4">
        <v>19</v>
      </c>
      <c r="D946" s="11"/>
      <c r="E946" s="12"/>
      <c r="F946" s="13"/>
      <c r="G946" s="92">
        <v>9</v>
      </c>
      <c r="H946" s="13">
        <v>16</v>
      </c>
      <c r="I946" s="11"/>
      <c r="J946" s="12">
        <v>0</v>
      </c>
      <c r="K946" s="7">
        <v>2</v>
      </c>
      <c r="L946" s="5" t="s">
        <v>16</v>
      </c>
      <c r="M946" s="8"/>
      <c r="N946" s="9"/>
      <c r="O946" s="10"/>
      <c r="R946" s="120" t="s">
        <v>392</v>
      </c>
      <c r="S946" s="120"/>
      <c r="T946" s="120"/>
      <c r="U946" s="120"/>
      <c r="V946" s="120"/>
      <c r="W946" s="120"/>
      <c r="X946" s="120"/>
      <c r="Y946" s="120"/>
    </row>
    <row r="947" spans="2:25" ht="13.5" thickBot="1" x14ac:dyDescent="0.25">
      <c r="B947" s="70">
        <v>37184</v>
      </c>
      <c r="C947" s="17">
        <v>20</v>
      </c>
      <c r="D947" s="18"/>
      <c r="E947" s="19"/>
      <c r="F947" s="20"/>
      <c r="G947" s="92">
        <v>7</v>
      </c>
      <c r="H947" s="13">
        <v>13</v>
      </c>
      <c r="I947" s="18"/>
      <c r="J947" s="12">
        <v>0</v>
      </c>
      <c r="K947" s="7">
        <v>1</v>
      </c>
      <c r="L947" s="5" t="s">
        <v>17</v>
      </c>
      <c r="M947" s="14"/>
      <c r="N947" s="15"/>
      <c r="O947" s="16"/>
      <c r="R947" s="120"/>
      <c r="S947" s="120"/>
      <c r="T947" s="120"/>
      <c r="U947" s="120"/>
      <c r="V947" s="120"/>
      <c r="W947" s="120"/>
      <c r="X947" s="120"/>
      <c r="Y947" s="120"/>
    </row>
    <row r="948" spans="2:25" ht="13.5" thickBot="1" x14ac:dyDescent="0.25">
      <c r="C948" s="21" t="s">
        <v>23</v>
      </c>
      <c r="D948" s="22"/>
      <c r="E948" s="23">
        <v>200</v>
      </c>
      <c r="F948" s="24">
        <v>0</v>
      </c>
      <c r="G948" s="96"/>
      <c r="H948" s="97"/>
      <c r="I948" s="25"/>
      <c r="J948" s="98"/>
      <c r="K948" s="24"/>
      <c r="L948" s="22"/>
      <c r="M948" s="100"/>
      <c r="N948" s="101"/>
      <c r="O948" s="102"/>
      <c r="R948" s="120"/>
      <c r="S948" s="120"/>
      <c r="T948" s="120"/>
      <c r="U948" s="120"/>
      <c r="V948" s="120"/>
      <c r="W948" s="120"/>
      <c r="X948" s="120"/>
      <c r="Y948" s="120"/>
    </row>
    <row r="949" spans="2:25" x14ac:dyDescent="0.2">
      <c r="B949" s="70">
        <v>37185</v>
      </c>
      <c r="C949" s="26">
        <v>21</v>
      </c>
      <c r="D949" s="5"/>
      <c r="E949" s="6"/>
      <c r="F949" s="7"/>
      <c r="G949" s="90">
        <v>6</v>
      </c>
      <c r="H949" s="7">
        <v>13</v>
      </c>
      <c r="I949" s="5"/>
      <c r="J949" s="6">
        <v>5</v>
      </c>
      <c r="K949" s="7">
        <v>1</v>
      </c>
      <c r="L949" s="5" t="s">
        <v>45</v>
      </c>
      <c r="M949" s="8"/>
      <c r="N949" s="48"/>
      <c r="O949" s="10"/>
      <c r="R949" s="80"/>
      <c r="S949" s="80"/>
      <c r="T949" s="80"/>
      <c r="U949" s="80"/>
      <c r="V949" s="80"/>
      <c r="W949" s="80"/>
      <c r="X949" s="80"/>
      <c r="Y949" s="80"/>
    </row>
    <row r="950" spans="2:25" x14ac:dyDescent="0.2">
      <c r="B950" s="70">
        <v>37186</v>
      </c>
      <c r="C950" s="4">
        <v>22</v>
      </c>
      <c r="D950" s="11"/>
      <c r="E950" s="12"/>
      <c r="F950" s="13"/>
      <c r="G950" s="92">
        <v>11</v>
      </c>
      <c r="H950" s="13">
        <v>15</v>
      </c>
      <c r="I950" s="11"/>
      <c r="J950" s="12">
        <v>0</v>
      </c>
      <c r="K950" s="13">
        <v>2</v>
      </c>
      <c r="L950" s="5" t="s">
        <v>15</v>
      </c>
      <c r="M950" s="8"/>
      <c r="N950" s="9"/>
      <c r="O950" s="10"/>
      <c r="R950" s="80" t="s">
        <v>157</v>
      </c>
      <c r="S950" s="80"/>
      <c r="T950" s="80"/>
      <c r="U950" s="80"/>
      <c r="V950" s="80"/>
      <c r="W950" s="80"/>
      <c r="X950" s="80"/>
      <c r="Y950" s="80"/>
    </row>
    <row r="951" spans="2:25" x14ac:dyDescent="0.2">
      <c r="B951" s="70">
        <v>37187</v>
      </c>
      <c r="C951" s="4">
        <v>23</v>
      </c>
      <c r="D951" s="11"/>
      <c r="E951" s="12"/>
      <c r="F951" s="13"/>
      <c r="G951" s="92">
        <v>11</v>
      </c>
      <c r="H951" s="13">
        <v>14</v>
      </c>
      <c r="I951" s="11"/>
      <c r="J951" s="12">
        <v>0</v>
      </c>
      <c r="K951" s="7">
        <v>1</v>
      </c>
      <c r="L951" s="5" t="s">
        <v>17</v>
      </c>
      <c r="M951" s="14"/>
      <c r="N951" s="15"/>
      <c r="O951" s="16"/>
      <c r="R951" s="120"/>
      <c r="S951" s="120"/>
      <c r="T951" s="120"/>
      <c r="U951" s="120"/>
      <c r="V951" s="120"/>
      <c r="W951" s="120"/>
      <c r="X951" s="120"/>
      <c r="Y951" s="120"/>
    </row>
    <row r="952" spans="2:25" x14ac:dyDescent="0.2">
      <c r="B952" s="70">
        <v>37188</v>
      </c>
      <c r="C952" s="4">
        <v>24</v>
      </c>
      <c r="D952" s="11"/>
      <c r="E952" s="12"/>
      <c r="F952" s="13"/>
      <c r="G952" s="92">
        <v>9</v>
      </c>
      <c r="H952" s="13">
        <v>12</v>
      </c>
      <c r="I952" s="11"/>
      <c r="J952" s="12">
        <v>3</v>
      </c>
      <c r="K952" s="13">
        <v>1</v>
      </c>
      <c r="L952" s="5" t="s">
        <v>25</v>
      </c>
      <c r="M952" s="8"/>
      <c r="N952" s="9"/>
      <c r="O952" s="10"/>
      <c r="R952" s="120"/>
      <c r="S952" s="120"/>
      <c r="T952" s="120"/>
      <c r="U952" s="120"/>
      <c r="V952" s="120"/>
      <c r="W952" s="120"/>
      <c r="X952" s="120"/>
      <c r="Y952" s="120"/>
    </row>
    <row r="953" spans="2:25" x14ac:dyDescent="0.2">
      <c r="B953" s="70">
        <v>37189</v>
      </c>
      <c r="C953" s="4">
        <v>25</v>
      </c>
      <c r="D953" s="11"/>
      <c r="E953" s="12"/>
      <c r="F953" s="13"/>
      <c r="G953" s="92">
        <v>7</v>
      </c>
      <c r="H953" s="13">
        <v>14</v>
      </c>
      <c r="I953" s="11"/>
      <c r="J953" s="12">
        <v>0</v>
      </c>
      <c r="K953" s="13">
        <v>1</v>
      </c>
      <c r="L953" s="5" t="s">
        <v>25</v>
      </c>
      <c r="M953" s="14"/>
      <c r="N953" s="15"/>
      <c r="O953" s="16"/>
      <c r="R953" s="120"/>
      <c r="S953" s="120"/>
      <c r="T953" s="120"/>
      <c r="U953" s="120"/>
      <c r="V953" s="120"/>
      <c r="W953" s="120"/>
      <c r="X953" s="120"/>
      <c r="Y953" s="120"/>
    </row>
    <row r="954" spans="2:25" x14ac:dyDescent="0.2">
      <c r="B954" s="70">
        <v>37190</v>
      </c>
      <c r="C954" s="4">
        <v>26</v>
      </c>
      <c r="D954" s="11"/>
      <c r="E954" s="12"/>
      <c r="F954" s="13"/>
      <c r="G954" s="92">
        <v>10</v>
      </c>
      <c r="H954" s="13">
        <v>16</v>
      </c>
      <c r="I954" s="11"/>
      <c r="J954" s="12">
        <v>0</v>
      </c>
      <c r="K954" s="13">
        <v>1</v>
      </c>
      <c r="L954" s="11" t="s">
        <v>68</v>
      </c>
      <c r="M954" s="8"/>
      <c r="N954" s="9"/>
      <c r="O954" s="10"/>
    </row>
    <row r="955" spans="2:25" x14ac:dyDescent="0.2">
      <c r="B955" s="70">
        <v>37191</v>
      </c>
      <c r="C955" s="4">
        <v>27</v>
      </c>
      <c r="D955" s="11"/>
      <c r="E955" s="12"/>
      <c r="F955" s="13"/>
      <c r="G955" s="92">
        <v>10</v>
      </c>
      <c r="H955" s="13">
        <v>13</v>
      </c>
      <c r="I955" s="11"/>
      <c r="J955" s="12">
        <v>1</v>
      </c>
      <c r="K955" s="13">
        <v>0</v>
      </c>
      <c r="L955" s="11" t="s">
        <v>13</v>
      </c>
      <c r="M955" s="14"/>
      <c r="N955" s="15"/>
      <c r="O955" s="16"/>
    </row>
    <row r="956" spans="2:25" x14ac:dyDescent="0.2">
      <c r="B956" s="70">
        <v>37192</v>
      </c>
      <c r="C956" s="4">
        <v>28</v>
      </c>
      <c r="D956" s="11"/>
      <c r="E956" s="12"/>
      <c r="F956" s="13"/>
      <c r="G956" s="92">
        <v>11</v>
      </c>
      <c r="H956" s="13">
        <v>14</v>
      </c>
      <c r="I956" s="11"/>
      <c r="J956" s="12">
        <v>0</v>
      </c>
      <c r="K956" s="7">
        <v>1</v>
      </c>
      <c r="L956" s="11" t="s">
        <v>13</v>
      </c>
      <c r="M956" s="8"/>
      <c r="N956" s="9"/>
      <c r="O956" s="10"/>
    </row>
    <row r="957" spans="2:25" x14ac:dyDescent="0.2">
      <c r="B957" s="70">
        <v>37193</v>
      </c>
      <c r="C957" s="4">
        <v>29</v>
      </c>
      <c r="D957" s="11"/>
      <c r="E957" s="12"/>
      <c r="F957" s="13"/>
      <c r="G957" s="92">
        <v>10</v>
      </c>
      <c r="H957" s="13">
        <v>13</v>
      </c>
      <c r="I957" s="11"/>
      <c r="J957" s="12">
        <v>0</v>
      </c>
      <c r="K957" s="7">
        <v>0</v>
      </c>
      <c r="L957" s="11" t="s">
        <v>13</v>
      </c>
      <c r="M957" s="14"/>
      <c r="N957" s="15"/>
      <c r="O957" s="16"/>
    </row>
    <row r="958" spans="2:25" x14ac:dyDescent="0.2">
      <c r="B958" s="70">
        <v>37194</v>
      </c>
      <c r="C958" s="4">
        <v>30</v>
      </c>
      <c r="D958" s="11"/>
      <c r="E958" s="12"/>
      <c r="F958" s="13"/>
      <c r="G958" s="92">
        <v>14</v>
      </c>
      <c r="H958" s="13">
        <v>18</v>
      </c>
      <c r="I958" s="11"/>
      <c r="J958" s="12">
        <v>0</v>
      </c>
      <c r="K958" s="7">
        <v>1</v>
      </c>
      <c r="L958" s="11" t="s">
        <v>13</v>
      </c>
      <c r="M958" s="14"/>
      <c r="N958" s="15"/>
      <c r="O958" s="16"/>
    </row>
    <row r="959" spans="2:25" ht="13.5" thickBot="1" x14ac:dyDescent="0.25">
      <c r="B959" s="70">
        <v>37195</v>
      </c>
      <c r="C959" s="17">
        <v>31</v>
      </c>
      <c r="D959" s="18"/>
      <c r="E959" s="12"/>
      <c r="F959" s="13"/>
      <c r="G959" s="92">
        <v>9</v>
      </c>
      <c r="H959" s="13">
        <v>18</v>
      </c>
      <c r="I959" s="11"/>
      <c r="J959" s="12">
        <v>4</v>
      </c>
      <c r="K959" s="13">
        <v>1</v>
      </c>
      <c r="L959" s="11" t="s">
        <v>13</v>
      </c>
      <c r="M959" s="14"/>
      <c r="N959" s="15"/>
      <c r="O959" s="16"/>
    </row>
    <row r="960" spans="2:25" ht="13.5" thickBot="1" x14ac:dyDescent="0.25">
      <c r="C960" s="21" t="s">
        <v>27</v>
      </c>
      <c r="D960" s="22"/>
      <c r="E960" s="23">
        <v>0</v>
      </c>
      <c r="F960" s="24">
        <v>-1150</v>
      </c>
      <c r="G960" s="96"/>
      <c r="H960" s="97"/>
      <c r="I960" s="25"/>
      <c r="J960" s="98"/>
      <c r="K960" s="24"/>
      <c r="L960" s="22"/>
      <c r="M960" s="36"/>
      <c r="N960" s="37"/>
      <c r="O960" s="38"/>
    </row>
    <row r="961" spans="2:25" ht="12.75" customHeight="1" x14ac:dyDescent="0.2">
      <c r="C961" s="164" t="s">
        <v>28</v>
      </c>
      <c r="D961" s="165"/>
      <c r="E961" s="251">
        <v>200</v>
      </c>
      <c r="F961" s="233">
        <v>-1900</v>
      </c>
      <c r="G961" s="256">
        <f>SUM(G927:G959)</f>
        <v>340</v>
      </c>
      <c r="H961" s="256">
        <f>SUM(H927:H959)</f>
        <v>523</v>
      </c>
      <c r="I961" s="256"/>
      <c r="J961" s="258">
        <f>SUM(J927:J959)</f>
        <v>24</v>
      </c>
      <c r="K961" s="253">
        <f>COUNTIF(K927:K959,"&gt;0")</f>
        <v>29</v>
      </c>
      <c r="L961" s="39"/>
      <c r="M961" s="40"/>
      <c r="N961" s="40"/>
      <c r="O961" s="41"/>
    </row>
    <row r="962" spans="2:25" ht="13.5" thickBot="1" x14ac:dyDescent="0.25">
      <c r="C962" s="166"/>
      <c r="D962" s="167"/>
      <c r="E962" s="252"/>
      <c r="F962" s="234"/>
      <c r="G962" s="257"/>
      <c r="H962" s="257"/>
      <c r="I962" s="257"/>
      <c r="J962" s="259"/>
      <c r="K962" s="232"/>
      <c r="L962" s="42"/>
      <c r="M962" s="43"/>
      <c r="N962" s="43"/>
      <c r="O962" s="44"/>
    </row>
    <row r="963" spans="2:25" ht="12.75" customHeight="1" x14ac:dyDescent="0.2">
      <c r="C963" s="143" t="s">
        <v>54</v>
      </c>
      <c r="D963" s="144"/>
      <c r="E963" s="274">
        <v>-1.7</v>
      </c>
      <c r="F963" s="116" t="s">
        <v>55</v>
      </c>
      <c r="G963" s="152" t="s">
        <v>171</v>
      </c>
      <c r="H963" s="153" t="s">
        <v>172</v>
      </c>
      <c r="I963" s="154" t="s">
        <v>56</v>
      </c>
      <c r="J963" s="156" t="s">
        <v>57</v>
      </c>
      <c r="K963" s="235" t="s">
        <v>29</v>
      </c>
      <c r="L963" s="235"/>
      <c r="M963" s="235"/>
      <c r="N963" s="235"/>
      <c r="O963" s="236"/>
    </row>
    <row r="964" spans="2:25" x14ac:dyDescent="0.2">
      <c r="C964" s="145"/>
      <c r="D964" s="146"/>
      <c r="E964" s="275"/>
      <c r="F964" s="117"/>
      <c r="G964" s="121"/>
      <c r="H964" s="137"/>
      <c r="I964" s="155"/>
      <c r="J964" s="157"/>
      <c r="K964" s="237"/>
      <c r="L964" s="237"/>
      <c r="M964" s="237"/>
      <c r="N964" s="237"/>
      <c r="O964" s="238"/>
    </row>
    <row r="965" spans="2:25" x14ac:dyDescent="0.2">
      <c r="C965" s="145"/>
      <c r="D965" s="146"/>
      <c r="E965" s="275"/>
      <c r="F965" s="117"/>
      <c r="G965" s="227">
        <f>G961/31</f>
        <v>10.96774193548387</v>
      </c>
      <c r="H965" s="227">
        <f>H961/31</f>
        <v>16.870967741935484</v>
      </c>
      <c r="I965" s="227"/>
      <c r="J965" s="231">
        <f>COUNTIF(J927:J959,"&gt;0")</f>
        <v>7</v>
      </c>
      <c r="K965" s="237"/>
      <c r="L965" s="237"/>
      <c r="M965" s="237"/>
      <c r="N965" s="237"/>
      <c r="O965" s="238"/>
    </row>
    <row r="966" spans="2:25" ht="13.5" thickBot="1" x14ac:dyDescent="0.25">
      <c r="C966" s="147"/>
      <c r="D966" s="148"/>
      <c r="E966" s="276"/>
      <c r="F966" s="118"/>
      <c r="G966" s="228"/>
      <c r="H966" s="228"/>
      <c r="I966" s="228"/>
      <c r="J966" s="232"/>
      <c r="K966" s="239"/>
      <c r="L966" s="239"/>
      <c r="M966" s="239"/>
      <c r="N966" s="239"/>
      <c r="O966" s="240"/>
    </row>
    <row r="969" spans="2:25" x14ac:dyDescent="0.2">
      <c r="C969" s="69" t="s">
        <v>159</v>
      </c>
      <c r="D969" s="69" t="s">
        <v>229</v>
      </c>
      <c r="H969" s="59"/>
    </row>
    <row r="970" spans="2:25" ht="13.5" thickBot="1" x14ac:dyDescent="0.25">
      <c r="D970" s="72"/>
    </row>
    <row r="971" spans="2:25" ht="12.75" customHeight="1" x14ac:dyDescent="0.2">
      <c r="C971" s="260" t="s">
        <v>0</v>
      </c>
      <c r="D971" s="262" t="s">
        <v>1</v>
      </c>
      <c r="E971" s="263"/>
      <c r="F971" s="264"/>
      <c r="G971" s="265" t="s">
        <v>2</v>
      </c>
      <c r="H971" s="266"/>
      <c r="I971" s="267" t="s">
        <v>3</v>
      </c>
      <c r="J971" s="269" t="s">
        <v>4</v>
      </c>
      <c r="K971" s="241" t="s">
        <v>5</v>
      </c>
      <c r="L971" s="243" t="s">
        <v>6</v>
      </c>
      <c r="M971" s="245" t="s">
        <v>7</v>
      </c>
      <c r="N971" s="246"/>
      <c r="O971" s="247"/>
      <c r="R971" s="80" t="s">
        <v>150</v>
      </c>
      <c r="S971" s="80"/>
      <c r="T971" s="80"/>
      <c r="U971" s="80"/>
      <c r="V971" s="80"/>
      <c r="W971" s="80"/>
      <c r="X971" s="80"/>
      <c r="Y971" s="80"/>
    </row>
    <row r="972" spans="2:25" ht="13.5" thickBot="1" x14ac:dyDescent="0.25">
      <c r="C972" s="261"/>
      <c r="D972" s="1" t="s">
        <v>8</v>
      </c>
      <c r="E972" s="2" t="s">
        <v>9</v>
      </c>
      <c r="F972" s="3" t="s">
        <v>10</v>
      </c>
      <c r="G972" s="49" t="s">
        <v>11</v>
      </c>
      <c r="H972" s="50" t="s">
        <v>12</v>
      </c>
      <c r="I972" s="268"/>
      <c r="J972" s="270"/>
      <c r="K972" s="242"/>
      <c r="L972" s="244"/>
      <c r="M972" s="248"/>
      <c r="N972" s="249"/>
      <c r="O972" s="250"/>
      <c r="R972" s="119" t="s">
        <v>393</v>
      </c>
      <c r="S972" s="119"/>
      <c r="T972" s="119"/>
      <c r="U972" s="119"/>
      <c r="V972" s="119"/>
      <c r="W972" s="119"/>
      <c r="X972" s="119"/>
      <c r="Y972" s="119"/>
    </row>
    <row r="973" spans="2:25" x14ac:dyDescent="0.2">
      <c r="B973" s="70">
        <v>37165</v>
      </c>
      <c r="C973" s="4">
        <v>1</v>
      </c>
      <c r="D973" s="5">
        <v>61050</v>
      </c>
      <c r="E973" s="6"/>
      <c r="F973" s="7"/>
      <c r="G973" s="90">
        <v>14</v>
      </c>
      <c r="H973" s="7">
        <v>16</v>
      </c>
      <c r="I973" s="5">
        <v>84</v>
      </c>
      <c r="J973" s="91">
        <v>2</v>
      </c>
      <c r="K973" s="7">
        <v>0</v>
      </c>
      <c r="L973" s="5" t="s">
        <v>25</v>
      </c>
      <c r="M973" s="27">
        <v>1</v>
      </c>
      <c r="N973" s="28" t="s">
        <v>145</v>
      </c>
      <c r="O973" s="29"/>
      <c r="R973" s="119"/>
      <c r="S973" s="119"/>
      <c r="T973" s="119"/>
      <c r="U973" s="119"/>
      <c r="V973" s="119"/>
      <c r="W973" s="119"/>
      <c r="X973" s="119"/>
      <c r="Y973" s="119"/>
    </row>
    <row r="974" spans="2:25" x14ac:dyDescent="0.2">
      <c r="B974" s="70">
        <v>37166</v>
      </c>
      <c r="C974" s="4">
        <v>2</v>
      </c>
      <c r="D974" s="11"/>
      <c r="E974" s="12"/>
      <c r="F974" s="13"/>
      <c r="G974" s="92">
        <v>13</v>
      </c>
      <c r="H974" s="13">
        <v>19</v>
      </c>
      <c r="I974" s="11">
        <v>97</v>
      </c>
      <c r="J974" s="93">
        <v>7</v>
      </c>
      <c r="K974" s="7">
        <v>0</v>
      </c>
      <c r="L974" s="11" t="s">
        <v>13</v>
      </c>
      <c r="M974" s="27">
        <v>1</v>
      </c>
      <c r="N974" s="30" t="s">
        <v>58</v>
      </c>
      <c r="O974" s="31"/>
      <c r="R974" s="119"/>
      <c r="S974" s="119"/>
      <c r="T974" s="119"/>
      <c r="U974" s="119"/>
      <c r="V974" s="119"/>
      <c r="W974" s="119"/>
      <c r="X974" s="119"/>
      <c r="Y974" s="119"/>
    </row>
    <row r="975" spans="2:25" x14ac:dyDescent="0.2">
      <c r="B975" s="70">
        <v>37167</v>
      </c>
      <c r="C975" s="4">
        <v>3</v>
      </c>
      <c r="D975" s="11"/>
      <c r="E975" s="12"/>
      <c r="F975" s="13"/>
      <c r="G975" s="92">
        <v>12</v>
      </c>
      <c r="H975" s="13">
        <v>17</v>
      </c>
      <c r="I975" s="11">
        <v>78</v>
      </c>
      <c r="J975" s="93">
        <v>10</v>
      </c>
      <c r="K975" s="7">
        <v>0</v>
      </c>
      <c r="L975" s="11" t="s">
        <v>13</v>
      </c>
      <c r="M975" s="27">
        <v>0.75</v>
      </c>
      <c r="N975" s="30" t="s">
        <v>58</v>
      </c>
      <c r="O975" s="31"/>
      <c r="R975" s="80"/>
      <c r="S975" s="80"/>
      <c r="T975" s="80"/>
      <c r="U975" s="80"/>
      <c r="V975" s="80"/>
      <c r="W975" s="80"/>
      <c r="X975" s="80"/>
      <c r="Y975" s="80"/>
    </row>
    <row r="976" spans="2:25" x14ac:dyDescent="0.2">
      <c r="B976" s="70">
        <v>37168</v>
      </c>
      <c r="C976" s="4">
        <v>4</v>
      </c>
      <c r="D976" s="11"/>
      <c r="E976" s="12"/>
      <c r="F976" s="13"/>
      <c r="G976" s="92">
        <v>11</v>
      </c>
      <c r="H976" s="13">
        <v>16</v>
      </c>
      <c r="I976" s="11">
        <v>79</v>
      </c>
      <c r="J976" s="93">
        <v>0</v>
      </c>
      <c r="K976" s="7">
        <v>0</v>
      </c>
      <c r="L976" s="11" t="s">
        <v>13</v>
      </c>
      <c r="M976" s="27">
        <v>0.75</v>
      </c>
      <c r="N976" s="30"/>
      <c r="O976" s="31"/>
      <c r="R976" s="80" t="s">
        <v>152</v>
      </c>
      <c r="S976" s="80"/>
      <c r="T976" s="80"/>
      <c r="U976" s="80"/>
      <c r="V976" s="80"/>
      <c r="W976" s="80"/>
      <c r="X976" s="80"/>
      <c r="Y976" s="80"/>
    </row>
    <row r="977" spans="2:25" x14ac:dyDescent="0.2">
      <c r="B977" s="70">
        <v>37169</v>
      </c>
      <c r="C977" s="4">
        <v>5</v>
      </c>
      <c r="D977" s="11"/>
      <c r="E977" s="12"/>
      <c r="F977" s="13"/>
      <c r="G977" s="92">
        <v>11</v>
      </c>
      <c r="H977" s="13">
        <v>17</v>
      </c>
      <c r="I977" s="11">
        <v>80</v>
      </c>
      <c r="J977" s="93">
        <v>0</v>
      </c>
      <c r="K977" s="7">
        <v>1</v>
      </c>
      <c r="L977" s="11" t="s">
        <v>34</v>
      </c>
      <c r="M977" s="27">
        <v>0.5</v>
      </c>
      <c r="N977" s="30"/>
      <c r="O977" s="31"/>
      <c r="R977" s="119" t="s">
        <v>394</v>
      </c>
      <c r="S977" s="119"/>
      <c r="T977" s="119"/>
      <c r="U977" s="119"/>
      <c r="V977" s="119"/>
      <c r="W977" s="119"/>
      <c r="X977" s="119"/>
      <c r="Y977" s="119"/>
    </row>
    <row r="978" spans="2:25" x14ac:dyDescent="0.2">
      <c r="B978" s="70">
        <v>37170</v>
      </c>
      <c r="C978" s="4">
        <v>6</v>
      </c>
      <c r="D978" s="11"/>
      <c r="E978" s="12"/>
      <c r="F978" s="13"/>
      <c r="G978" s="92">
        <v>10</v>
      </c>
      <c r="H978" s="13">
        <v>17</v>
      </c>
      <c r="I978" s="11">
        <v>89</v>
      </c>
      <c r="J978" s="93">
        <v>0</v>
      </c>
      <c r="K978" s="7">
        <v>0.5</v>
      </c>
      <c r="L978" s="11" t="s">
        <v>25</v>
      </c>
      <c r="M978" s="27">
        <v>0.5</v>
      </c>
      <c r="N978" s="30"/>
      <c r="O978" s="31"/>
      <c r="R978" s="119"/>
      <c r="S978" s="119"/>
      <c r="T978" s="119"/>
      <c r="U978" s="119"/>
      <c r="V978" s="119"/>
      <c r="W978" s="119"/>
      <c r="X978" s="119"/>
      <c r="Y978" s="119"/>
    </row>
    <row r="979" spans="2:25" x14ac:dyDescent="0.2">
      <c r="B979" s="70">
        <v>37171</v>
      </c>
      <c r="C979" s="4">
        <v>7</v>
      </c>
      <c r="D979" s="11"/>
      <c r="E979" s="12"/>
      <c r="F979" s="13"/>
      <c r="G979" s="92">
        <v>13</v>
      </c>
      <c r="H979" s="13">
        <v>16</v>
      </c>
      <c r="I979" s="11">
        <v>78</v>
      </c>
      <c r="J979" s="93">
        <v>1.5</v>
      </c>
      <c r="K979" s="7">
        <v>0</v>
      </c>
      <c r="L979" s="11" t="s">
        <v>25</v>
      </c>
      <c r="M979" s="27">
        <v>1</v>
      </c>
      <c r="N979" s="30" t="s">
        <v>145</v>
      </c>
      <c r="O979" s="31"/>
      <c r="R979" s="119"/>
      <c r="S979" s="119"/>
      <c r="T979" s="119"/>
      <c r="U979" s="119"/>
      <c r="V979" s="119"/>
      <c r="W979" s="119"/>
      <c r="X979" s="119"/>
      <c r="Y979" s="119"/>
    </row>
    <row r="980" spans="2:25" x14ac:dyDescent="0.2">
      <c r="B980" s="70">
        <v>37172</v>
      </c>
      <c r="C980" s="4">
        <v>8</v>
      </c>
      <c r="D980" s="11"/>
      <c r="E980" s="12"/>
      <c r="F980" s="13"/>
      <c r="G980" s="92">
        <v>12</v>
      </c>
      <c r="H980" s="13">
        <v>17</v>
      </c>
      <c r="I980" s="11">
        <v>73</v>
      </c>
      <c r="J980" s="93">
        <v>0</v>
      </c>
      <c r="K980" s="7">
        <v>0.5</v>
      </c>
      <c r="L980" s="11" t="s">
        <v>25</v>
      </c>
      <c r="M980" s="27">
        <v>0.75</v>
      </c>
      <c r="N980" s="30" t="s">
        <v>398</v>
      </c>
      <c r="O980" s="31"/>
      <c r="R980" s="80"/>
      <c r="S980" s="80"/>
      <c r="T980" s="80"/>
      <c r="U980" s="80"/>
      <c r="V980" s="80"/>
      <c r="W980" s="80"/>
      <c r="X980" s="80"/>
      <c r="Y980" s="80"/>
    </row>
    <row r="981" spans="2:25" x14ac:dyDescent="0.2">
      <c r="B981" s="70">
        <v>37173</v>
      </c>
      <c r="C981" s="4">
        <v>9</v>
      </c>
      <c r="D981" s="11"/>
      <c r="E981" s="12"/>
      <c r="F981" s="13"/>
      <c r="G981" s="92">
        <v>11</v>
      </c>
      <c r="H981" s="13">
        <v>16</v>
      </c>
      <c r="I981" s="11">
        <v>76</v>
      </c>
      <c r="J981" s="12">
        <v>0</v>
      </c>
      <c r="K981" s="7">
        <v>0</v>
      </c>
      <c r="L981" s="11" t="s">
        <v>25</v>
      </c>
      <c r="M981" s="27">
        <v>0.75</v>
      </c>
      <c r="N981" s="30" t="s">
        <v>398</v>
      </c>
      <c r="O981" s="31"/>
      <c r="R981" s="80" t="s">
        <v>154</v>
      </c>
      <c r="S981" s="80"/>
      <c r="T981" s="80"/>
      <c r="U981" s="80"/>
      <c r="V981" s="80"/>
      <c r="W981" s="80"/>
      <c r="X981" s="80"/>
      <c r="Y981" s="80"/>
    </row>
    <row r="982" spans="2:25" ht="13.5" thickBot="1" x14ac:dyDescent="0.25">
      <c r="B982" s="70">
        <v>37174</v>
      </c>
      <c r="C982" s="17">
        <v>10</v>
      </c>
      <c r="D982" s="18">
        <v>59900</v>
      </c>
      <c r="E982" s="19"/>
      <c r="F982" s="20">
        <v>-1150</v>
      </c>
      <c r="G982" s="94">
        <v>11</v>
      </c>
      <c r="H982" s="20">
        <v>15</v>
      </c>
      <c r="I982" s="18">
        <v>72</v>
      </c>
      <c r="J982" s="95">
        <v>0</v>
      </c>
      <c r="K982" s="7">
        <v>0</v>
      </c>
      <c r="L982" s="11" t="s">
        <v>25</v>
      </c>
      <c r="M982" s="27">
        <v>0.75</v>
      </c>
      <c r="N982" s="30"/>
      <c r="O982" s="31"/>
      <c r="R982" s="119" t="s">
        <v>395</v>
      </c>
      <c r="S982" s="119"/>
      <c r="T982" s="119"/>
      <c r="U982" s="119"/>
      <c r="V982" s="119"/>
      <c r="W982" s="119"/>
      <c r="X982" s="119"/>
      <c r="Y982" s="119"/>
    </row>
    <row r="983" spans="2:25" ht="13.5" thickBot="1" x14ac:dyDescent="0.25">
      <c r="C983" s="21" t="s">
        <v>20</v>
      </c>
      <c r="D983" s="22"/>
      <c r="E983" s="23">
        <v>0</v>
      </c>
      <c r="F983" s="24">
        <v>-1150</v>
      </c>
      <c r="G983" s="96"/>
      <c r="H983" s="97"/>
      <c r="I983" s="25"/>
      <c r="J983" s="98"/>
      <c r="K983" s="24"/>
      <c r="L983" s="22"/>
      <c r="M983" s="32"/>
      <c r="N983" s="33"/>
      <c r="O983" s="34"/>
      <c r="R983" s="119"/>
      <c r="S983" s="119"/>
      <c r="T983" s="119"/>
      <c r="U983" s="119"/>
      <c r="V983" s="119"/>
      <c r="W983" s="119"/>
      <c r="X983" s="119"/>
      <c r="Y983" s="119"/>
    </row>
    <row r="984" spans="2:25" x14ac:dyDescent="0.2">
      <c r="B984" s="70">
        <v>37175</v>
      </c>
      <c r="C984" s="26">
        <v>11</v>
      </c>
      <c r="D984" s="5"/>
      <c r="E984" s="6"/>
      <c r="F984" s="7"/>
      <c r="G984" s="90">
        <v>12</v>
      </c>
      <c r="H984" s="7">
        <v>15</v>
      </c>
      <c r="I984" s="5">
        <v>94</v>
      </c>
      <c r="J984" s="12">
        <v>0</v>
      </c>
      <c r="K984" s="7">
        <v>0</v>
      </c>
      <c r="L984" s="5" t="s">
        <v>13</v>
      </c>
      <c r="M984" s="35">
        <v>1</v>
      </c>
      <c r="N984" s="30"/>
      <c r="O984" s="31"/>
      <c r="R984" s="119"/>
      <c r="S984" s="119"/>
      <c r="T984" s="119"/>
      <c r="U984" s="119"/>
      <c r="V984" s="119"/>
      <c r="W984" s="119"/>
      <c r="X984" s="119"/>
      <c r="Y984" s="119"/>
    </row>
    <row r="985" spans="2:25" x14ac:dyDescent="0.2">
      <c r="B985" s="70">
        <v>37176</v>
      </c>
      <c r="C985" s="4">
        <v>12</v>
      </c>
      <c r="D985" s="11"/>
      <c r="E985" s="12"/>
      <c r="F985" s="13"/>
      <c r="G985" s="90">
        <v>13</v>
      </c>
      <c r="H985" s="7">
        <v>20</v>
      </c>
      <c r="I985" s="11">
        <v>72</v>
      </c>
      <c r="J985" s="12">
        <v>0</v>
      </c>
      <c r="K985" s="7">
        <v>1</v>
      </c>
      <c r="L985" s="5" t="s">
        <v>15</v>
      </c>
      <c r="M985" s="35">
        <v>0</v>
      </c>
      <c r="N985" s="30"/>
      <c r="O985" s="31"/>
      <c r="R985" s="80"/>
      <c r="S985" s="80"/>
      <c r="T985" s="80"/>
      <c r="U985" s="80"/>
      <c r="V985" s="80"/>
      <c r="W985" s="80"/>
      <c r="X985" s="80"/>
      <c r="Y985" s="80"/>
    </row>
    <row r="986" spans="2:25" x14ac:dyDescent="0.2">
      <c r="B986" s="70">
        <v>37177</v>
      </c>
      <c r="C986" s="4">
        <v>13</v>
      </c>
      <c r="D986" s="11"/>
      <c r="E986" s="12"/>
      <c r="F986" s="13"/>
      <c r="G986" s="92">
        <v>11</v>
      </c>
      <c r="H986" s="13">
        <v>20</v>
      </c>
      <c r="I986" s="11">
        <v>74</v>
      </c>
      <c r="J986" s="12">
        <v>0</v>
      </c>
      <c r="K986" s="7">
        <v>1</v>
      </c>
      <c r="L986" s="5" t="s">
        <v>13</v>
      </c>
      <c r="M986" s="35">
        <v>0.25</v>
      </c>
      <c r="N986" s="30" t="s">
        <v>285</v>
      </c>
      <c r="O986" s="31"/>
      <c r="R986" s="80" t="s">
        <v>156</v>
      </c>
      <c r="S986" s="80"/>
      <c r="T986" s="80"/>
      <c r="U986" s="80"/>
      <c r="V986" s="80"/>
      <c r="W986" s="80"/>
      <c r="X986" s="80"/>
      <c r="Y986" s="80"/>
    </row>
    <row r="987" spans="2:25" ht="15" x14ac:dyDescent="0.25">
      <c r="B987" s="70">
        <v>37178</v>
      </c>
      <c r="C987" s="4">
        <v>14</v>
      </c>
      <c r="D987" s="11"/>
      <c r="E987" s="12"/>
      <c r="F987" s="13"/>
      <c r="G987" s="99">
        <v>13</v>
      </c>
      <c r="H987" s="13">
        <v>20</v>
      </c>
      <c r="I987" s="11">
        <v>75</v>
      </c>
      <c r="J987" s="12">
        <v>0</v>
      </c>
      <c r="K987" s="7">
        <v>1</v>
      </c>
      <c r="L987" s="5" t="s">
        <v>25</v>
      </c>
      <c r="M987" s="35">
        <v>0.5</v>
      </c>
      <c r="N987" s="30" t="s">
        <v>285</v>
      </c>
      <c r="O987" s="31"/>
      <c r="R987" s="120" t="s">
        <v>396</v>
      </c>
      <c r="S987" s="120"/>
      <c r="T987" s="120"/>
      <c r="U987" s="120"/>
      <c r="V987" s="120"/>
      <c r="W987" s="120"/>
      <c r="X987" s="120"/>
      <c r="Y987" s="120"/>
    </row>
    <row r="988" spans="2:25" x14ac:dyDescent="0.2">
      <c r="B988" s="70">
        <v>37179</v>
      </c>
      <c r="C988" s="4">
        <v>15</v>
      </c>
      <c r="D988" s="11"/>
      <c r="E988" s="12"/>
      <c r="F988" s="13"/>
      <c r="G988" s="92">
        <v>12</v>
      </c>
      <c r="H988" s="13">
        <v>19</v>
      </c>
      <c r="I988" s="11">
        <v>83</v>
      </c>
      <c r="J988" s="12">
        <v>0</v>
      </c>
      <c r="K988" s="7">
        <v>1</v>
      </c>
      <c r="L988" s="5" t="s">
        <v>45</v>
      </c>
      <c r="M988" s="35">
        <v>0.5</v>
      </c>
      <c r="N988" s="30" t="s">
        <v>399</v>
      </c>
      <c r="O988" s="31"/>
      <c r="R988" s="120"/>
      <c r="S988" s="120"/>
      <c r="T988" s="120"/>
      <c r="U988" s="120"/>
      <c r="V988" s="120"/>
      <c r="W988" s="120"/>
      <c r="X988" s="120"/>
      <c r="Y988" s="120"/>
    </row>
    <row r="989" spans="2:25" x14ac:dyDescent="0.2">
      <c r="B989" s="70">
        <v>37180</v>
      </c>
      <c r="C989" s="4">
        <v>16</v>
      </c>
      <c r="D989" s="11"/>
      <c r="E989" s="12"/>
      <c r="F989" s="13"/>
      <c r="G989" s="92">
        <v>13</v>
      </c>
      <c r="H989" s="13">
        <v>19</v>
      </c>
      <c r="I989" s="11">
        <v>72</v>
      </c>
      <c r="J989" s="12">
        <v>0</v>
      </c>
      <c r="K989" s="7">
        <v>1</v>
      </c>
      <c r="L989" s="5" t="s">
        <v>25</v>
      </c>
      <c r="M989" s="35">
        <v>0.25</v>
      </c>
      <c r="N989" s="30" t="s">
        <v>399</v>
      </c>
      <c r="O989" s="31"/>
      <c r="R989" s="120"/>
      <c r="S989" s="120"/>
      <c r="T989" s="120"/>
      <c r="U989" s="120"/>
      <c r="V989" s="120"/>
      <c r="W989" s="120"/>
      <c r="X989" s="120"/>
      <c r="Y989" s="120"/>
    </row>
    <row r="990" spans="2:25" x14ac:dyDescent="0.2">
      <c r="B990" s="70">
        <v>37181</v>
      </c>
      <c r="C990" s="4">
        <v>17</v>
      </c>
      <c r="D990" s="11"/>
      <c r="E990" s="12"/>
      <c r="F990" s="13"/>
      <c r="G990" s="92">
        <v>9</v>
      </c>
      <c r="H990" s="13">
        <v>16</v>
      </c>
      <c r="I990" s="11">
        <v>97</v>
      </c>
      <c r="J990" s="12">
        <v>0</v>
      </c>
      <c r="K990" s="7">
        <v>0</v>
      </c>
      <c r="L990" s="5" t="s">
        <v>16</v>
      </c>
      <c r="M990" s="35">
        <v>1</v>
      </c>
      <c r="N990" s="30" t="s">
        <v>41</v>
      </c>
      <c r="O990" s="31" t="s">
        <v>47</v>
      </c>
      <c r="R990" s="80"/>
      <c r="S990" s="80"/>
      <c r="T990" s="80"/>
      <c r="U990" s="80"/>
      <c r="V990" s="80"/>
      <c r="W990" s="80"/>
      <c r="X990" s="80"/>
      <c r="Y990" s="80"/>
    </row>
    <row r="991" spans="2:25" x14ac:dyDescent="0.2">
      <c r="B991" s="70">
        <v>37182</v>
      </c>
      <c r="C991" s="4">
        <v>18</v>
      </c>
      <c r="D991" s="11"/>
      <c r="E991" s="12"/>
      <c r="F991" s="13"/>
      <c r="G991" s="92">
        <v>10</v>
      </c>
      <c r="H991" s="13">
        <v>15</v>
      </c>
      <c r="I991" s="11">
        <v>84</v>
      </c>
      <c r="J991" s="12">
        <v>0</v>
      </c>
      <c r="K991" s="7">
        <v>0.5</v>
      </c>
      <c r="L991" s="5" t="s">
        <v>16</v>
      </c>
      <c r="M991" s="35">
        <v>0.75</v>
      </c>
      <c r="N991" s="30" t="s">
        <v>399</v>
      </c>
      <c r="O991" s="31"/>
      <c r="R991" s="80" t="s">
        <v>155</v>
      </c>
      <c r="S991" s="80"/>
      <c r="T991" s="80"/>
      <c r="U991" s="80"/>
      <c r="V991" s="80"/>
      <c r="W991" s="80"/>
      <c r="X991" s="80"/>
      <c r="Y991" s="80"/>
    </row>
    <row r="992" spans="2:25" x14ac:dyDescent="0.2">
      <c r="B992" s="70">
        <v>37183</v>
      </c>
      <c r="C992" s="4">
        <v>19</v>
      </c>
      <c r="D992" s="11"/>
      <c r="E992" s="12"/>
      <c r="F992" s="13"/>
      <c r="G992" s="92">
        <v>9</v>
      </c>
      <c r="H992" s="13">
        <v>16</v>
      </c>
      <c r="I992" s="11">
        <v>85</v>
      </c>
      <c r="J992" s="12">
        <v>0</v>
      </c>
      <c r="K992" s="7">
        <v>1</v>
      </c>
      <c r="L992" s="5" t="s">
        <v>16</v>
      </c>
      <c r="M992" s="35">
        <v>5</v>
      </c>
      <c r="N992" s="30" t="s">
        <v>399</v>
      </c>
      <c r="O992" s="31"/>
      <c r="R992" s="120" t="s">
        <v>397</v>
      </c>
      <c r="S992" s="120"/>
      <c r="T992" s="120"/>
      <c r="U992" s="120"/>
      <c r="V992" s="120"/>
      <c r="W992" s="120"/>
      <c r="X992" s="120"/>
      <c r="Y992" s="120"/>
    </row>
    <row r="993" spans="2:25" ht="13.5" thickBot="1" x14ac:dyDescent="0.25">
      <c r="B993" s="70">
        <v>37184</v>
      </c>
      <c r="C993" s="17">
        <v>20</v>
      </c>
      <c r="D993" s="18">
        <v>58950</v>
      </c>
      <c r="E993" s="19"/>
      <c r="F993" s="20">
        <v>-950</v>
      </c>
      <c r="G993" s="92">
        <v>8</v>
      </c>
      <c r="H993" s="13">
        <v>15</v>
      </c>
      <c r="I993" s="18">
        <v>80</v>
      </c>
      <c r="J993" s="12">
        <v>0</v>
      </c>
      <c r="K993" s="7">
        <v>0.5</v>
      </c>
      <c r="L993" s="5" t="s">
        <v>45</v>
      </c>
      <c r="M993" s="35">
        <v>0.5</v>
      </c>
      <c r="N993" s="30" t="s">
        <v>285</v>
      </c>
      <c r="O993" s="31"/>
      <c r="R993" s="120"/>
      <c r="S993" s="120"/>
      <c r="T993" s="120"/>
      <c r="U993" s="120"/>
      <c r="V993" s="120"/>
      <c r="W993" s="120"/>
      <c r="X993" s="120"/>
      <c r="Y993" s="120"/>
    </row>
    <row r="994" spans="2:25" ht="13.5" thickBot="1" x14ac:dyDescent="0.25">
      <c r="C994" s="21" t="s">
        <v>23</v>
      </c>
      <c r="D994" s="22"/>
      <c r="E994" s="23">
        <v>0</v>
      </c>
      <c r="F994" s="24">
        <v>-950</v>
      </c>
      <c r="G994" s="96"/>
      <c r="H994" s="97"/>
      <c r="I994" s="25"/>
      <c r="J994" s="98"/>
      <c r="K994" s="24"/>
      <c r="L994" s="22"/>
      <c r="M994" s="32"/>
      <c r="N994" s="33"/>
      <c r="O994" s="34"/>
      <c r="R994" s="120"/>
      <c r="S994" s="120"/>
      <c r="T994" s="120"/>
      <c r="U994" s="120"/>
      <c r="V994" s="120"/>
      <c r="W994" s="120"/>
      <c r="X994" s="120"/>
      <c r="Y994" s="120"/>
    </row>
    <row r="995" spans="2:25" x14ac:dyDescent="0.2">
      <c r="B995" s="70">
        <v>37185</v>
      </c>
      <c r="C995" s="26">
        <v>21</v>
      </c>
      <c r="D995" s="5"/>
      <c r="E995" s="6"/>
      <c r="F995" s="7"/>
      <c r="G995" s="90">
        <v>7</v>
      </c>
      <c r="H995" s="7">
        <v>13</v>
      </c>
      <c r="I995" s="5">
        <v>92</v>
      </c>
      <c r="J995" s="6">
        <v>0</v>
      </c>
      <c r="K995" s="7">
        <v>0</v>
      </c>
      <c r="L995" s="5" t="s">
        <v>45</v>
      </c>
      <c r="M995" s="35">
        <v>0.75</v>
      </c>
      <c r="N995" s="30"/>
      <c r="O995" s="31"/>
      <c r="R995" s="80"/>
      <c r="S995" s="80"/>
      <c r="T995" s="80"/>
      <c r="U995" s="80"/>
      <c r="V995" s="80"/>
      <c r="W995" s="80"/>
      <c r="X995" s="80"/>
      <c r="Y995" s="80"/>
    </row>
    <row r="996" spans="2:25" x14ac:dyDescent="0.2">
      <c r="B996" s="70">
        <v>37186</v>
      </c>
      <c r="C996" s="4">
        <v>22</v>
      </c>
      <c r="D996" s="11"/>
      <c r="E996" s="12"/>
      <c r="F996" s="13"/>
      <c r="G996" s="92">
        <v>11</v>
      </c>
      <c r="H996" s="13">
        <v>15</v>
      </c>
      <c r="I996" s="11">
        <v>93</v>
      </c>
      <c r="J996" s="12">
        <v>7</v>
      </c>
      <c r="K996" s="7">
        <v>0</v>
      </c>
      <c r="L996" s="5" t="s">
        <v>45</v>
      </c>
      <c r="M996" s="35">
        <v>1</v>
      </c>
      <c r="N996" s="30" t="s">
        <v>58</v>
      </c>
      <c r="O996" s="31"/>
      <c r="R996" s="80" t="s">
        <v>157</v>
      </c>
      <c r="S996" s="80"/>
      <c r="T996" s="80"/>
      <c r="U996" s="80"/>
      <c r="V996" s="80"/>
      <c r="W996" s="80"/>
      <c r="X996" s="80"/>
      <c r="Y996" s="80"/>
    </row>
    <row r="997" spans="2:25" x14ac:dyDescent="0.2">
      <c r="B997" s="70">
        <v>37187</v>
      </c>
      <c r="C997" s="4">
        <v>23</v>
      </c>
      <c r="D997" s="11"/>
      <c r="E997" s="12"/>
      <c r="F997" s="13"/>
      <c r="G997" s="92">
        <v>8</v>
      </c>
      <c r="H997" s="13">
        <v>13</v>
      </c>
      <c r="I997" s="11">
        <v>96</v>
      </c>
      <c r="J997" s="12">
        <v>6</v>
      </c>
      <c r="K997" s="7">
        <v>0</v>
      </c>
      <c r="L997" s="5" t="s">
        <v>45</v>
      </c>
      <c r="M997" s="35">
        <v>0.75</v>
      </c>
      <c r="N997" s="30" t="s">
        <v>58</v>
      </c>
      <c r="O997" s="31" t="s">
        <v>21</v>
      </c>
      <c r="R997" s="120"/>
      <c r="S997" s="120"/>
      <c r="T997" s="120"/>
      <c r="U997" s="120"/>
      <c r="V997" s="120"/>
      <c r="W997" s="120"/>
      <c r="X997" s="120"/>
      <c r="Y997" s="120"/>
    </row>
    <row r="998" spans="2:25" x14ac:dyDescent="0.2">
      <c r="B998" s="70">
        <v>37188</v>
      </c>
      <c r="C998" s="4">
        <v>24</v>
      </c>
      <c r="D998" s="11"/>
      <c r="E998" s="12"/>
      <c r="F998" s="13"/>
      <c r="G998" s="92">
        <v>8</v>
      </c>
      <c r="H998" s="13">
        <v>11</v>
      </c>
      <c r="I998" s="11">
        <v>100</v>
      </c>
      <c r="J998" s="12">
        <v>5</v>
      </c>
      <c r="K998" s="7">
        <v>0</v>
      </c>
      <c r="L998" s="5" t="s">
        <v>45</v>
      </c>
      <c r="M998" s="35">
        <v>1</v>
      </c>
      <c r="N998" s="30" t="s">
        <v>58</v>
      </c>
      <c r="O998" s="31"/>
      <c r="R998" s="120"/>
      <c r="S998" s="120"/>
      <c r="T998" s="120"/>
      <c r="U998" s="120"/>
      <c r="V998" s="120"/>
      <c r="W998" s="120"/>
      <c r="X998" s="120"/>
      <c r="Y998" s="120"/>
    </row>
    <row r="999" spans="2:25" x14ac:dyDescent="0.2">
      <c r="B999" s="70">
        <v>37189</v>
      </c>
      <c r="C999" s="4">
        <v>25</v>
      </c>
      <c r="D999" s="11"/>
      <c r="E999" s="12"/>
      <c r="F999" s="13"/>
      <c r="G999" s="92">
        <v>9</v>
      </c>
      <c r="H999" s="13">
        <v>13</v>
      </c>
      <c r="I999" s="11">
        <v>91</v>
      </c>
      <c r="J999" s="12">
        <v>0</v>
      </c>
      <c r="K999" s="7">
        <v>0</v>
      </c>
      <c r="L999" s="5" t="s">
        <v>17</v>
      </c>
      <c r="M999" s="35">
        <v>0.5</v>
      </c>
      <c r="N999" s="30" t="s">
        <v>399</v>
      </c>
      <c r="O999" s="31"/>
      <c r="R999" s="120"/>
      <c r="S999" s="120"/>
      <c r="T999" s="120"/>
      <c r="U999" s="120"/>
      <c r="V999" s="120"/>
      <c r="W999" s="120"/>
      <c r="X999" s="120"/>
      <c r="Y999" s="120"/>
    </row>
    <row r="1000" spans="2:25" x14ac:dyDescent="0.2">
      <c r="B1000" s="70">
        <v>37190</v>
      </c>
      <c r="C1000" s="4">
        <v>26</v>
      </c>
      <c r="D1000" s="11"/>
      <c r="E1000" s="12"/>
      <c r="F1000" s="13"/>
      <c r="G1000" s="92">
        <v>9</v>
      </c>
      <c r="H1000" s="13">
        <v>15</v>
      </c>
      <c r="I1000" s="11">
        <v>82</v>
      </c>
      <c r="J1000" s="12">
        <v>0</v>
      </c>
      <c r="K1000" s="7">
        <v>0.5</v>
      </c>
      <c r="L1000" s="11" t="s">
        <v>25</v>
      </c>
      <c r="M1000" s="35">
        <v>0.5</v>
      </c>
      <c r="N1000" s="30"/>
      <c r="O1000" s="31"/>
    </row>
    <row r="1001" spans="2:25" x14ac:dyDescent="0.2">
      <c r="B1001" s="70">
        <v>37191</v>
      </c>
      <c r="C1001" s="4">
        <v>27</v>
      </c>
      <c r="D1001" s="11"/>
      <c r="E1001" s="12"/>
      <c r="F1001" s="13"/>
      <c r="G1001" s="92">
        <v>10</v>
      </c>
      <c r="H1001" s="13">
        <v>14</v>
      </c>
      <c r="I1001" s="11">
        <v>91</v>
      </c>
      <c r="J1001" s="12">
        <v>2</v>
      </c>
      <c r="K1001" s="7">
        <v>0</v>
      </c>
      <c r="L1001" s="11" t="s">
        <v>25</v>
      </c>
      <c r="M1001" s="35">
        <v>0.75</v>
      </c>
      <c r="N1001" s="30" t="s">
        <v>145</v>
      </c>
      <c r="O1001" s="31"/>
    </row>
    <row r="1002" spans="2:25" x14ac:dyDescent="0.2">
      <c r="B1002" s="70">
        <v>37192</v>
      </c>
      <c r="C1002" s="4">
        <v>28</v>
      </c>
      <c r="D1002" s="11"/>
      <c r="E1002" s="12"/>
      <c r="F1002" s="13"/>
      <c r="G1002" s="92">
        <v>10</v>
      </c>
      <c r="H1002" s="13">
        <v>13</v>
      </c>
      <c r="I1002" s="11">
        <v>88</v>
      </c>
      <c r="J1002" s="12">
        <v>0</v>
      </c>
      <c r="K1002" s="7">
        <v>0</v>
      </c>
      <c r="L1002" s="11" t="s">
        <v>25</v>
      </c>
      <c r="M1002" s="35">
        <v>0.5</v>
      </c>
      <c r="N1002" s="30"/>
      <c r="O1002" s="31"/>
    </row>
    <row r="1003" spans="2:25" x14ac:dyDescent="0.2">
      <c r="B1003" s="70">
        <v>37193</v>
      </c>
      <c r="C1003" s="4">
        <v>29</v>
      </c>
      <c r="D1003" s="11"/>
      <c r="E1003" s="12"/>
      <c r="F1003" s="13"/>
      <c r="G1003" s="92">
        <v>7</v>
      </c>
      <c r="H1003" s="13">
        <v>11</v>
      </c>
      <c r="I1003" s="11">
        <v>98</v>
      </c>
      <c r="J1003" s="12">
        <v>2</v>
      </c>
      <c r="K1003" s="7">
        <v>0</v>
      </c>
      <c r="L1003" s="11" t="s">
        <v>13</v>
      </c>
      <c r="M1003" s="35">
        <v>1</v>
      </c>
      <c r="N1003" s="30" t="s">
        <v>145</v>
      </c>
      <c r="O1003" s="31"/>
    </row>
    <row r="1004" spans="2:25" x14ac:dyDescent="0.2">
      <c r="B1004" s="70">
        <v>37194</v>
      </c>
      <c r="C1004" s="4">
        <v>30</v>
      </c>
      <c r="D1004" s="11"/>
      <c r="E1004" s="12"/>
      <c r="F1004" s="13"/>
      <c r="G1004" s="92">
        <v>10</v>
      </c>
      <c r="H1004" s="13">
        <v>15</v>
      </c>
      <c r="I1004" s="11">
        <v>78</v>
      </c>
      <c r="J1004" s="12">
        <v>0</v>
      </c>
      <c r="K1004" s="7">
        <v>0</v>
      </c>
      <c r="L1004" s="11" t="s">
        <v>25</v>
      </c>
      <c r="M1004" s="35">
        <v>0.5</v>
      </c>
      <c r="N1004" s="30"/>
      <c r="O1004" s="31"/>
    </row>
    <row r="1005" spans="2:25" ht="13.5" thickBot="1" x14ac:dyDescent="0.25">
      <c r="B1005" s="70">
        <v>37195</v>
      </c>
      <c r="C1005" s="17">
        <v>31</v>
      </c>
      <c r="D1005" s="11">
        <v>58500</v>
      </c>
      <c r="E1005" s="12"/>
      <c r="F1005" s="13">
        <v>-450</v>
      </c>
      <c r="G1005" s="92">
        <v>11</v>
      </c>
      <c r="H1005" s="13">
        <v>15</v>
      </c>
      <c r="I1005" s="11">
        <v>81</v>
      </c>
      <c r="J1005" s="12">
        <v>4</v>
      </c>
      <c r="K1005" s="7">
        <v>0</v>
      </c>
      <c r="L1005" s="11" t="s">
        <v>13</v>
      </c>
      <c r="M1005" s="35">
        <v>1</v>
      </c>
      <c r="N1005" s="30" t="s">
        <v>58</v>
      </c>
      <c r="O1005" s="31" t="s">
        <v>123</v>
      </c>
    </row>
    <row r="1006" spans="2:25" ht="13.5" thickBot="1" x14ac:dyDescent="0.25">
      <c r="C1006" s="21" t="s">
        <v>27</v>
      </c>
      <c r="D1006" s="22"/>
      <c r="E1006" s="23">
        <v>0</v>
      </c>
      <c r="F1006" s="24">
        <v>-450</v>
      </c>
      <c r="G1006" s="96"/>
      <c r="H1006" s="97"/>
      <c r="I1006" s="25"/>
      <c r="J1006" s="98"/>
      <c r="K1006" s="24"/>
      <c r="L1006" s="22"/>
      <c r="M1006" s="36"/>
      <c r="N1006" s="37"/>
      <c r="O1006" s="38"/>
    </row>
    <row r="1007" spans="2:25" ht="12.75" customHeight="1" x14ac:dyDescent="0.2">
      <c r="C1007" s="164" t="s">
        <v>28</v>
      </c>
      <c r="D1007" s="165"/>
      <c r="E1007" s="251">
        <v>0</v>
      </c>
      <c r="F1007" s="233">
        <v>-2550</v>
      </c>
      <c r="G1007" s="256">
        <f>SUM(G973:G1005)</f>
        <v>328</v>
      </c>
      <c r="H1007" s="256">
        <f>SUM(H973:H1005)</f>
        <v>489</v>
      </c>
      <c r="I1007" s="256">
        <f>SUM(I973:I1005)</f>
        <v>2612</v>
      </c>
      <c r="J1007" s="258">
        <f>SUM(J973:J1005)</f>
        <v>46.5</v>
      </c>
      <c r="K1007" s="253">
        <f>COUNTIF(K973:K1005,"&gt;0")</f>
        <v>12</v>
      </c>
      <c r="L1007" s="39"/>
      <c r="M1007" s="40"/>
      <c r="N1007" s="40"/>
      <c r="O1007" s="41"/>
    </row>
    <row r="1008" spans="2:25" ht="13.5" thickBot="1" x14ac:dyDescent="0.25">
      <c r="C1008" s="166"/>
      <c r="D1008" s="167"/>
      <c r="E1008" s="252"/>
      <c r="F1008" s="234"/>
      <c r="G1008" s="257"/>
      <c r="H1008" s="257"/>
      <c r="I1008" s="257"/>
      <c r="J1008" s="259"/>
      <c r="K1008" s="232"/>
      <c r="L1008" s="42"/>
      <c r="M1008" s="43"/>
      <c r="N1008" s="43"/>
      <c r="O1008" s="44"/>
    </row>
    <row r="1009" spans="2:25" ht="12.75" customHeight="1" x14ac:dyDescent="0.2">
      <c r="C1009" s="143" t="s">
        <v>54</v>
      </c>
      <c r="D1009" s="144"/>
      <c r="E1009" s="274">
        <v>-2.5499999999999998</v>
      </c>
      <c r="F1009" s="116" t="s">
        <v>55</v>
      </c>
      <c r="G1009" s="152" t="s">
        <v>171</v>
      </c>
      <c r="H1009" s="153" t="s">
        <v>172</v>
      </c>
      <c r="I1009" s="154" t="s">
        <v>56</v>
      </c>
      <c r="J1009" s="156" t="s">
        <v>57</v>
      </c>
      <c r="K1009" s="235" t="s">
        <v>29</v>
      </c>
      <c r="L1009" s="235"/>
      <c r="M1009" s="235"/>
      <c r="N1009" s="235"/>
      <c r="O1009" s="236"/>
    </row>
    <row r="1010" spans="2:25" x14ac:dyDescent="0.2">
      <c r="C1010" s="145"/>
      <c r="D1010" s="146"/>
      <c r="E1010" s="275"/>
      <c r="F1010" s="117"/>
      <c r="G1010" s="121"/>
      <c r="H1010" s="137"/>
      <c r="I1010" s="155"/>
      <c r="J1010" s="157"/>
      <c r="K1010" s="237"/>
      <c r="L1010" s="237"/>
      <c r="M1010" s="237"/>
      <c r="N1010" s="237"/>
      <c r="O1010" s="238"/>
    </row>
    <row r="1011" spans="2:25" x14ac:dyDescent="0.2">
      <c r="C1011" s="145"/>
      <c r="D1011" s="146"/>
      <c r="E1011" s="275"/>
      <c r="F1011" s="117"/>
      <c r="G1011" s="227">
        <f>G1007/31</f>
        <v>10.580645161290322</v>
      </c>
      <c r="H1011" s="227">
        <f t="shared" ref="H1011:I1011" si="17">H1007/31</f>
        <v>15.774193548387096</v>
      </c>
      <c r="I1011" s="227">
        <f t="shared" si="17"/>
        <v>84.258064516129039</v>
      </c>
      <c r="J1011" s="231">
        <f>COUNTIF(J973:J1005,"&gt;0")</f>
        <v>10</v>
      </c>
      <c r="K1011" s="237"/>
      <c r="L1011" s="237"/>
      <c r="M1011" s="237"/>
      <c r="N1011" s="237"/>
      <c r="O1011" s="238"/>
    </row>
    <row r="1012" spans="2:25" ht="13.5" thickBot="1" x14ac:dyDescent="0.25">
      <c r="C1012" s="147"/>
      <c r="D1012" s="148"/>
      <c r="E1012" s="276"/>
      <c r="F1012" s="118"/>
      <c r="G1012" s="228"/>
      <c r="H1012" s="228"/>
      <c r="I1012" s="228"/>
      <c r="J1012" s="232"/>
      <c r="K1012" s="239"/>
      <c r="L1012" s="239"/>
      <c r="M1012" s="239"/>
      <c r="N1012" s="239"/>
      <c r="O1012" s="240"/>
    </row>
    <row r="1015" spans="2:25" x14ac:dyDescent="0.2">
      <c r="C1015" s="69" t="s">
        <v>159</v>
      </c>
      <c r="D1015" s="69" t="s">
        <v>233</v>
      </c>
      <c r="H1015" s="59"/>
    </row>
    <row r="1016" spans="2:25" ht="13.5" thickBot="1" x14ac:dyDescent="0.25">
      <c r="D1016" s="72"/>
    </row>
    <row r="1017" spans="2:25" ht="12.75" customHeight="1" x14ac:dyDescent="0.2">
      <c r="C1017" s="260" t="s">
        <v>0</v>
      </c>
      <c r="D1017" s="262" t="s">
        <v>1</v>
      </c>
      <c r="E1017" s="263"/>
      <c r="F1017" s="264"/>
      <c r="G1017" s="265" t="s">
        <v>2</v>
      </c>
      <c r="H1017" s="266"/>
      <c r="I1017" s="267" t="s">
        <v>3</v>
      </c>
      <c r="J1017" s="269" t="s">
        <v>4</v>
      </c>
      <c r="K1017" s="241" t="s">
        <v>5</v>
      </c>
      <c r="L1017" s="243" t="s">
        <v>6</v>
      </c>
      <c r="M1017" s="245" t="s">
        <v>7</v>
      </c>
      <c r="N1017" s="246"/>
      <c r="O1017" s="247"/>
      <c r="R1017" s="80" t="s">
        <v>150</v>
      </c>
      <c r="S1017" s="80"/>
      <c r="T1017" s="80"/>
      <c r="U1017" s="80"/>
      <c r="V1017" s="80"/>
      <c r="W1017" s="80"/>
      <c r="X1017" s="80"/>
      <c r="Y1017" s="80"/>
    </row>
    <row r="1018" spans="2:25" ht="13.5" customHeight="1" thickBot="1" x14ac:dyDescent="0.25">
      <c r="C1018" s="261"/>
      <c r="D1018" s="1" t="s">
        <v>8</v>
      </c>
      <c r="E1018" s="2" t="s">
        <v>9</v>
      </c>
      <c r="F1018" s="3" t="s">
        <v>10</v>
      </c>
      <c r="G1018" s="49" t="s">
        <v>11</v>
      </c>
      <c r="H1018" s="50" t="s">
        <v>12</v>
      </c>
      <c r="I1018" s="268"/>
      <c r="J1018" s="270"/>
      <c r="K1018" s="242"/>
      <c r="L1018" s="244"/>
      <c r="M1018" s="248"/>
      <c r="N1018" s="249"/>
      <c r="O1018" s="250"/>
      <c r="R1018" s="119" t="s">
        <v>400</v>
      </c>
      <c r="S1018" s="119"/>
      <c r="T1018" s="119"/>
      <c r="U1018" s="119"/>
      <c r="V1018" s="119"/>
      <c r="W1018" s="119"/>
      <c r="X1018" s="119"/>
      <c r="Y1018" s="119"/>
    </row>
    <row r="1019" spans="2:25" x14ac:dyDescent="0.2">
      <c r="B1019" s="70">
        <v>37165</v>
      </c>
      <c r="C1019" s="4">
        <v>1</v>
      </c>
      <c r="D1019" s="5"/>
      <c r="E1019" s="6"/>
      <c r="F1019" s="7"/>
      <c r="G1019" s="90">
        <v>10</v>
      </c>
      <c r="H1019" s="7">
        <v>16</v>
      </c>
      <c r="I1019" s="5"/>
      <c r="J1019" s="91">
        <v>0</v>
      </c>
      <c r="K1019" s="7">
        <v>0</v>
      </c>
      <c r="L1019" s="5" t="s">
        <v>25</v>
      </c>
      <c r="M1019" s="27"/>
      <c r="N1019" s="28"/>
      <c r="O1019" s="10"/>
      <c r="R1019" s="119"/>
      <c r="S1019" s="119"/>
      <c r="T1019" s="119"/>
      <c r="U1019" s="119"/>
      <c r="V1019" s="119"/>
      <c r="W1019" s="119"/>
      <c r="X1019" s="119"/>
      <c r="Y1019" s="119"/>
    </row>
    <row r="1020" spans="2:25" x14ac:dyDescent="0.2">
      <c r="B1020" s="70">
        <v>37166</v>
      </c>
      <c r="C1020" s="4">
        <v>2</v>
      </c>
      <c r="D1020" s="11"/>
      <c r="E1020" s="12"/>
      <c r="F1020" s="13"/>
      <c r="G1020" s="92">
        <v>15</v>
      </c>
      <c r="H1020" s="13">
        <v>19</v>
      </c>
      <c r="I1020" s="11"/>
      <c r="J1020" s="93">
        <v>6</v>
      </c>
      <c r="K1020" s="7">
        <v>0</v>
      </c>
      <c r="L1020" s="11" t="s">
        <v>25</v>
      </c>
      <c r="M1020" s="27"/>
      <c r="N1020" s="30"/>
      <c r="O1020" s="10"/>
      <c r="R1020" s="119"/>
      <c r="S1020" s="119"/>
      <c r="T1020" s="119"/>
      <c r="U1020" s="119"/>
      <c r="V1020" s="119"/>
      <c r="W1020" s="119"/>
      <c r="X1020" s="119"/>
      <c r="Y1020" s="119"/>
    </row>
    <row r="1021" spans="2:25" x14ac:dyDescent="0.2">
      <c r="B1021" s="70">
        <v>37167</v>
      </c>
      <c r="C1021" s="4">
        <v>3</v>
      </c>
      <c r="D1021" s="11"/>
      <c r="E1021" s="12"/>
      <c r="F1021" s="13"/>
      <c r="G1021" s="92">
        <v>13</v>
      </c>
      <c r="H1021" s="13">
        <v>15</v>
      </c>
      <c r="I1021" s="11"/>
      <c r="J1021" s="93">
        <v>3</v>
      </c>
      <c r="K1021" s="7">
        <v>0</v>
      </c>
      <c r="L1021" s="11" t="s">
        <v>13</v>
      </c>
      <c r="M1021" s="27"/>
      <c r="N1021" s="30"/>
      <c r="O1021" s="10"/>
      <c r="R1021" s="80"/>
      <c r="S1021" s="80"/>
      <c r="T1021" s="80"/>
      <c r="U1021" s="80"/>
      <c r="V1021" s="80"/>
      <c r="W1021" s="80"/>
      <c r="X1021" s="80"/>
      <c r="Y1021" s="80"/>
    </row>
    <row r="1022" spans="2:25" x14ac:dyDescent="0.2">
      <c r="B1022" s="70">
        <v>37168</v>
      </c>
      <c r="C1022" s="4">
        <v>4</v>
      </c>
      <c r="D1022" s="11"/>
      <c r="E1022" s="12"/>
      <c r="F1022" s="13"/>
      <c r="G1022" s="92"/>
      <c r="H1022" s="13"/>
      <c r="I1022" s="11"/>
      <c r="J1022" s="93"/>
      <c r="K1022" s="7"/>
      <c r="L1022" s="11"/>
      <c r="M1022" s="27"/>
      <c r="N1022" s="30"/>
      <c r="O1022" s="10"/>
      <c r="R1022" s="80" t="s">
        <v>152</v>
      </c>
      <c r="S1022" s="80"/>
      <c r="T1022" s="80"/>
      <c r="U1022" s="80"/>
      <c r="V1022" s="80"/>
      <c r="W1022" s="80"/>
      <c r="X1022" s="80"/>
      <c r="Y1022" s="80"/>
    </row>
    <row r="1023" spans="2:25" ht="12.75" customHeight="1" x14ac:dyDescent="0.2">
      <c r="B1023" s="70">
        <v>37169</v>
      </c>
      <c r="C1023" s="4">
        <v>5</v>
      </c>
      <c r="D1023" s="11"/>
      <c r="E1023" s="12"/>
      <c r="F1023" s="13"/>
      <c r="G1023" s="92"/>
      <c r="H1023" s="13"/>
      <c r="I1023" s="11"/>
      <c r="J1023" s="93"/>
      <c r="K1023" s="7"/>
      <c r="L1023" s="11"/>
      <c r="M1023" s="27"/>
      <c r="N1023" s="30"/>
      <c r="O1023" s="10"/>
      <c r="R1023" s="119" t="s">
        <v>401</v>
      </c>
      <c r="S1023" s="119"/>
      <c r="T1023" s="119"/>
      <c r="U1023" s="119"/>
      <c r="V1023" s="119"/>
      <c r="W1023" s="119"/>
      <c r="X1023" s="119"/>
      <c r="Y1023" s="119"/>
    </row>
    <row r="1024" spans="2:25" x14ac:dyDescent="0.2">
      <c r="B1024" s="70">
        <v>37170</v>
      </c>
      <c r="C1024" s="4">
        <v>6</v>
      </c>
      <c r="D1024" s="11"/>
      <c r="E1024" s="12"/>
      <c r="F1024" s="13"/>
      <c r="G1024" s="92"/>
      <c r="H1024" s="13"/>
      <c r="I1024" s="11"/>
      <c r="J1024" s="93"/>
      <c r="K1024" s="7"/>
      <c r="L1024" s="11"/>
      <c r="M1024" s="27"/>
      <c r="N1024" s="30"/>
      <c r="O1024" s="10"/>
      <c r="R1024" s="119"/>
      <c r="S1024" s="119"/>
      <c r="T1024" s="119"/>
      <c r="U1024" s="119"/>
      <c r="V1024" s="119"/>
      <c r="W1024" s="119"/>
      <c r="X1024" s="119"/>
      <c r="Y1024" s="119"/>
    </row>
    <row r="1025" spans="2:25" x14ac:dyDescent="0.2">
      <c r="B1025" s="70">
        <v>37171</v>
      </c>
      <c r="C1025" s="4">
        <v>7</v>
      </c>
      <c r="D1025" s="11"/>
      <c r="E1025" s="12"/>
      <c r="F1025" s="13"/>
      <c r="G1025" s="92"/>
      <c r="H1025" s="13"/>
      <c r="I1025" s="11"/>
      <c r="J1025" s="93"/>
      <c r="K1025" s="7"/>
      <c r="L1025" s="11"/>
      <c r="M1025" s="27"/>
      <c r="N1025" s="30"/>
      <c r="O1025" s="10"/>
      <c r="R1025" s="119"/>
      <c r="S1025" s="119"/>
      <c r="T1025" s="119"/>
      <c r="U1025" s="119"/>
      <c r="V1025" s="119"/>
      <c r="W1025" s="119"/>
      <c r="X1025" s="119"/>
      <c r="Y1025" s="119"/>
    </row>
    <row r="1026" spans="2:25" x14ac:dyDescent="0.2">
      <c r="B1026" s="70">
        <v>37172</v>
      </c>
      <c r="C1026" s="4">
        <v>8</v>
      </c>
      <c r="D1026" s="11"/>
      <c r="E1026" s="12"/>
      <c r="F1026" s="13"/>
      <c r="G1026" s="92">
        <v>8</v>
      </c>
      <c r="H1026" s="13">
        <v>16</v>
      </c>
      <c r="I1026" s="11"/>
      <c r="J1026" s="93">
        <v>0</v>
      </c>
      <c r="K1026" s="7">
        <v>0</v>
      </c>
      <c r="L1026" s="11" t="s">
        <v>25</v>
      </c>
      <c r="M1026" s="27"/>
      <c r="N1026" s="30"/>
      <c r="O1026" s="16"/>
      <c r="R1026" s="80"/>
      <c r="S1026" s="80"/>
      <c r="T1026" s="80"/>
      <c r="U1026" s="80"/>
      <c r="V1026" s="80"/>
      <c r="W1026" s="80"/>
      <c r="X1026" s="80"/>
      <c r="Y1026" s="80"/>
    </row>
    <row r="1027" spans="2:25" x14ac:dyDescent="0.2">
      <c r="B1027" s="70">
        <v>37173</v>
      </c>
      <c r="C1027" s="4">
        <v>9</v>
      </c>
      <c r="D1027" s="11"/>
      <c r="E1027" s="12"/>
      <c r="F1027" s="13"/>
      <c r="G1027" s="92">
        <v>8</v>
      </c>
      <c r="H1027" s="13">
        <v>16</v>
      </c>
      <c r="I1027" s="11"/>
      <c r="J1027" s="12">
        <v>0</v>
      </c>
      <c r="K1027" s="7">
        <v>0</v>
      </c>
      <c r="L1027" s="11" t="s">
        <v>25</v>
      </c>
      <c r="M1027" s="27"/>
      <c r="N1027" s="30"/>
      <c r="O1027" s="16"/>
      <c r="R1027" s="80" t="s">
        <v>154</v>
      </c>
      <c r="S1027" s="80"/>
      <c r="T1027" s="80"/>
      <c r="U1027" s="80"/>
      <c r="V1027" s="80"/>
      <c r="W1027" s="80"/>
      <c r="X1027" s="80"/>
      <c r="Y1027" s="80"/>
    </row>
    <row r="1028" spans="2:25" ht="13.5" thickBot="1" x14ac:dyDescent="0.25">
      <c r="B1028" s="70">
        <v>37174</v>
      </c>
      <c r="C1028" s="17">
        <v>10</v>
      </c>
      <c r="D1028" s="18"/>
      <c r="E1028" s="19"/>
      <c r="F1028" s="20"/>
      <c r="G1028" s="94">
        <v>13</v>
      </c>
      <c r="H1028" s="20">
        <v>16</v>
      </c>
      <c r="I1028" s="18"/>
      <c r="J1028" s="95">
        <v>0</v>
      </c>
      <c r="K1028" s="7">
        <v>1</v>
      </c>
      <c r="L1028" s="11" t="s">
        <v>25</v>
      </c>
      <c r="M1028" s="27"/>
      <c r="N1028" s="30"/>
      <c r="O1028" s="16"/>
      <c r="R1028" s="119" t="s">
        <v>402</v>
      </c>
      <c r="S1028" s="119"/>
      <c r="T1028" s="119"/>
      <c r="U1028" s="119"/>
      <c r="V1028" s="119"/>
      <c r="W1028" s="119"/>
      <c r="X1028" s="119"/>
      <c r="Y1028" s="119"/>
    </row>
    <row r="1029" spans="2:25" ht="13.5" thickBot="1" x14ac:dyDescent="0.25">
      <c r="C1029" s="21" t="s">
        <v>20</v>
      </c>
      <c r="D1029" s="22" t="s">
        <v>319</v>
      </c>
      <c r="E1029" s="23"/>
      <c r="F1029" s="24"/>
      <c r="G1029" s="96"/>
      <c r="H1029" s="97"/>
      <c r="I1029" s="25"/>
      <c r="J1029" s="98"/>
      <c r="K1029" s="24"/>
      <c r="L1029" s="22"/>
      <c r="M1029" s="32"/>
      <c r="N1029" s="33"/>
      <c r="O1029" s="102"/>
      <c r="R1029" s="119"/>
      <c r="S1029" s="119"/>
      <c r="T1029" s="119"/>
      <c r="U1029" s="119"/>
      <c r="V1029" s="119"/>
      <c r="W1029" s="119"/>
      <c r="X1029" s="119"/>
      <c r="Y1029" s="119"/>
    </row>
    <row r="1030" spans="2:25" x14ac:dyDescent="0.2">
      <c r="B1030" s="70">
        <v>37175</v>
      </c>
      <c r="C1030" s="26">
        <v>11</v>
      </c>
      <c r="D1030" s="5"/>
      <c r="E1030" s="6"/>
      <c r="F1030" s="7"/>
      <c r="G1030" s="90">
        <v>13</v>
      </c>
      <c r="H1030" s="7">
        <v>15</v>
      </c>
      <c r="I1030" s="5"/>
      <c r="J1030" s="12">
        <v>1</v>
      </c>
      <c r="K1030" s="7">
        <v>0</v>
      </c>
      <c r="L1030" s="5" t="s">
        <v>25</v>
      </c>
      <c r="M1030" s="35"/>
      <c r="N1030" s="30"/>
      <c r="O1030" s="10"/>
      <c r="R1030" s="119"/>
      <c r="S1030" s="119"/>
      <c r="T1030" s="119"/>
      <c r="U1030" s="119"/>
      <c r="V1030" s="119"/>
      <c r="W1030" s="119"/>
      <c r="X1030" s="119"/>
      <c r="Y1030" s="119"/>
    </row>
    <row r="1031" spans="2:25" x14ac:dyDescent="0.2">
      <c r="B1031" s="70">
        <v>37176</v>
      </c>
      <c r="C1031" s="4">
        <v>12</v>
      </c>
      <c r="D1031" s="11"/>
      <c r="E1031" s="12"/>
      <c r="F1031" s="13"/>
      <c r="G1031" s="90">
        <v>12</v>
      </c>
      <c r="H1031" s="7">
        <v>16</v>
      </c>
      <c r="I1031" s="11"/>
      <c r="J1031" s="12">
        <v>0</v>
      </c>
      <c r="K1031" s="7">
        <v>1</v>
      </c>
      <c r="L1031" s="5" t="s">
        <v>25</v>
      </c>
      <c r="M1031" s="35"/>
      <c r="N1031" s="30"/>
      <c r="O1031" s="10"/>
      <c r="R1031" s="80"/>
      <c r="S1031" s="80"/>
      <c r="T1031" s="80"/>
      <c r="U1031" s="80"/>
      <c r="V1031" s="80"/>
      <c r="W1031" s="80"/>
      <c r="X1031" s="80"/>
      <c r="Y1031" s="80"/>
    </row>
    <row r="1032" spans="2:25" x14ac:dyDescent="0.2">
      <c r="B1032" s="70">
        <v>37177</v>
      </c>
      <c r="C1032" s="4">
        <v>13</v>
      </c>
      <c r="D1032" s="11"/>
      <c r="E1032" s="12"/>
      <c r="F1032" s="13"/>
      <c r="G1032" s="92">
        <v>13</v>
      </c>
      <c r="H1032" s="13">
        <v>19</v>
      </c>
      <c r="I1032" s="11"/>
      <c r="J1032" s="12">
        <v>0</v>
      </c>
      <c r="K1032" s="7">
        <v>1</v>
      </c>
      <c r="L1032" s="5" t="s">
        <v>64</v>
      </c>
      <c r="M1032" s="35"/>
      <c r="N1032" s="30"/>
      <c r="O1032" s="16"/>
      <c r="R1032" s="80" t="s">
        <v>156</v>
      </c>
      <c r="S1032" s="80"/>
      <c r="T1032" s="80"/>
      <c r="U1032" s="80"/>
      <c r="V1032" s="80"/>
      <c r="W1032" s="80"/>
      <c r="X1032" s="80"/>
      <c r="Y1032" s="80"/>
    </row>
    <row r="1033" spans="2:25" ht="15" x14ac:dyDescent="0.25">
      <c r="B1033" s="70">
        <v>37178</v>
      </c>
      <c r="C1033" s="4">
        <v>14</v>
      </c>
      <c r="D1033" s="11"/>
      <c r="E1033" s="12"/>
      <c r="F1033" s="13"/>
      <c r="G1033" s="99">
        <v>8</v>
      </c>
      <c r="H1033" s="13">
        <v>19</v>
      </c>
      <c r="I1033" s="11"/>
      <c r="J1033" s="12">
        <v>0</v>
      </c>
      <c r="K1033" s="7">
        <v>1</v>
      </c>
      <c r="L1033" s="5" t="s">
        <v>64</v>
      </c>
      <c r="M1033" s="35"/>
      <c r="N1033" s="30"/>
      <c r="O1033" s="16"/>
      <c r="R1033" s="120" t="s">
        <v>403</v>
      </c>
      <c r="S1033" s="120"/>
      <c r="T1033" s="120"/>
      <c r="U1033" s="120"/>
      <c r="V1033" s="120"/>
      <c r="W1033" s="120"/>
      <c r="X1033" s="120"/>
      <c r="Y1033" s="120"/>
    </row>
    <row r="1034" spans="2:25" x14ac:dyDescent="0.2">
      <c r="B1034" s="70">
        <v>37179</v>
      </c>
      <c r="C1034" s="4">
        <v>15</v>
      </c>
      <c r="D1034" s="11"/>
      <c r="E1034" s="12"/>
      <c r="F1034" s="13"/>
      <c r="G1034" s="92">
        <v>11</v>
      </c>
      <c r="H1034" s="13">
        <v>19</v>
      </c>
      <c r="I1034" s="11"/>
      <c r="J1034" s="12">
        <v>0</v>
      </c>
      <c r="K1034" s="7">
        <v>1</v>
      </c>
      <c r="L1034" s="5" t="s">
        <v>13</v>
      </c>
      <c r="M1034" s="35"/>
      <c r="N1034" s="30"/>
      <c r="O1034" s="10"/>
      <c r="R1034" s="120"/>
      <c r="S1034" s="120"/>
      <c r="T1034" s="120"/>
      <c r="U1034" s="120"/>
      <c r="V1034" s="120"/>
      <c r="W1034" s="120"/>
      <c r="X1034" s="120"/>
      <c r="Y1034" s="120"/>
    </row>
    <row r="1035" spans="2:25" x14ac:dyDescent="0.2">
      <c r="B1035" s="70">
        <v>37180</v>
      </c>
      <c r="C1035" s="4">
        <v>16</v>
      </c>
      <c r="D1035" s="11">
        <v>27000</v>
      </c>
      <c r="E1035" s="12"/>
      <c r="F1035" s="13"/>
      <c r="G1035" s="92">
        <v>13</v>
      </c>
      <c r="H1035" s="13">
        <v>17</v>
      </c>
      <c r="I1035" s="11"/>
      <c r="J1035" s="12">
        <v>0</v>
      </c>
      <c r="K1035" s="7">
        <v>1</v>
      </c>
      <c r="L1035" s="5" t="s">
        <v>13</v>
      </c>
      <c r="M1035" s="35"/>
      <c r="N1035" s="30"/>
      <c r="O1035" s="16"/>
      <c r="R1035" s="120"/>
      <c r="S1035" s="120"/>
      <c r="T1035" s="120"/>
      <c r="U1035" s="120"/>
      <c r="V1035" s="120"/>
      <c r="W1035" s="120"/>
      <c r="X1035" s="120"/>
      <c r="Y1035" s="120"/>
    </row>
    <row r="1036" spans="2:25" x14ac:dyDescent="0.2">
      <c r="B1036" s="70">
        <v>37181</v>
      </c>
      <c r="C1036" s="4">
        <v>17</v>
      </c>
      <c r="D1036" s="11"/>
      <c r="E1036" s="12"/>
      <c r="F1036" s="13"/>
      <c r="G1036" s="92">
        <v>8</v>
      </c>
      <c r="H1036" s="13">
        <v>13</v>
      </c>
      <c r="I1036" s="11"/>
      <c r="J1036" s="12">
        <v>0</v>
      </c>
      <c r="K1036" s="7">
        <v>0</v>
      </c>
      <c r="L1036" s="5" t="s">
        <v>64</v>
      </c>
      <c r="M1036" s="35" t="s">
        <v>405</v>
      </c>
      <c r="N1036" s="30"/>
      <c r="O1036" s="10"/>
      <c r="R1036" s="80"/>
      <c r="S1036" s="80"/>
      <c r="T1036" s="80"/>
      <c r="U1036" s="80"/>
      <c r="V1036" s="80"/>
      <c r="W1036" s="80"/>
      <c r="X1036" s="80"/>
      <c r="Y1036" s="80"/>
    </row>
    <row r="1037" spans="2:25" x14ac:dyDescent="0.2">
      <c r="B1037" s="70">
        <v>37182</v>
      </c>
      <c r="C1037" s="4">
        <v>18</v>
      </c>
      <c r="D1037" s="11"/>
      <c r="E1037" s="12"/>
      <c r="F1037" s="13"/>
      <c r="G1037" s="92">
        <v>12</v>
      </c>
      <c r="H1037" s="13">
        <v>15</v>
      </c>
      <c r="I1037" s="11"/>
      <c r="J1037" s="12">
        <v>0</v>
      </c>
      <c r="K1037" s="7">
        <v>1</v>
      </c>
      <c r="L1037" s="5" t="s">
        <v>64</v>
      </c>
      <c r="M1037" s="35"/>
      <c r="N1037" s="30"/>
      <c r="O1037" s="10"/>
      <c r="R1037" s="80" t="s">
        <v>155</v>
      </c>
      <c r="S1037" s="80"/>
      <c r="T1037" s="80"/>
      <c r="U1037" s="80"/>
      <c r="V1037" s="80"/>
      <c r="W1037" s="80"/>
      <c r="X1037" s="80"/>
      <c r="Y1037" s="80"/>
    </row>
    <row r="1038" spans="2:25" x14ac:dyDescent="0.2">
      <c r="B1038" s="70">
        <v>37183</v>
      </c>
      <c r="C1038" s="4">
        <v>19</v>
      </c>
      <c r="D1038" s="11"/>
      <c r="E1038" s="12"/>
      <c r="F1038" s="13"/>
      <c r="G1038" s="92">
        <v>9</v>
      </c>
      <c r="H1038" s="13">
        <v>14</v>
      </c>
      <c r="I1038" s="11"/>
      <c r="J1038" s="12">
        <v>0</v>
      </c>
      <c r="K1038" s="7">
        <v>0</v>
      </c>
      <c r="L1038" s="5" t="s">
        <v>45</v>
      </c>
      <c r="M1038" s="35"/>
      <c r="N1038" s="30"/>
      <c r="O1038" s="10"/>
      <c r="R1038" s="120" t="s">
        <v>404</v>
      </c>
      <c r="S1038" s="120"/>
      <c r="T1038" s="120"/>
      <c r="U1038" s="120"/>
      <c r="V1038" s="120"/>
      <c r="W1038" s="120"/>
      <c r="X1038" s="120"/>
      <c r="Y1038" s="120"/>
    </row>
    <row r="1039" spans="2:25" ht="13.5" thickBot="1" x14ac:dyDescent="0.25">
      <c r="B1039" s="70">
        <v>37184</v>
      </c>
      <c r="C1039" s="17">
        <v>20</v>
      </c>
      <c r="D1039" s="18"/>
      <c r="E1039" s="19"/>
      <c r="F1039" s="20"/>
      <c r="G1039" s="92">
        <v>8</v>
      </c>
      <c r="H1039" s="13">
        <v>12</v>
      </c>
      <c r="I1039" s="18"/>
      <c r="J1039" s="12">
        <v>0</v>
      </c>
      <c r="K1039" s="7">
        <v>0</v>
      </c>
      <c r="L1039" s="5" t="s">
        <v>45</v>
      </c>
      <c r="M1039" s="35"/>
      <c r="N1039" s="30"/>
      <c r="O1039" s="16"/>
      <c r="R1039" s="120"/>
      <c r="S1039" s="120"/>
      <c r="T1039" s="120"/>
      <c r="U1039" s="120"/>
      <c r="V1039" s="120"/>
      <c r="W1039" s="120"/>
      <c r="X1039" s="120"/>
      <c r="Y1039" s="120"/>
    </row>
    <row r="1040" spans="2:25" ht="13.5" thickBot="1" x14ac:dyDescent="0.25">
      <c r="C1040" s="21" t="s">
        <v>23</v>
      </c>
      <c r="D1040" s="22"/>
      <c r="E1040" s="23"/>
      <c r="F1040" s="24"/>
      <c r="G1040" s="96"/>
      <c r="H1040" s="97"/>
      <c r="I1040" s="25"/>
      <c r="J1040" s="98"/>
      <c r="K1040" s="24"/>
      <c r="L1040" s="22"/>
      <c r="M1040" s="32"/>
      <c r="N1040" s="33"/>
      <c r="O1040" s="102"/>
      <c r="R1040" s="120"/>
      <c r="S1040" s="120"/>
      <c r="T1040" s="120"/>
      <c r="U1040" s="120"/>
      <c r="V1040" s="120"/>
      <c r="W1040" s="120"/>
      <c r="X1040" s="120"/>
      <c r="Y1040" s="120"/>
    </row>
    <row r="1041" spans="2:25" x14ac:dyDescent="0.2">
      <c r="B1041" s="70">
        <v>37185</v>
      </c>
      <c r="C1041" s="26">
        <v>21</v>
      </c>
      <c r="D1041" s="5"/>
      <c r="E1041" s="6"/>
      <c r="F1041" s="7"/>
      <c r="G1041" s="90">
        <v>9</v>
      </c>
      <c r="H1041" s="7">
        <v>14</v>
      </c>
      <c r="I1041" s="5"/>
      <c r="J1041" s="6">
        <v>0</v>
      </c>
      <c r="K1041" s="7">
        <v>0</v>
      </c>
      <c r="L1041" s="5" t="s">
        <v>25</v>
      </c>
      <c r="M1041" s="35"/>
      <c r="N1041" s="30"/>
      <c r="O1041" s="10"/>
      <c r="R1041" s="80"/>
      <c r="S1041" s="80"/>
      <c r="T1041" s="80"/>
      <c r="U1041" s="80"/>
      <c r="V1041" s="80"/>
      <c r="W1041" s="80"/>
      <c r="X1041" s="80"/>
      <c r="Y1041" s="80"/>
    </row>
    <row r="1042" spans="2:25" x14ac:dyDescent="0.2">
      <c r="B1042" s="70">
        <v>37186</v>
      </c>
      <c r="C1042" s="4">
        <v>22</v>
      </c>
      <c r="D1042" s="11"/>
      <c r="E1042" s="12"/>
      <c r="F1042" s="13"/>
      <c r="G1042" s="92">
        <v>8</v>
      </c>
      <c r="H1042" s="13">
        <v>14</v>
      </c>
      <c r="I1042" s="11"/>
      <c r="J1042" s="12">
        <v>8</v>
      </c>
      <c r="K1042" s="7">
        <v>0</v>
      </c>
      <c r="L1042" s="5" t="s">
        <v>25</v>
      </c>
      <c r="M1042" s="35"/>
      <c r="N1042" s="30"/>
      <c r="O1042" s="10"/>
      <c r="R1042" s="80" t="s">
        <v>157</v>
      </c>
      <c r="S1042" s="80"/>
      <c r="T1042" s="80"/>
      <c r="U1042" s="80"/>
      <c r="V1042" s="80"/>
      <c r="W1042" s="80"/>
      <c r="X1042" s="80"/>
      <c r="Y1042" s="80"/>
    </row>
    <row r="1043" spans="2:25" x14ac:dyDescent="0.2">
      <c r="B1043" s="70">
        <v>37187</v>
      </c>
      <c r="C1043" s="4">
        <v>23</v>
      </c>
      <c r="D1043" s="11"/>
      <c r="E1043" s="12"/>
      <c r="F1043" s="13"/>
      <c r="G1043" s="92">
        <v>11</v>
      </c>
      <c r="H1043" s="13">
        <v>13</v>
      </c>
      <c r="I1043" s="11"/>
      <c r="J1043" s="12">
        <v>5</v>
      </c>
      <c r="K1043" s="7">
        <v>0</v>
      </c>
      <c r="L1043" s="5" t="s">
        <v>17</v>
      </c>
      <c r="M1043" s="35"/>
      <c r="N1043" s="30"/>
      <c r="O1043" s="16"/>
      <c r="R1043" s="120"/>
      <c r="S1043" s="120"/>
      <c r="T1043" s="120"/>
      <c r="U1043" s="120"/>
      <c r="V1043" s="120"/>
      <c r="W1043" s="120"/>
      <c r="X1043" s="120"/>
      <c r="Y1043" s="120"/>
    </row>
    <row r="1044" spans="2:25" x14ac:dyDescent="0.2">
      <c r="B1044" s="70">
        <v>37188</v>
      </c>
      <c r="C1044" s="4">
        <v>24</v>
      </c>
      <c r="D1044" s="11"/>
      <c r="E1044" s="12"/>
      <c r="F1044" s="13"/>
      <c r="G1044" s="92">
        <v>10</v>
      </c>
      <c r="H1044" s="13">
        <v>11</v>
      </c>
      <c r="I1044" s="11"/>
      <c r="J1044" s="12">
        <v>3</v>
      </c>
      <c r="K1044" s="7">
        <v>0</v>
      </c>
      <c r="L1044" s="5"/>
      <c r="M1044" s="35" t="s">
        <v>406</v>
      </c>
      <c r="N1044" s="30"/>
      <c r="O1044" s="10"/>
      <c r="R1044" s="120"/>
      <c r="S1044" s="120"/>
      <c r="T1044" s="120"/>
      <c r="U1044" s="120"/>
      <c r="V1044" s="120"/>
      <c r="W1044" s="120"/>
      <c r="X1044" s="120"/>
      <c r="Y1044" s="120"/>
    </row>
    <row r="1045" spans="2:25" x14ac:dyDescent="0.2">
      <c r="B1045" s="70">
        <v>37189</v>
      </c>
      <c r="C1045" s="4">
        <v>25</v>
      </c>
      <c r="D1045" s="11"/>
      <c r="E1045" s="12"/>
      <c r="F1045" s="13"/>
      <c r="G1045" s="92">
        <v>8</v>
      </c>
      <c r="H1045" s="13">
        <v>12</v>
      </c>
      <c r="I1045" s="11"/>
      <c r="J1045" s="12">
        <v>0</v>
      </c>
      <c r="K1045" s="7">
        <v>0</v>
      </c>
      <c r="L1045" s="5"/>
      <c r="M1045" s="35"/>
      <c r="N1045" s="30"/>
      <c r="O1045" s="16"/>
      <c r="R1045" s="120"/>
      <c r="S1045" s="120"/>
      <c r="T1045" s="120"/>
      <c r="U1045" s="120"/>
      <c r="V1045" s="120"/>
      <c r="W1045" s="120"/>
      <c r="X1045" s="120"/>
      <c r="Y1045" s="120"/>
    </row>
    <row r="1046" spans="2:25" x14ac:dyDescent="0.2">
      <c r="B1046" s="70">
        <v>37190</v>
      </c>
      <c r="C1046" s="4">
        <v>26</v>
      </c>
      <c r="D1046" s="11"/>
      <c r="E1046" s="12"/>
      <c r="F1046" s="13"/>
      <c r="G1046" s="92">
        <v>9</v>
      </c>
      <c r="H1046" s="13">
        <v>12</v>
      </c>
      <c r="I1046" s="11"/>
      <c r="J1046" s="12">
        <v>0</v>
      </c>
      <c r="K1046" s="7">
        <v>0</v>
      </c>
      <c r="L1046" s="11"/>
      <c r="M1046" s="35"/>
      <c r="N1046" s="30"/>
      <c r="O1046" s="10"/>
    </row>
    <row r="1047" spans="2:25" x14ac:dyDescent="0.2">
      <c r="B1047" s="70">
        <v>37191</v>
      </c>
      <c r="C1047" s="4">
        <v>27</v>
      </c>
      <c r="D1047" s="11"/>
      <c r="E1047" s="12"/>
      <c r="F1047" s="13"/>
      <c r="G1047" s="92">
        <v>8</v>
      </c>
      <c r="H1047" s="13">
        <v>12</v>
      </c>
      <c r="I1047" s="11"/>
      <c r="J1047" s="12">
        <v>0</v>
      </c>
      <c r="K1047" s="7">
        <v>0</v>
      </c>
      <c r="L1047" s="11"/>
      <c r="M1047" s="35"/>
      <c r="N1047" s="30"/>
      <c r="O1047" s="16"/>
    </row>
    <row r="1048" spans="2:25" x14ac:dyDescent="0.2">
      <c r="B1048" s="70">
        <v>37192</v>
      </c>
      <c r="C1048" s="4">
        <v>28</v>
      </c>
      <c r="D1048" s="11"/>
      <c r="E1048" s="12"/>
      <c r="F1048" s="13"/>
      <c r="G1048" s="92">
        <v>9</v>
      </c>
      <c r="H1048" s="13">
        <v>13</v>
      </c>
      <c r="I1048" s="11"/>
      <c r="J1048" s="12">
        <v>0</v>
      </c>
      <c r="K1048" s="7">
        <v>0</v>
      </c>
      <c r="L1048" s="11"/>
      <c r="M1048" s="35"/>
      <c r="N1048" s="30"/>
      <c r="O1048" s="10"/>
    </row>
    <row r="1049" spans="2:25" x14ac:dyDescent="0.2">
      <c r="B1049" s="70">
        <v>37193</v>
      </c>
      <c r="C1049" s="4">
        <v>29</v>
      </c>
      <c r="D1049" s="11"/>
      <c r="E1049" s="12"/>
      <c r="F1049" s="13"/>
      <c r="G1049" s="92">
        <v>9</v>
      </c>
      <c r="H1049" s="13">
        <v>11</v>
      </c>
      <c r="I1049" s="11"/>
      <c r="J1049" s="12">
        <v>0</v>
      </c>
      <c r="K1049" s="7">
        <v>0</v>
      </c>
      <c r="L1049" s="11" t="s">
        <v>25</v>
      </c>
      <c r="M1049" s="35"/>
      <c r="N1049" s="30"/>
      <c r="O1049" s="16"/>
    </row>
    <row r="1050" spans="2:25" x14ac:dyDescent="0.2">
      <c r="B1050" s="70">
        <v>37194</v>
      </c>
      <c r="C1050" s="4">
        <v>30</v>
      </c>
      <c r="D1050" s="11"/>
      <c r="E1050" s="12"/>
      <c r="F1050" s="13"/>
      <c r="G1050" s="92">
        <v>9</v>
      </c>
      <c r="H1050" s="13">
        <v>14</v>
      </c>
      <c r="I1050" s="11"/>
      <c r="J1050" s="12">
        <v>0</v>
      </c>
      <c r="K1050" s="7">
        <v>0</v>
      </c>
      <c r="L1050" s="11" t="s">
        <v>25</v>
      </c>
      <c r="M1050" s="35" t="s">
        <v>407</v>
      </c>
      <c r="N1050" s="30"/>
      <c r="O1050" s="16"/>
    </row>
    <row r="1051" spans="2:25" ht="13.5" thickBot="1" x14ac:dyDescent="0.25">
      <c r="B1051" s="70">
        <v>37195</v>
      </c>
      <c r="C1051" s="17">
        <v>31</v>
      </c>
      <c r="D1051" s="11">
        <v>25600</v>
      </c>
      <c r="E1051" s="12"/>
      <c r="F1051" s="13"/>
      <c r="G1051" s="92">
        <v>15</v>
      </c>
      <c r="H1051" s="13">
        <v>8</v>
      </c>
      <c r="I1051" s="11"/>
      <c r="J1051" s="12">
        <v>0</v>
      </c>
      <c r="K1051" s="7">
        <v>0</v>
      </c>
      <c r="L1051" s="11"/>
      <c r="M1051" s="35"/>
      <c r="N1051" s="30"/>
      <c r="O1051" s="16"/>
    </row>
    <row r="1052" spans="2:25" ht="13.5" thickBot="1" x14ac:dyDescent="0.25">
      <c r="C1052" s="21" t="s">
        <v>27</v>
      </c>
      <c r="D1052" s="22"/>
      <c r="E1052" s="23"/>
      <c r="F1052" s="24"/>
      <c r="G1052" s="57"/>
      <c r="H1052" s="58"/>
      <c r="I1052" s="25"/>
      <c r="J1052" s="64"/>
      <c r="K1052" s="24"/>
      <c r="L1052" s="22"/>
      <c r="M1052" s="36"/>
      <c r="N1052" s="37"/>
      <c r="O1052" s="38"/>
    </row>
    <row r="1053" spans="2:25" ht="12.75" customHeight="1" x14ac:dyDescent="0.2">
      <c r="C1053" s="164" t="s">
        <v>28</v>
      </c>
      <c r="D1053" s="165"/>
      <c r="E1053" s="251">
        <v>0</v>
      </c>
      <c r="F1053" s="253">
        <v>-1400</v>
      </c>
      <c r="G1053" s="256">
        <f>SUM(G1019:G1051)</f>
        <v>279</v>
      </c>
      <c r="H1053" s="254">
        <f>SUM(H1019:H1051)</f>
        <v>391</v>
      </c>
      <c r="I1053" s="256"/>
      <c r="J1053" s="272">
        <f>SUM(J1019:J1051)</f>
        <v>26</v>
      </c>
      <c r="K1053" s="233">
        <f>COUNTIF(K1019:K1051,"&gt;0")</f>
        <v>7</v>
      </c>
      <c r="L1053" s="39"/>
      <c r="M1053" s="40"/>
      <c r="N1053" s="40"/>
      <c r="O1053" s="41"/>
    </row>
    <row r="1054" spans="2:25" ht="13.5" thickBot="1" x14ac:dyDescent="0.25">
      <c r="C1054" s="166"/>
      <c r="D1054" s="167"/>
      <c r="E1054" s="252"/>
      <c r="F1054" s="232"/>
      <c r="G1054" s="257"/>
      <c r="H1054" s="255"/>
      <c r="I1054" s="257"/>
      <c r="J1054" s="273"/>
      <c r="K1054" s="234"/>
      <c r="L1054" s="42"/>
      <c r="M1054" s="43"/>
      <c r="N1054" s="43"/>
      <c r="O1054" s="44"/>
    </row>
    <row r="1055" spans="2:25" ht="12.75" customHeight="1" x14ac:dyDescent="0.2">
      <c r="C1055" s="143" t="s">
        <v>54</v>
      </c>
      <c r="D1055" s="144"/>
      <c r="E1055" s="206">
        <v>-1.4</v>
      </c>
      <c r="F1055" s="116" t="s">
        <v>55</v>
      </c>
      <c r="G1055" s="152" t="s">
        <v>171</v>
      </c>
      <c r="H1055" s="153" t="s">
        <v>172</v>
      </c>
      <c r="I1055" s="154" t="s">
        <v>56</v>
      </c>
      <c r="J1055" s="156" t="s">
        <v>57</v>
      </c>
      <c r="K1055" s="235" t="s">
        <v>408</v>
      </c>
      <c r="L1055" s="235"/>
      <c r="M1055" s="235"/>
      <c r="N1055" s="235"/>
      <c r="O1055" s="236"/>
    </row>
    <row r="1056" spans="2:25" x14ac:dyDescent="0.2">
      <c r="C1056" s="145"/>
      <c r="D1056" s="146"/>
      <c r="E1056" s="207"/>
      <c r="F1056" s="117"/>
      <c r="G1056" s="121"/>
      <c r="H1056" s="137"/>
      <c r="I1056" s="155"/>
      <c r="J1056" s="157"/>
      <c r="K1056" s="237"/>
      <c r="L1056" s="237"/>
      <c r="M1056" s="237"/>
      <c r="N1056" s="237"/>
      <c r="O1056" s="238"/>
    </row>
    <row r="1057" spans="2:25" x14ac:dyDescent="0.2">
      <c r="C1057" s="145"/>
      <c r="D1057" s="146"/>
      <c r="E1057" s="207"/>
      <c r="F1057" s="117"/>
      <c r="G1057" s="227">
        <f>G1053/27</f>
        <v>10.333333333333334</v>
      </c>
      <c r="H1057" s="229">
        <f>H1053/27</f>
        <v>14.481481481481481</v>
      </c>
      <c r="I1057" s="227"/>
      <c r="J1057" s="271">
        <f>COUNTIF(J1019:J1051,"&gt;0")</f>
        <v>6</v>
      </c>
      <c r="K1057" s="237"/>
      <c r="L1057" s="237"/>
      <c r="M1057" s="237"/>
      <c r="N1057" s="237"/>
      <c r="O1057" s="238"/>
    </row>
    <row r="1058" spans="2:25" ht="13.5" thickBot="1" x14ac:dyDescent="0.25">
      <c r="C1058" s="147"/>
      <c r="D1058" s="148"/>
      <c r="E1058" s="208"/>
      <c r="F1058" s="118"/>
      <c r="G1058" s="228"/>
      <c r="H1058" s="230"/>
      <c r="I1058" s="228"/>
      <c r="J1058" s="234"/>
      <c r="K1058" s="239"/>
      <c r="L1058" s="239"/>
      <c r="M1058" s="239"/>
      <c r="N1058" s="239"/>
      <c r="O1058" s="240"/>
    </row>
    <row r="1061" spans="2:25" x14ac:dyDescent="0.2">
      <c r="C1061" s="69" t="s">
        <v>159</v>
      </c>
      <c r="D1061" s="69" t="s">
        <v>235</v>
      </c>
      <c r="H1061" s="59"/>
    </row>
    <row r="1062" spans="2:25" ht="13.5" thickBot="1" x14ac:dyDescent="0.25">
      <c r="D1062" s="72"/>
    </row>
    <row r="1063" spans="2:25" ht="12.75" customHeight="1" x14ac:dyDescent="0.2">
      <c r="C1063" s="260" t="s">
        <v>0</v>
      </c>
      <c r="D1063" s="262" t="s">
        <v>1</v>
      </c>
      <c r="E1063" s="263"/>
      <c r="F1063" s="264"/>
      <c r="G1063" s="265" t="s">
        <v>2</v>
      </c>
      <c r="H1063" s="266"/>
      <c r="I1063" s="267" t="s">
        <v>3</v>
      </c>
      <c r="J1063" s="269" t="s">
        <v>4</v>
      </c>
      <c r="K1063" s="241" t="s">
        <v>5</v>
      </c>
      <c r="L1063" s="243" t="s">
        <v>6</v>
      </c>
      <c r="M1063" s="245" t="s">
        <v>7</v>
      </c>
      <c r="N1063" s="246"/>
      <c r="O1063" s="247"/>
      <c r="R1063" s="80" t="s">
        <v>150</v>
      </c>
      <c r="S1063" s="80"/>
      <c r="T1063" s="80"/>
      <c r="U1063" s="80"/>
      <c r="V1063" s="80"/>
      <c r="W1063" s="80"/>
      <c r="X1063" s="80"/>
      <c r="Y1063" s="80"/>
    </row>
    <row r="1064" spans="2:25" ht="13.5" thickBot="1" x14ac:dyDescent="0.25">
      <c r="C1064" s="261"/>
      <c r="D1064" s="1" t="s">
        <v>8</v>
      </c>
      <c r="E1064" s="2" t="s">
        <v>9</v>
      </c>
      <c r="F1064" s="3" t="s">
        <v>10</v>
      </c>
      <c r="G1064" s="49" t="s">
        <v>11</v>
      </c>
      <c r="H1064" s="50" t="s">
        <v>12</v>
      </c>
      <c r="I1064" s="268"/>
      <c r="J1064" s="270"/>
      <c r="K1064" s="242"/>
      <c r="L1064" s="244"/>
      <c r="M1064" s="248"/>
      <c r="N1064" s="249"/>
      <c r="O1064" s="250"/>
      <c r="R1064" s="119"/>
      <c r="S1064" s="119"/>
      <c r="T1064" s="119"/>
      <c r="U1064" s="119"/>
      <c r="V1064" s="119"/>
      <c r="W1064" s="119"/>
      <c r="X1064" s="119"/>
      <c r="Y1064" s="119"/>
    </row>
    <row r="1065" spans="2:25" x14ac:dyDescent="0.2">
      <c r="B1065" s="70">
        <v>37165</v>
      </c>
      <c r="C1065" s="4">
        <v>1</v>
      </c>
      <c r="D1065" s="5">
        <v>31100</v>
      </c>
      <c r="E1065" s="6"/>
      <c r="F1065" s="7"/>
      <c r="G1065" s="90">
        <v>9</v>
      </c>
      <c r="H1065" s="7">
        <v>18</v>
      </c>
      <c r="I1065" s="5">
        <v>90</v>
      </c>
      <c r="J1065" s="91">
        <v>3</v>
      </c>
      <c r="K1065" s="7">
        <v>1</v>
      </c>
      <c r="L1065" s="5" t="s">
        <v>25</v>
      </c>
      <c r="M1065" s="27"/>
      <c r="N1065" s="9"/>
      <c r="O1065" s="10"/>
      <c r="R1065" s="119"/>
      <c r="S1065" s="119"/>
      <c r="T1065" s="119"/>
      <c r="U1065" s="119"/>
      <c r="V1065" s="119"/>
      <c r="W1065" s="119"/>
      <c r="X1065" s="119"/>
      <c r="Y1065" s="119"/>
    </row>
    <row r="1066" spans="2:25" x14ac:dyDescent="0.2">
      <c r="B1066" s="70">
        <v>37166</v>
      </c>
      <c r="C1066" s="4">
        <v>2</v>
      </c>
      <c r="D1066" s="11"/>
      <c r="E1066" s="12"/>
      <c r="F1066" s="13"/>
      <c r="G1066" s="92">
        <v>17</v>
      </c>
      <c r="H1066" s="13">
        <v>18</v>
      </c>
      <c r="I1066" s="11">
        <v>93</v>
      </c>
      <c r="J1066" s="93">
        <v>6</v>
      </c>
      <c r="K1066" s="7">
        <v>1</v>
      </c>
      <c r="L1066" s="11" t="s">
        <v>25</v>
      </c>
      <c r="M1066" s="27"/>
      <c r="N1066" s="9"/>
      <c r="O1066" s="10"/>
      <c r="R1066" s="119"/>
      <c r="S1066" s="119"/>
      <c r="T1066" s="119"/>
      <c r="U1066" s="119"/>
      <c r="V1066" s="119"/>
      <c r="W1066" s="119"/>
      <c r="X1066" s="119"/>
      <c r="Y1066" s="119"/>
    </row>
    <row r="1067" spans="2:25" x14ac:dyDescent="0.2">
      <c r="B1067" s="70">
        <v>37167</v>
      </c>
      <c r="C1067" s="4">
        <v>3</v>
      </c>
      <c r="D1067" s="11"/>
      <c r="E1067" s="12"/>
      <c r="F1067" s="13"/>
      <c r="G1067" s="92">
        <v>13</v>
      </c>
      <c r="H1067" s="13">
        <v>15</v>
      </c>
      <c r="I1067" s="11">
        <v>96</v>
      </c>
      <c r="J1067" s="93">
        <v>3</v>
      </c>
      <c r="K1067" s="7">
        <v>2</v>
      </c>
      <c r="L1067" s="11" t="s">
        <v>25</v>
      </c>
      <c r="M1067" s="27"/>
      <c r="N1067" s="9"/>
      <c r="O1067" s="10"/>
      <c r="R1067" s="80"/>
      <c r="S1067" s="80"/>
      <c r="T1067" s="80"/>
      <c r="U1067" s="80"/>
      <c r="V1067" s="80"/>
      <c r="W1067" s="80"/>
      <c r="X1067" s="80"/>
      <c r="Y1067" s="80"/>
    </row>
    <row r="1068" spans="2:25" x14ac:dyDescent="0.2">
      <c r="B1068" s="70">
        <v>37168</v>
      </c>
      <c r="C1068" s="4">
        <v>4</v>
      </c>
      <c r="D1068" s="11"/>
      <c r="E1068" s="12"/>
      <c r="F1068" s="13"/>
      <c r="G1068" s="92">
        <v>12</v>
      </c>
      <c r="H1068" s="13">
        <v>16</v>
      </c>
      <c r="I1068" s="11">
        <v>85</v>
      </c>
      <c r="J1068" s="93">
        <v>0</v>
      </c>
      <c r="K1068" s="7">
        <v>1</v>
      </c>
      <c r="L1068" s="11" t="s">
        <v>25</v>
      </c>
      <c r="M1068" s="27"/>
      <c r="N1068" s="9"/>
      <c r="O1068" s="10"/>
      <c r="R1068" s="80" t="s">
        <v>152</v>
      </c>
      <c r="S1068" s="80"/>
      <c r="T1068" s="80"/>
      <c r="U1068" s="80"/>
      <c r="V1068" s="80"/>
      <c r="W1068" s="80"/>
      <c r="X1068" s="80"/>
      <c r="Y1068" s="80"/>
    </row>
    <row r="1069" spans="2:25" x14ac:dyDescent="0.2">
      <c r="B1069" s="70">
        <v>37169</v>
      </c>
      <c r="C1069" s="4">
        <v>5</v>
      </c>
      <c r="D1069" s="11"/>
      <c r="E1069" s="12"/>
      <c r="F1069" s="13"/>
      <c r="G1069" s="92">
        <v>9</v>
      </c>
      <c r="H1069" s="13">
        <v>18</v>
      </c>
      <c r="I1069" s="11">
        <v>78</v>
      </c>
      <c r="J1069" s="93">
        <v>0</v>
      </c>
      <c r="K1069" s="7">
        <v>2</v>
      </c>
      <c r="L1069" s="11" t="s">
        <v>25</v>
      </c>
      <c r="M1069" s="27"/>
      <c r="N1069" s="9"/>
      <c r="O1069" s="10"/>
      <c r="R1069" s="119"/>
      <c r="S1069" s="119"/>
      <c r="T1069" s="119"/>
      <c r="U1069" s="119"/>
      <c r="V1069" s="119"/>
      <c r="W1069" s="119"/>
      <c r="X1069" s="119"/>
      <c r="Y1069" s="119"/>
    </row>
    <row r="1070" spans="2:25" x14ac:dyDescent="0.2">
      <c r="B1070" s="70">
        <v>37170</v>
      </c>
      <c r="C1070" s="4">
        <v>6</v>
      </c>
      <c r="D1070" s="11"/>
      <c r="E1070" s="12"/>
      <c r="F1070" s="13"/>
      <c r="G1070" s="92">
        <v>5</v>
      </c>
      <c r="H1070" s="13">
        <v>16</v>
      </c>
      <c r="I1070" s="11">
        <v>88</v>
      </c>
      <c r="J1070" s="93">
        <v>0</v>
      </c>
      <c r="K1070" s="7">
        <v>1</v>
      </c>
      <c r="L1070" s="11" t="s">
        <v>45</v>
      </c>
      <c r="M1070" s="27" t="s">
        <v>21</v>
      </c>
      <c r="N1070" s="9"/>
      <c r="O1070" s="10"/>
      <c r="R1070" s="119"/>
      <c r="S1070" s="119"/>
      <c r="T1070" s="119"/>
      <c r="U1070" s="119"/>
      <c r="V1070" s="119"/>
      <c r="W1070" s="119"/>
      <c r="X1070" s="119"/>
      <c r="Y1070" s="119"/>
    </row>
    <row r="1071" spans="2:25" x14ac:dyDescent="0.2">
      <c r="B1071" s="70">
        <v>37171</v>
      </c>
      <c r="C1071" s="4">
        <v>7</v>
      </c>
      <c r="D1071" s="11"/>
      <c r="E1071" s="12"/>
      <c r="F1071" s="13"/>
      <c r="G1071" s="92">
        <v>12</v>
      </c>
      <c r="H1071" s="13">
        <v>18</v>
      </c>
      <c r="I1071" s="11">
        <v>89</v>
      </c>
      <c r="J1071" s="93">
        <v>0</v>
      </c>
      <c r="K1071" s="7">
        <v>2</v>
      </c>
      <c r="L1071" s="11" t="s">
        <v>45</v>
      </c>
      <c r="M1071" s="27"/>
      <c r="N1071" s="9"/>
      <c r="O1071" s="10"/>
      <c r="R1071" s="119"/>
      <c r="S1071" s="119"/>
      <c r="T1071" s="119"/>
      <c r="U1071" s="119"/>
      <c r="V1071" s="119"/>
      <c r="W1071" s="119"/>
      <c r="X1071" s="119"/>
      <c r="Y1071" s="119"/>
    </row>
    <row r="1072" spans="2:25" x14ac:dyDescent="0.2">
      <c r="B1072" s="70">
        <v>37172</v>
      </c>
      <c r="C1072" s="4">
        <v>8</v>
      </c>
      <c r="D1072" s="11"/>
      <c r="E1072" s="12"/>
      <c r="F1072" s="13"/>
      <c r="G1072" s="92">
        <v>9</v>
      </c>
      <c r="H1072" s="13">
        <v>18</v>
      </c>
      <c r="I1072" s="11">
        <v>86</v>
      </c>
      <c r="J1072" s="93">
        <v>0</v>
      </c>
      <c r="K1072" s="7">
        <v>1</v>
      </c>
      <c r="L1072" s="11" t="s">
        <v>64</v>
      </c>
      <c r="M1072" s="27"/>
      <c r="N1072" s="15"/>
      <c r="O1072" s="16"/>
      <c r="R1072" s="80"/>
      <c r="S1072" s="80"/>
      <c r="T1072" s="80"/>
      <c r="U1072" s="80"/>
      <c r="V1072" s="80"/>
      <c r="W1072" s="80"/>
      <c r="X1072" s="80"/>
      <c r="Y1072" s="80"/>
    </row>
    <row r="1073" spans="2:25" x14ac:dyDescent="0.2">
      <c r="B1073" s="70">
        <v>37173</v>
      </c>
      <c r="C1073" s="4">
        <v>9</v>
      </c>
      <c r="D1073" s="11"/>
      <c r="E1073" s="12"/>
      <c r="F1073" s="13"/>
      <c r="G1073" s="92">
        <v>9</v>
      </c>
      <c r="H1073" s="13">
        <v>16</v>
      </c>
      <c r="I1073" s="11">
        <v>77</v>
      </c>
      <c r="J1073" s="93">
        <v>0</v>
      </c>
      <c r="K1073" s="7">
        <v>1</v>
      </c>
      <c r="L1073" s="11" t="s">
        <v>45</v>
      </c>
      <c r="M1073" s="27"/>
      <c r="N1073" s="15"/>
      <c r="O1073" s="16"/>
      <c r="R1073" s="80" t="s">
        <v>154</v>
      </c>
      <c r="S1073" s="80"/>
      <c r="T1073" s="80"/>
      <c r="U1073" s="80"/>
      <c r="V1073" s="80"/>
      <c r="W1073" s="80"/>
      <c r="X1073" s="80"/>
      <c r="Y1073" s="80"/>
    </row>
    <row r="1074" spans="2:25" ht="13.5" thickBot="1" x14ac:dyDescent="0.25">
      <c r="B1074" s="70">
        <v>37174</v>
      </c>
      <c r="C1074" s="17">
        <v>10</v>
      </c>
      <c r="D1074" s="18">
        <v>30600</v>
      </c>
      <c r="E1074" s="19"/>
      <c r="F1074" s="20">
        <v>-500</v>
      </c>
      <c r="G1074" s="94">
        <v>11</v>
      </c>
      <c r="H1074" s="20">
        <v>17</v>
      </c>
      <c r="I1074" s="18">
        <v>70</v>
      </c>
      <c r="J1074" s="93">
        <v>0</v>
      </c>
      <c r="K1074" s="7">
        <v>1</v>
      </c>
      <c r="L1074" s="11" t="s">
        <v>25</v>
      </c>
      <c r="M1074" s="27"/>
      <c r="N1074" s="15"/>
      <c r="O1074" s="16"/>
      <c r="R1074" s="119"/>
      <c r="S1074" s="119"/>
      <c r="T1074" s="119"/>
      <c r="U1074" s="119"/>
      <c r="V1074" s="119"/>
      <c r="W1074" s="119"/>
      <c r="X1074" s="119"/>
      <c r="Y1074" s="119"/>
    </row>
    <row r="1075" spans="2:25" ht="13.5" thickBot="1" x14ac:dyDescent="0.25">
      <c r="C1075" s="21" t="s">
        <v>20</v>
      </c>
      <c r="D1075" s="22"/>
      <c r="E1075" s="23">
        <v>0</v>
      </c>
      <c r="F1075" s="24">
        <v>-500</v>
      </c>
      <c r="G1075" s="96"/>
      <c r="H1075" s="97"/>
      <c r="I1075" s="25"/>
      <c r="J1075" s="98"/>
      <c r="K1075" s="24"/>
      <c r="L1075" s="22"/>
      <c r="M1075" s="32"/>
      <c r="N1075" s="101"/>
      <c r="O1075" s="102"/>
      <c r="R1075" s="119"/>
      <c r="S1075" s="119"/>
      <c r="T1075" s="119"/>
      <c r="U1075" s="119"/>
      <c r="V1075" s="119"/>
      <c r="W1075" s="119"/>
      <c r="X1075" s="119"/>
      <c r="Y1075" s="119"/>
    </row>
    <row r="1076" spans="2:25" x14ac:dyDescent="0.2">
      <c r="B1076" s="70">
        <v>37175</v>
      </c>
      <c r="C1076" s="26">
        <v>11</v>
      </c>
      <c r="D1076" s="5"/>
      <c r="E1076" s="6"/>
      <c r="F1076" s="7"/>
      <c r="G1076" s="90">
        <v>13</v>
      </c>
      <c r="H1076" s="7">
        <v>16</v>
      </c>
      <c r="I1076" s="5">
        <v>91</v>
      </c>
      <c r="J1076" s="12">
        <v>9</v>
      </c>
      <c r="K1076" s="7">
        <v>0</v>
      </c>
      <c r="L1076" s="5" t="s">
        <v>25</v>
      </c>
      <c r="M1076" s="35"/>
      <c r="N1076" s="9"/>
      <c r="O1076" s="10"/>
      <c r="R1076" s="119"/>
      <c r="S1076" s="119"/>
      <c r="T1076" s="119"/>
      <c r="U1076" s="119"/>
      <c r="V1076" s="119"/>
      <c r="W1076" s="119"/>
      <c r="X1076" s="119"/>
      <c r="Y1076" s="119"/>
    </row>
    <row r="1077" spans="2:25" x14ac:dyDescent="0.2">
      <c r="B1077" s="70">
        <v>37176</v>
      </c>
      <c r="C1077" s="4">
        <v>12</v>
      </c>
      <c r="D1077" s="11"/>
      <c r="E1077" s="12"/>
      <c r="F1077" s="13"/>
      <c r="G1077" s="90">
        <v>14</v>
      </c>
      <c r="H1077" s="7">
        <v>18</v>
      </c>
      <c r="I1077" s="11">
        <v>84</v>
      </c>
      <c r="J1077" s="12">
        <v>0</v>
      </c>
      <c r="K1077" s="7">
        <v>2</v>
      </c>
      <c r="L1077" s="5" t="s">
        <v>25</v>
      </c>
      <c r="M1077" s="35"/>
      <c r="N1077" s="9"/>
      <c r="O1077" s="10"/>
      <c r="R1077" s="80"/>
      <c r="S1077" s="80"/>
      <c r="T1077" s="80"/>
      <c r="U1077" s="80"/>
      <c r="V1077" s="80"/>
      <c r="W1077" s="80"/>
      <c r="X1077" s="80"/>
      <c r="Y1077" s="80"/>
    </row>
    <row r="1078" spans="2:25" x14ac:dyDescent="0.2">
      <c r="B1078" s="70">
        <v>37177</v>
      </c>
      <c r="C1078" s="4">
        <v>13</v>
      </c>
      <c r="D1078" s="11"/>
      <c r="E1078" s="12"/>
      <c r="F1078" s="13"/>
      <c r="G1078" s="92">
        <v>7</v>
      </c>
      <c r="H1078" s="13">
        <v>20</v>
      </c>
      <c r="I1078" s="11">
        <v>83</v>
      </c>
      <c r="J1078" s="12">
        <v>0</v>
      </c>
      <c r="K1078" s="7">
        <v>2</v>
      </c>
      <c r="L1078" s="5" t="s">
        <v>25</v>
      </c>
      <c r="M1078" s="35"/>
      <c r="N1078" s="15"/>
      <c r="O1078" s="16"/>
      <c r="R1078" s="80" t="s">
        <v>156</v>
      </c>
      <c r="S1078" s="80"/>
      <c r="T1078" s="80"/>
      <c r="U1078" s="80"/>
      <c r="V1078" s="80"/>
      <c r="W1078" s="80"/>
      <c r="X1078" s="80"/>
      <c r="Y1078" s="80"/>
    </row>
    <row r="1079" spans="2:25" ht="15" x14ac:dyDescent="0.25">
      <c r="B1079" s="70">
        <v>37178</v>
      </c>
      <c r="C1079" s="4">
        <v>14</v>
      </c>
      <c r="D1079" s="11"/>
      <c r="E1079" s="12"/>
      <c r="F1079" s="13"/>
      <c r="G1079" s="99">
        <v>9</v>
      </c>
      <c r="H1079" s="13">
        <v>20</v>
      </c>
      <c r="I1079" s="11">
        <v>89</v>
      </c>
      <c r="J1079" s="12">
        <v>0</v>
      </c>
      <c r="K1079" s="7">
        <v>2</v>
      </c>
      <c r="L1079" s="5" t="s">
        <v>25</v>
      </c>
      <c r="M1079" s="35"/>
      <c r="N1079" s="15"/>
      <c r="O1079" s="16"/>
      <c r="R1079" s="120"/>
      <c r="S1079" s="120"/>
      <c r="T1079" s="120"/>
      <c r="U1079" s="120"/>
      <c r="V1079" s="120"/>
      <c r="W1079" s="120"/>
      <c r="X1079" s="120"/>
      <c r="Y1079" s="120"/>
    </row>
    <row r="1080" spans="2:25" x14ac:dyDescent="0.2">
      <c r="B1080" s="70">
        <v>37179</v>
      </c>
      <c r="C1080" s="4">
        <v>15</v>
      </c>
      <c r="D1080" s="11"/>
      <c r="E1080" s="12"/>
      <c r="F1080" s="13"/>
      <c r="G1080" s="92">
        <v>10</v>
      </c>
      <c r="H1080" s="13">
        <v>20</v>
      </c>
      <c r="I1080" s="11">
        <v>88</v>
      </c>
      <c r="J1080" s="12">
        <v>0</v>
      </c>
      <c r="K1080" s="7">
        <v>2</v>
      </c>
      <c r="L1080" s="5" t="s">
        <v>64</v>
      </c>
      <c r="M1080" s="35"/>
      <c r="N1080" s="9"/>
      <c r="O1080" s="10"/>
      <c r="R1080" s="120"/>
      <c r="S1080" s="120"/>
      <c r="T1080" s="120"/>
      <c r="U1080" s="120"/>
      <c r="V1080" s="120"/>
      <c r="W1080" s="120"/>
      <c r="X1080" s="120"/>
      <c r="Y1080" s="120"/>
    </row>
    <row r="1081" spans="2:25" x14ac:dyDescent="0.2">
      <c r="B1081" s="70">
        <v>37180</v>
      </c>
      <c r="C1081" s="4">
        <v>16</v>
      </c>
      <c r="D1081" s="11"/>
      <c r="E1081" s="12"/>
      <c r="F1081" s="13"/>
      <c r="G1081" s="92">
        <v>11</v>
      </c>
      <c r="H1081" s="13">
        <v>19</v>
      </c>
      <c r="I1081" s="11">
        <v>83</v>
      </c>
      <c r="J1081" s="12">
        <v>0</v>
      </c>
      <c r="K1081" s="7">
        <v>2</v>
      </c>
      <c r="L1081" s="5" t="s">
        <v>64</v>
      </c>
      <c r="M1081" s="35"/>
      <c r="N1081" s="15"/>
      <c r="O1081" s="16"/>
      <c r="R1081" s="120"/>
      <c r="S1081" s="120"/>
      <c r="T1081" s="120"/>
      <c r="U1081" s="120"/>
      <c r="V1081" s="120"/>
      <c r="W1081" s="120"/>
      <c r="X1081" s="120"/>
      <c r="Y1081" s="120"/>
    </row>
    <row r="1082" spans="2:25" x14ac:dyDescent="0.2">
      <c r="B1082" s="70">
        <v>37181</v>
      </c>
      <c r="C1082" s="4">
        <v>17</v>
      </c>
      <c r="D1082" s="11"/>
      <c r="E1082" s="12"/>
      <c r="F1082" s="13"/>
      <c r="G1082" s="92">
        <v>5</v>
      </c>
      <c r="H1082" s="13">
        <v>14</v>
      </c>
      <c r="I1082" s="11">
        <v>88</v>
      </c>
      <c r="J1082" s="12">
        <v>0</v>
      </c>
      <c r="K1082" s="7">
        <v>0</v>
      </c>
      <c r="L1082" s="5" t="s">
        <v>45</v>
      </c>
      <c r="M1082" s="35" t="s">
        <v>21</v>
      </c>
      <c r="N1082" s="9"/>
      <c r="O1082" s="10"/>
      <c r="R1082" s="80"/>
      <c r="S1082" s="80"/>
      <c r="T1082" s="80"/>
      <c r="U1082" s="80"/>
      <c r="V1082" s="80"/>
      <c r="W1082" s="80"/>
      <c r="X1082" s="80"/>
      <c r="Y1082" s="80"/>
    </row>
    <row r="1083" spans="2:25" x14ac:dyDescent="0.2">
      <c r="B1083" s="70">
        <v>37182</v>
      </c>
      <c r="C1083" s="4">
        <v>18</v>
      </c>
      <c r="D1083" s="11"/>
      <c r="E1083" s="12"/>
      <c r="F1083" s="13"/>
      <c r="G1083" s="92">
        <v>10</v>
      </c>
      <c r="H1083" s="13">
        <v>16</v>
      </c>
      <c r="I1083" s="11">
        <v>86</v>
      </c>
      <c r="J1083" s="12">
        <v>0</v>
      </c>
      <c r="K1083" s="7">
        <v>0</v>
      </c>
      <c r="L1083" s="5" t="s">
        <v>45</v>
      </c>
      <c r="M1083" s="35"/>
      <c r="N1083" s="9"/>
      <c r="O1083" s="10"/>
      <c r="R1083" s="80" t="s">
        <v>155</v>
      </c>
      <c r="S1083" s="80"/>
      <c r="T1083" s="80"/>
      <c r="U1083" s="80"/>
      <c r="V1083" s="80"/>
      <c r="W1083" s="80"/>
      <c r="X1083" s="80"/>
      <c r="Y1083" s="80"/>
    </row>
    <row r="1084" spans="2:25" x14ac:dyDescent="0.2">
      <c r="B1084" s="70">
        <v>37183</v>
      </c>
      <c r="C1084" s="4">
        <v>19</v>
      </c>
      <c r="D1084" s="11"/>
      <c r="E1084" s="12"/>
      <c r="F1084" s="13"/>
      <c r="G1084" s="92">
        <v>7</v>
      </c>
      <c r="H1084" s="13">
        <v>14</v>
      </c>
      <c r="I1084" s="11">
        <v>88</v>
      </c>
      <c r="J1084" s="12">
        <v>0</v>
      </c>
      <c r="K1084" s="7">
        <v>1</v>
      </c>
      <c r="L1084" s="5" t="s">
        <v>45</v>
      </c>
      <c r="M1084" s="35"/>
      <c r="N1084" s="9"/>
      <c r="O1084" s="10"/>
      <c r="R1084" s="120" t="s">
        <v>409</v>
      </c>
      <c r="S1084" s="120"/>
      <c r="T1084" s="120"/>
      <c r="U1084" s="120"/>
      <c r="V1084" s="120"/>
      <c r="W1084" s="120"/>
      <c r="X1084" s="120"/>
      <c r="Y1084" s="120"/>
    </row>
    <row r="1085" spans="2:25" ht="13.5" thickBot="1" x14ac:dyDescent="0.25">
      <c r="B1085" s="70">
        <v>37184</v>
      </c>
      <c r="C1085" s="17">
        <v>20</v>
      </c>
      <c r="D1085" s="18">
        <v>34700</v>
      </c>
      <c r="E1085" s="19">
        <v>4100</v>
      </c>
      <c r="F1085" s="20"/>
      <c r="G1085" s="92">
        <v>8</v>
      </c>
      <c r="H1085" s="13">
        <v>13</v>
      </c>
      <c r="I1085" s="18">
        <v>85</v>
      </c>
      <c r="J1085" s="12">
        <v>0</v>
      </c>
      <c r="K1085" s="7">
        <v>1</v>
      </c>
      <c r="L1085" s="5" t="s">
        <v>45</v>
      </c>
      <c r="M1085" s="35"/>
      <c r="N1085" s="15"/>
      <c r="O1085" s="16"/>
      <c r="R1085" s="120"/>
      <c r="S1085" s="120"/>
      <c r="T1085" s="120"/>
      <c r="U1085" s="120"/>
      <c r="V1085" s="120"/>
      <c r="W1085" s="120"/>
      <c r="X1085" s="120"/>
      <c r="Y1085" s="120"/>
    </row>
    <row r="1086" spans="2:25" ht="13.5" thickBot="1" x14ac:dyDescent="0.25">
      <c r="C1086" s="21" t="s">
        <v>23</v>
      </c>
      <c r="D1086" s="22"/>
      <c r="E1086" s="23">
        <v>4100</v>
      </c>
      <c r="F1086" s="24">
        <v>0</v>
      </c>
      <c r="G1086" s="96"/>
      <c r="H1086" s="97"/>
      <c r="I1086" s="25"/>
      <c r="J1086" s="98"/>
      <c r="K1086" s="24"/>
      <c r="L1086" s="22"/>
      <c r="M1086" s="32"/>
      <c r="N1086" s="101"/>
      <c r="O1086" s="102"/>
      <c r="R1086" s="120"/>
      <c r="S1086" s="120"/>
      <c r="T1086" s="120"/>
      <c r="U1086" s="120"/>
      <c r="V1086" s="120"/>
      <c r="W1086" s="120"/>
      <c r="X1086" s="120"/>
      <c r="Y1086" s="120"/>
    </row>
    <row r="1087" spans="2:25" x14ac:dyDescent="0.2">
      <c r="B1087" s="70">
        <v>37185</v>
      </c>
      <c r="C1087" s="26">
        <v>21</v>
      </c>
      <c r="D1087" s="5"/>
      <c r="E1087" s="6"/>
      <c r="F1087" s="7"/>
      <c r="G1087" s="90">
        <v>6</v>
      </c>
      <c r="H1087" s="7">
        <v>12</v>
      </c>
      <c r="I1087" s="5">
        <v>89</v>
      </c>
      <c r="J1087" s="6">
        <v>0</v>
      </c>
      <c r="K1087" s="7">
        <v>0</v>
      </c>
      <c r="L1087" s="5" t="s">
        <v>45</v>
      </c>
      <c r="M1087" s="35"/>
      <c r="N1087" s="48"/>
      <c r="O1087" s="10"/>
      <c r="R1087" s="80"/>
      <c r="S1087" s="80"/>
      <c r="T1087" s="80"/>
      <c r="U1087" s="80"/>
      <c r="V1087" s="80"/>
      <c r="W1087" s="80"/>
      <c r="X1087" s="80"/>
      <c r="Y1087" s="80"/>
    </row>
    <row r="1088" spans="2:25" x14ac:dyDescent="0.2">
      <c r="B1088" s="70">
        <v>37186</v>
      </c>
      <c r="C1088" s="4">
        <v>22</v>
      </c>
      <c r="D1088" s="11"/>
      <c r="E1088" s="12"/>
      <c r="F1088" s="13"/>
      <c r="G1088" s="92">
        <v>10</v>
      </c>
      <c r="H1088" s="13">
        <v>12</v>
      </c>
      <c r="I1088" s="11">
        <v>92</v>
      </c>
      <c r="J1088" s="12">
        <v>13</v>
      </c>
      <c r="K1088" s="13">
        <v>0</v>
      </c>
      <c r="L1088" s="5" t="s">
        <v>45</v>
      </c>
      <c r="M1088" s="35"/>
      <c r="N1088" s="9"/>
      <c r="O1088" s="10"/>
      <c r="R1088" s="80" t="s">
        <v>157</v>
      </c>
      <c r="S1088" s="80"/>
      <c r="T1088" s="80"/>
      <c r="U1088" s="80"/>
      <c r="V1088" s="80"/>
      <c r="W1088" s="80"/>
      <c r="X1088" s="80"/>
      <c r="Y1088" s="80"/>
    </row>
    <row r="1089" spans="2:25" x14ac:dyDescent="0.2">
      <c r="B1089" s="70">
        <v>37187</v>
      </c>
      <c r="C1089" s="4">
        <v>23</v>
      </c>
      <c r="D1089" s="11"/>
      <c r="E1089" s="12"/>
      <c r="F1089" s="13"/>
      <c r="G1089" s="92">
        <v>8</v>
      </c>
      <c r="H1089" s="13">
        <v>11</v>
      </c>
      <c r="I1089" s="11">
        <v>88</v>
      </c>
      <c r="J1089" s="12">
        <v>0</v>
      </c>
      <c r="K1089" s="7">
        <v>0</v>
      </c>
      <c r="L1089" s="5" t="s">
        <v>45</v>
      </c>
      <c r="M1089" s="35"/>
      <c r="N1089" s="15"/>
      <c r="O1089" s="16"/>
      <c r="R1089" s="120"/>
      <c r="S1089" s="120"/>
      <c r="T1089" s="120"/>
      <c r="U1089" s="120"/>
      <c r="V1089" s="120"/>
      <c r="W1089" s="120"/>
      <c r="X1089" s="120"/>
      <c r="Y1089" s="120"/>
    </row>
    <row r="1090" spans="2:25" x14ac:dyDescent="0.2">
      <c r="B1090" s="70">
        <v>37188</v>
      </c>
      <c r="C1090" s="4">
        <v>24</v>
      </c>
      <c r="D1090" s="11"/>
      <c r="E1090" s="12"/>
      <c r="F1090" s="13"/>
      <c r="G1090" s="92">
        <v>6</v>
      </c>
      <c r="H1090" s="13">
        <v>9</v>
      </c>
      <c r="I1090" s="11">
        <v>83</v>
      </c>
      <c r="J1090" s="12">
        <v>0</v>
      </c>
      <c r="K1090" s="13">
        <v>0</v>
      </c>
      <c r="L1090" s="5" t="s">
        <v>45</v>
      </c>
      <c r="M1090" s="35"/>
      <c r="N1090" s="9"/>
      <c r="O1090" s="10"/>
      <c r="R1090" s="120"/>
      <c r="S1090" s="120"/>
      <c r="T1090" s="120"/>
      <c r="U1090" s="120"/>
      <c r="V1090" s="120"/>
      <c r="W1090" s="120"/>
      <c r="X1090" s="120"/>
      <c r="Y1090" s="120"/>
    </row>
    <row r="1091" spans="2:25" x14ac:dyDescent="0.2">
      <c r="B1091" s="70">
        <v>37189</v>
      </c>
      <c r="C1091" s="4">
        <v>25</v>
      </c>
      <c r="D1091" s="11"/>
      <c r="E1091" s="12"/>
      <c r="F1091" s="13"/>
      <c r="G1091" s="92">
        <v>8</v>
      </c>
      <c r="H1091" s="13">
        <v>14</v>
      </c>
      <c r="I1091" s="11">
        <v>89</v>
      </c>
      <c r="J1091" s="12">
        <v>3</v>
      </c>
      <c r="K1091" s="13">
        <v>0</v>
      </c>
      <c r="L1091" s="5" t="s">
        <v>45</v>
      </c>
      <c r="M1091" s="35"/>
      <c r="N1091" s="15"/>
      <c r="O1091" s="16"/>
      <c r="R1091" s="120"/>
      <c r="S1091" s="120"/>
      <c r="T1091" s="120"/>
      <c r="U1091" s="120"/>
      <c r="V1091" s="120"/>
      <c r="W1091" s="120"/>
      <c r="X1091" s="120"/>
      <c r="Y1091" s="120"/>
    </row>
    <row r="1092" spans="2:25" x14ac:dyDescent="0.2">
      <c r="B1092" s="70">
        <v>37190</v>
      </c>
      <c r="C1092" s="4">
        <v>26</v>
      </c>
      <c r="D1092" s="11"/>
      <c r="E1092" s="12"/>
      <c r="F1092" s="13"/>
      <c r="G1092" s="92">
        <v>7</v>
      </c>
      <c r="H1092" s="13">
        <v>15</v>
      </c>
      <c r="I1092" s="11">
        <v>89</v>
      </c>
      <c r="J1092" s="12">
        <v>0</v>
      </c>
      <c r="K1092" s="13">
        <v>2</v>
      </c>
      <c r="L1092" s="11" t="s">
        <v>64</v>
      </c>
      <c r="M1092" s="35"/>
      <c r="N1092" s="9"/>
      <c r="O1092" s="10"/>
    </row>
    <row r="1093" spans="2:25" x14ac:dyDescent="0.2">
      <c r="B1093" s="70">
        <v>37191</v>
      </c>
      <c r="C1093" s="4">
        <v>27</v>
      </c>
      <c r="D1093" s="11"/>
      <c r="E1093" s="12"/>
      <c r="F1093" s="13"/>
      <c r="G1093" s="92">
        <v>8</v>
      </c>
      <c r="H1093" s="13">
        <v>13</v>
      </c>
      <c r="I1093" s="11">
        <v>91</v>
      </c>
      <c r="J1093" s="12">
        <v>4</v>
      </c>
      <c r="K1093" s="13">
        <v>0</v>
      </c>
      <c r="L1093" s="11" t="s">
        <v>64</v>
      </c>
      <c r="M1093" s="35"/>
      <c r="N1093" s="15"/>
      <c r="O1093" s="16"/>
    </row>
    <row r="1094" spans="2:25" x14ac:dyDescent="0.2">
      <c r="B1094" s="70">
        <v>37192</v>
      </c>
      <c r="C1094" s="4">
        <v>28</v>
      </c>
      <c r="D1094" s="11"/>
      <c r="E1094" s="12"/>
      <c r="F1094" s="13"/>
      <c r="G1094" s="92">
        <v>9</v>
      </c>
      <c r="H1094" s="13">
        <v>13</v>
      </c>
      <c r="I1094" s="11">
        <v>84</v>
      </c>
      <c r="J1094" s="12">
        <v>0</v>
      </c>
      <c r="K1094" s="7">
        <v>1</v>
      </c>
      <c r="L1094" s="11" t="s">
        <v>25</v>
      </c>
      <c r="M1094" s="35"/>
      <c r="N1094" s="9"/>
      <c r="O1094" s="10"/>
    </row>
    <row r="1095" spans="2:25" x14ac:dyDescent="0.2">
      <c r="B1095" s="70">
        <v>37193</v>
      </c>
      <c r="C1095" s="4">
        <v>29</v>
      </c>
      <c r="D1095" s="11"/>
      <c r="E1095" s="12"/>
      <c r="F1095" s="13"/>
      <c r="G1095" s="92">
        <v>8</v>
      </c>
      <c r="H1095" s="13">
        <v>10</v>
      </c>
      <c r="I1095" s="11">
        <v>90</v>
      </c>
      <c r="J1095" s="12">
        <v>3</v>
      </c>
      <c r="K1095" s="7">
        <v>0</v>
      </c>
      <c r="L1095" s="11" t="s">
        <v>13</v>
      </c>
      <c r="M1095" s="35"/>
      <c r="N1095" s="15"/>
      <c r="O1095" s="16"/>
    </row>
    <row r="1096" spans="2:25" x14ac:dyDescent="0.2">
      <c r="B1096" s="70">
        <v>37194</v>
      </c>
      <c r="C1096" s="4">
        <v>30</v>
      </c>
      <c r="D1096" s="11"/>
      <c r="E1096" s="12"/>
      <c r="F1096" s="13"/>
      <c r="G1096" s="92">
        <v>11</v>
      </c>
      <c r="H1096" s="13">
        <v>17</v>
      </c>
      <c r="I1096" s="11">
        <v>77</v>
      </c>
      <c r="J1096" s="12">
        <v>0</v>
      </c>
      <c r="K1096" s="7">
        <v>1</v>
      </c>
      <c r="L1096" s="11" t="s">
        <v>25</v>
      </c>
      <c r="M1096" s="35"/>
      <c r="N1096" s="15"/>
      <c r="O1096" s="16"/>
    </row>
    <row r="1097" spans="2:25" ht="13.5" thickBot="1" x14ac:dyDescent="0.25">
      <c r="B1097" s="70">
        <v>37195</v>
      </c>
      <c r="C1097" s="17">
        <v>31</v>
      </c>
      <c r="D1097" s="11">
        <v>34200</v>
      </c>
      <c r="E1097" s="12"/>
      <c r="F1097" s="13">
        <v>-500</v>
      </c>
      <c r="G1097" s="92">
        <v>14</v>
      </c>
      <c r="H1097" s="13">
        <v>16</v>
      </c>
      <c r="I1097" s="11">
        <v>85</v>
      </c>
      <c r="J1097" s="12">
        <v>4</v>
      </c>
      <c r="K1097" s="13">
        <v>0</v>
      </c>
      <c r="L1097" s="11" t="s">
        <v>25</v>
      </c>
      <c r="M1097" s="35"/>
      <c r="N1097" s="15"/>
      <c r="O1097" s="16"/>
    </row>
    <row r="1098" spans="2:25" ht="13.5" thickBot="1" x14ac:dyDescent="0.25">
      <c r="C1098" s="21" t="s">
        <v>27</v>
      </c>
      <c r="D1098" s="22"/>
      <c r="E1098" s="23">
        <v>0</v>
      </c>
      <c r="F1098" s="24">
        <v>-500</v>
      </c>
      <c r="G1098" s="96"/>
      <c r="H1098" s="97"/>
      <c r="I1098" s="25"/>
      <c r="J1098" s="98"/>
      <c r="K1098" s="24"/>
      <c r="L1098" s="22"/>
      <c r="M1098" s="36"/>
      <c r="N1098" s="37"/>
      <c r="O1098" s="38"/>
    </row>
    <row r="1099" spans="2:25" ht="12.75" customHeight="1" x14ac:dyDescent="0.2">
      <c r="C1099" s="164" t="s">
        <v>28</v>
      </c>
      <c r="D1099" s="165"/>
      <c r="E1099" s="251">
        <v>4100</v>
      </c>
      <c r="F1099" s="253">
        <v>-1000</v>
      </c>
      <c r="G1099" s="254">
        <f>SUM(G1065:G1097)</f>
        <v>295</v>
      </c>
      <c r="H1099" s="254">
        <f>SUM(H1065:H1097)</f>
        <v>482</v>
      </c>
      <c r="I1099" s="254">
        <f>SUM(I1065:I1097)</f>
        <v>2674</v>
      </c>
      <c r="J1099" s="258">
        <f>SUM(J1065:J1097)</f>
        <v>48</v>
      </c>
      <c r="K1099" s="253">
        <f>COUNTIF(K1065:K1097,"&gt;0")</f>
        <v>20</v>
      </c>
      <c r="L1099" s="39"/>
      <c r="M1099" s="40"/>
      <c r="N1099" s="40"/>
      <c r="O1099" s="41"/>
    </row>
    <row r="1100" spans="2:25" ht="13.5" thickBot="1" x14ac:dyDescent="0.25">
      <c r="C1100" s="166"/>
      <c r="D1100" s="167"/>
      <c r="E1100" s="252"/>
      <c r="F1100" s="232"/>
      <c r="G1100" s="255"/>
      <c r="H1100" s="255"/>
      <c r="I1100" s="255"/>
      <c r="J1100" s="259"/>
      <c r="K1100" s="232"/>
      <c r="L1100" s="42"/>
      <c r="M1100" s="43"/>
      <c r="N1100" s="43"/>
      <c r="O1100" s="44"/>
    </row>
    <row r="1101" spans="2:25" ht="12.75" customHeight="1" x14ac:dyDescent="0.2">
      <c r="C1101" s="143" t="s">
        <v>54</v>
      </c>
      <c r="D1101" s="144"/>
      <c r="E1101" s="206">
        <v>3.1</v>
      </c>
      <c r="F1101" s="116" t="s">
        <v>55</v>
      </c>
      <c r="G1101" s="152" t="s">
        <v>171</v>
      </c>
      <c r="H1101" s="153" t="s">
        <v>172</v>
      </c>
      <c r="I1101" s="154" t="s">
        <v>56</v>
      </c>
      <c r="J1101" s="156" t="s">
        <v>57</v>
      </c>
      <c r="K1101" s="235" t="s">
        <v>29</v>
      </c>
      <c r="L1101" s="235"/>
      <c r="M1101" s="235"/>
      <c r="N1101" s="235"/>
      <c r="O1101" s="236"/>
    </row>
    <row r="1102" spans="2:25" x14ac:dyDescent="0.2">
      <c r="C1102" s="145"/>
      <c r="D1102" s="146"/>
      <c r="E1102" s="207"/>
      <c r="F1102" s="117"/>
      <c r="G1102" s="121"/>
      <c r="H1102" s="137"/>
      <c r="I1102" s="155"/>
      <c r="J1102" s="157"/>
      <c r="K1102" s="237"/>
      <c r="L1102" s="237"/>
      <c r="M1102" s="237"/>
      <c r="N1102" s="237"/>
      <c r="O1102" s="238"/>
    </row>
    <row r="1103" spans="2:25" x14ac:dyDescent="0.2">
      <c r="C1103" s="145"/>
      <c r="D1103" s="146"/>
      <c r="E1103" s="207"/>
      <c r="F1103" s="117"/>
      <c r="G1103" s="229">
        <f>G1099/31</f>
        <v>9.5161290322580641</v>
      </c>
      <c r="H1103" s="227">
        <f t="shared" ref="H1103:I1103" si="18">H1099/31</f>
        <v>15.548387096774194</v>
      </c>
      <c r="I1103" s="227">
        <f t="shared" si="18"/>
        <v>86.258064516129039</v>
      </c>
      <c r="J1103" s="231">
        <f>COUNTIF(J1065:J1097,"&gt;0")</f>
        <v>9</v>
      </c>
      <c r="K1103" s="237"/>
      <c r="L1103" s="237"/>
      <c r="M1103" s="237"/>
      <c r="N1103" s="237"/>
      <c r="O1103" s="238"/>
    </row>
    <row r="1104" spans="2:25" ht="13.5" thickBot="1" x14ac:dyDescent="0.25">
      <c r="C1104" s="147"/>
      <c r="D1104" s="148"/>
      <c r="E1104" s="208"/>
      <c r="F1104" s="118"/>
      <c r="G1104" s="230"/>
      <c r="H1104" s="228"/>
      <c r="I1104" s="228"/>
      <c r="J1104" s="232"/>
      <c r="K1104" s="239"/>
      <c r="L1104" s="239"/>
      <c r="M1104" s="239"/>
      <c r="N1104" s="239"/>
      <c r="O1104" s="240"/>
    </row>
    <row r="1107" spans="2:25" x14ac:dyDescent="0.2">
      <c r="C1107" s="69" t="s">
        <v>159</v>
      </c>
      <c r="D1107" s="69" t="s">
        <v>236</v>
      </c>
      <c r="H1107" s="59"/>
    </row>
    <row r="1108" spans="2:25" ht="13.5" thickBot="1" x14ac:dyDescent="0.25">
      <c r="D1108" s="72"/>
    </row>
    <row r="1109" spans="2:25" ht="12.75" customHeight="1" x14ac:dyDescent="0.2">
      <c r="C1109" s="260" t="s">
        <v>0</v>
      </c>
      <c r="D1109" s="262" t="s">
        <v>1</v>
      </c>
      <c r="E1109" s="263"/>
      <c r="F1109" s="264"/>
      <c r="G1109" s="265" t="s">
        <v>2</v>
      </c>
      <c r="H1109" s="266"/>
      <c r="I1109" s="267" t="s">
        <v>3</v>
      </c>
      <c r="J1109" s="269" t="s">
        <v>4</v>
      </c>
      <c r="K1109" s="241" t="s">
        <v>5</v>
      </c>
      <c r="L1109" s="243" t="s">
        <v>6</v>
      </c>
      <c r="M1109" s="245" t="s">
        <v>7</v>
      </c>
      <c r="N1109" s="246"/>
      <c r="O1109" s="247"/>
      <c r="R1109" s="80" t="s">
        <v>150</v>
      </c>
      <c r="S1109" s="80"/>
      <c r="T1109" s="80"/>
      <c r="U1109" s="80"/>
      <c r="V1109" s="80"/>
      <c r="W1109" s="80"/>
      <c r="X1109" s="80"/>
      <c r="Y1109" s="80"/>
    </row>
    <row r="1110" spans="2:25" ht="13.5" thickBot="1" x14ac:dyDescent="0.25">
      <c r="C1110" s="261"/>
      <c r="D1110" s="1" t="s">
        <v>8</v>
      </c>
      <c r="E1110" s="2" t="s">
        <v>9</v>
      </c>
      <c r="F1110" s="3" t="s">
        <v>10</v>
      </c>
      <c r="G1110" s="49" t="s">
        <v>11</v>
      </c>
      <c r="H1110" s="50" t="s">
        <v>12</v>
      </c>
      <c r="I1110" s="268"/>
      <c r="J1110" s="270"/>
      <c r="K1110" s="242"/>
      <c r="L1110" s="244"/>
      <c r="M1110" s="248"/>
      <c r="N1110" s="249"/>
      <c r="O1110" s="250"/>
      <c r="R1110" s="119" t="s">
        <v>410</v>
      </c>
      <c r="S1110" s="119"/>
      <c r="T1110" s="119"/>
      <c r="U1110" s="119"/>
      <c r="V1110" s="119"/>
      <c r="W1110" s="119"/>
      <c r="X1110" s="119"/>
      <c r="Y1110" s="119"/>
    </row>
    <row r="1111" spans="2:25" x14ac:dyDescent="0.2">
      <c r="B1111" s="70">
        <v>37165</v>
      </c>
      <c r="C1111" s="4">
        <v>1</v>
      </c>
      <c r="D1111" s="5"/>
      <c r="E1111" s="6"/>
      <c r="F1111" s="7"/>
      <c r="G1111" s="90">
        <v>10</v>
      </c>
      <c r="H1111" s="7">
        <v>19</v>
      </c>
      <c r="I1111" s="5">
        <v>85</v>
      </c>
      <c r="J1111" s="91">
        <v>4</v>
      </c>
      <c r="K1111" s="7">
        <v>1</v>
      </c>
      <c r="L1111" s="5" t="s">
        <v>25</v>
      </c>
      <c r="M1111" s="27">
        <v>0.75</v>
      </c>
      <c r="N1111" s="28"/>
      <c r="O1111" s="10"/>
      <c r="R1111" s="119"/>
      <c r="S1111" s="119"/>
      <c r="T1111" s="119"/>
      <c r="U1111" s="119"/>
      <c r="V1111" s="119"/>
      <c r="W1111" s="119"/>
      <c r="X1111" s="119"/>
      <c r="Y1111" s="119"/>
    </row>
    <row r="1112" spans="2:25" x14ac:dyDescent="0.2">
      <c r="B1112" s="70">
        <v>37166</v>
      </c>
      <c r="C1112" s="4">
        <v>2</v>
      </c>
      <c r="D1112" s="11"/>
      <c r="E1112" s="12"/>
      <c r="F1112" s="13"/>
      <c r="G1112" s="92">
        <v>14</v>
      </c>
      <c r="H1112" s="13">
        <v>21</v>
      </c>
      <c r="I1112" s="11">
        <v>70</v>
      </c>
      <c r="J1112" s="93">
        <v>0</v>
      </c>
      <c r="K1112" s="7">
        <v>1</v>
      </c>
      <c r="L1112" s="11" t="s">
        <v>25</v>
      </c>
      <c r="M1112" s="27">
        <v>0.75</v>
      </c>
      <c r="N1112" s="30"/>
      <c r="O1112" s="10"/>
      <c r="R1112" s="119"/>
      <c r="S1112" s="119"/>
      <c r="T1112" s="119"/>
      <c r="U1112" s="119"/>
      <c r="V1112" s="119"/>
      <c r="W1112" s="119"/>
      <c r="X1112" s="119"/>
      <c r="Y1112" s="119"/>
    </row>
    <row r="1113" spans="2:25" x14ac:dyDescent="0.2">
      <c r="B1113" s="70">
        <v>37167</v>
      </c>
      <c r="C1113" s="4">
        <v>3</v>
      </c>
      <c r="D1113" s="11"/>
      <c r="E1113" s="12"/>
      <c r="F1113" s="13"/>
      <c r="G1113" s="92">
        <v>11</v>
      </c>
      <c r="H1113" s="13">
        <v>20</v>
      </c>
      <c r="I1113" s="11">
        <v>90</v>
      </c>
      <c r="J1113" s="93">
        <v>10</v>
      </c>
      <c r="K1113" s="7">
        <v>1</v>
      </c>
      <c r="L1113" s="11" t="s">
        <v>25</v>
      </c>
      <c r="M1113" s="27">
        <v>1</v>
      </c>
      <c r="N1113" s="30"/>
      <c r="O1113" s="10"/>
      <c r="R1113" s="80"/>
      <c r="S1113" s="80"/>
      <c r="T1113" s="80"/>
      <c r="U1113" s="80"/>
      <c r="V1113" s="80"/>
      <c r="W1113" s="80"/>
      <c r="X1113" s="80"/>
      <c r="Y1113" s="80"/>
    </row>
    <row r="1114" spans="2:25" x14ac:dyDescent="0.2">
      <c r="B1114" s="70">
        <v>37168</v>
      </c>
      <c r="C1114" s="4">
        <v>4</v>
      </c>
      <c r="D1114" s="11"/>
      <c r="E1114" s="12"/>
      <c r="F1114" s="13"/>
      <c r="G1114" s="92">
        <v>10</v>
      </c>
      <c r="H1114" s="13">
        <v>17</v>
      </c>
      <c r="I1114" s="11">
        <v>80</v>
      </c>
      <c r="J1114" s="93">
        <v>0</v>
      </c>
      <c r="K1114" s="7">
        <v>1</v>
      </c>
      <c r="L1114" s="11" t="s">
        <v>25</v>
      </c>
      <c r="M1114" s="27">
        <v>0.5</v>
      </c>
      <c r="N1114" s="30"/>
      <c r="O1114" s="10"/>
      <c r="R1114" s="80" t="s">
        <v>152</v>
      </c>
      <c r="S1114" s="80"/>
      <c r="T1114" s="80"/>
      <c r="U1114" s="80"/>
      <c r="V1114" s="80"/>
      <c r="W1114" s="80"/>
      <c r="X1114" s="80"/>
      <c r="Y1114" s="80"/>
    </row>
    <row r="1115" spans="2:25" x14ac:dyDescent="0.2">
      <c r="B1115" s="70">
        <v>37169</v>
      </c>
      <c r="C1115" s="4">
        <v>5</v>
      </c>
      <c r="D1115" s="11"/>
      <c r="E1115" s="12"/>
      <c r="F1115" s="13"/>
      <c r="G1115" s="92">
        <v>10</v>
      </c>
      <c r="H1115" s="13">
        <v>17</v>
      </c>
      <c r="I1115" s="11">
        <v>85</v>
      </c>
      <c r="J1115" s="93">
        <v>0</v>
      </c>
      <c r="K1115" s="7">
        <v>1</v>
      </c>
      <c r="L1115" s="11" t="s">
        <v>25</v>
      </c>
      <c r="M1115" s="27">
        <v>1</v>
      </c>
      <c r="N1115" s="30"/>
      <c r="O1115" s="10"/>
      <c r="R1115" s="119"/>
      <c r="S1115" s="119"/>
      <c r="T1115" s="119"/>
      <c r="U1115" s="119"/>
      <c r="V1115" s="119"/>
      <c r="W1115" s="119"/>
      <c r="X1115" s="119"/>
      <c r="Y1115" s="119"/>
    </row>
    <row r="1116" spans="2:25" x14ac:dyDescent="0.2">
      <c r="B1116" s="70">
        <v>37170</v>
      </c>
      <c r="C1116" s="4">
        <v>6</v>
      </c>
      <c r="D1116" s="11"/>
      <c r="E1116" s="12"/>
      <c r="F1116" s="13"/>
      <c r="G1116" s="92">
        <v>8</v>
      </c>
      <c r="H1116" s="13">
        <v>18</v>
      </c>
      <c r="I1116" s="11">
        <v>75</v>
      </c>
      <c r="J1116" s="93">
        <v>0</v>
      </c>
      <c r="K1116" s="7">
        <v>1</v>
      </c>
      <c r="L1116" s="11" t="s">
        <v>25</v>
      </c>
      <c r="M1116" s="27">
        <v>0.5</v>
      </c>
      <c r="N1116" s="30"/>
      <c r="O1116" s="10"/>
      <c r="R1116" s="119"/>
      <c r="S1116" s="119"/>
      <c r="T1116" s="119"/>
      <c r="U1116" s="119"/>
      <c r="V1116" s="119"/>
      <c r="W1116" s="119"/>
      <c r="X1116" s="119"/>
      <c r="Y1116" s="119"/>
    </row>
    <row r="1117" spans="2:25" x14ac:dyDescent="0.2">
      <c r="B1117" s="70">
        <v>37171</v>
      </c>
      <c r="C1117" s="4">
        <v>7</v>
      </c>
      <c r="D1117" s="11"/>
      <c r="E1117" s="12"/>
      <c r="F1117" s="13"/>
      <c r="G1117" s="92">
        <v>13</v>
      </c>
      <c r="H1117" s="13">
        <v>18</v>
      </c>
      <c r="I1117" s="11">
        <v>80</v>
      </c>
      <c r="J1117" s="93">
        <v>0</v>
      </c>
      <c r="K1117" s="7">
        <v>1</v>
      </c>
      <c r="L1117" s="11" t="s">
        <v>25</v>
      </c>
      <c r="M1117" s="27">
        <v>0.75</v>
      </c>
      <c r="N1117" s="30"/>
      <c r="O1117" s="10"/>
      <c r="R1117" s="119"/>
      <c r="S1117" s="119"/>
      <c r="T1117" s="119"/>
      <c r="U1117" s="119"/>
      <c r="V1117" s="119"/>
      <c r="W1117" s="119"/>
      <c r="X1117" s="119"/>
      <c r="Y1117" s="119"/>
    </row>
    <row r="1118" spans="2:25" x14ac:dyDescent="0.2">
      <c r="B1118" s="70">
        <v>37172</v>
      </c>
      <c r="C1118" s="4">
        <v>8</v>
      </c>
      <c r="D1118" s="11"/>
      <c r="E1118" s="12"/>
      <c r="F1118" s="13"/>
      <c r="G1118" s="92">
        <v>11</v>
      </c>
      <c r="H1118" s="13">
        <v>18</v>
      </c>
      <c r="I1118" s="11">
        <v>80</v>
      </c>
      <c r="J1118" s="93">
        <v>0</v>
      </c>
      <c r="K1118" s="7">
        <v>1</v>
      </c>
      <c r="L1118" s="11" t="s">
        <v>25</v>
      </c>
      <c r="M1118" s="27">
        <v>0.75</v>
      </c>
      <c r="N1118" s="30"/>
      <c r="O1118" s="16"/>
      <c r="R1118" s="80"/>
      <c r="S1118" s="80"/>
      <c r="T1118" s="80"/>
      <c r="U1118" s="80"/>
      <c r="V1118" s="80"/>
      <c r="W1118" s="80"/>
      <c r="X1118" s="80"/>
      <c r="Y1118" s="80"/>
    </row>
    <row r="1119" spans="2:25" x14ac:dyDescent="0.2">
      <c r="B1119" s="70">
        <v>37173</v>
      </c>
      <c r="C1119" s="4">
        <v>9</v>
      </c>
      <c r="D1119" s="11"/>
      <c r="E1119" s="12"/>
      <c r="F1119" s="13"/>
      <c r="G1119" s="92">
        <v>10</v>
      </c>
      <c r="H1119" s="13">
        <v>17</v>
      </c>
      <c r="I1119" s="11">
        <v>75</v>
      </c>
      <c r="J1119" s="93">
        <v>0</v>
      </c>
      <c r="K1119" s="7">
        <v>1</v>
      </c>
      <c r="L1119" s="11" t="s">
        <v>25</v>
      </c>
      <c r="M1119" s="27">
        <v>0.5</v>
      </c>
      <c r="N1119" s="30"/>
      <c r="O1119" s="16"/>
      <c r="R1119" s="80" t="s">
        <v>154</v>
      </c>
      <c r="S1119" s="80"/>
      <c r="T1119" s="80"/>
      <c r="U1119" s="80"/>
      <c r="V1119" s="80"/>
      <c r="W1119" s="80"/>
      <c r="X1119" s="80"/>
      <c r="Y1119" s="80"/>
    </row>
    <row r="1120" spans="2:25" ht="13.5" thickBot="1" x14ac:dyDescent="0.25">
      <c r="B1120" s="70">
        <v>37174</v>
      </c>
      <c r="C1120" s="17">
        <v>10</v>
      </c>
      <c r="D1120" s="18"/>
      <c r="E1120" s="19"/>
      <c r="F1120" s="20"/>
      <c r="G1120" s="94">
        <v>11</v>
      </c>
      <c r="H1120" s="20">
        <v>18</v>
      </c>
      <c r="I1120" s="18">
        <v>70</v>
      </c>
      <c r="J1120" s="93">
        <v>0</v>
      </c>
      <c r="K1120" s="7">
        <v>1</v>
      </c>
      <c r="L1120" s="11" t="s">
        <v>25</v>
      </c>
      <c r="M1120" s="27">
        <v>0.5</v>
      </c>
      <c r="N1120" s="30"/>
      <c r="O1120" s="16"/>
      <c r="R1120" s="119"/>
      <c r="S1120" s="119"/>
      <c r="T1120" s="119"/>
      <c r="U1120" s="119"/>
      <c r="V1120" s="119"/>
      <c r="W1120" s="119"/>
      <c r="X1120" s="119"/>
      <c r="Y1120" s="119"/>
    </row>
    <row r="1121" spans="2:25" ht="13.5" thickBot="1" x14ac:dyDescent="0.25">
      <c r="C1121" s="21" t="s">
        <v>20</v>
      </c>
      <c r="D1121" s="22"/>
      <c r="E1121" s="23"/>
      <c r="F1121" s="24"/>
      <c r="G1121" s="96"/>
      <c r="H1121" s="97"/>
      <c r="I1121" s="25"/>
      <c r="J1121" s="98"/>
      <c r="K1121" s="24"/>
      <c r="L1121" s="22"/>
      <c r="M1121" s="32"/>
      <c r="N1121" s="33"/>
      <c r="O1121" s="102"/>
      <c r="R1121" s="119"/>
      <c r="S1121" s="119"/>
      <c r="T1121" s="119"/>
      <c r="U1121" s="119"/>
      <c r="V1121" s="119"/>
      <c r="W1121" s="119"/>
      <c r="X1121" s="119"/>
      <c r="Y1121" s="119"/>
    </row>
    <row r="1122" spans="2:25" x14ac:dyDescent="0.2">
      <c r="B1122" s="70">
        <v>37175</v>
      </c>
      <c r="C1122" s="26">
        <v>11</v>
      </c>
      <c r="D1122" s="5"/>
      <c r="E1122" s="6"/>
      <c r="F1122" s="7"/>
      <c r="G1122" s="90">
        <v>13</v>
      </c>
      <c r="H1122" s="7">
        <v>16</v>
      </c>
      <c r="I1122" s="5">
        <v>85</v>
      </c>
      <c r="J1122" s="12">
        <v>0</v>
      </c>
      <c r="K1122" s="7">
        <v>1</v>
      </c>
      <c r="L1122" s="5" t="s">
        <v>25</v>
      </c>
      <c r="M1122" s="35">
        <v>1</v>
      </c>
      <c r="N1122" s="30"/>
      <c r="O1122" s="10"/>
      <c r="R1122" s="119"/>
      <c r="S1122" s="119"/>
      <c r="T1122" s="119"/>
      <c r="U1122" s="119"/>
      <c r="V1122" s="119"/>
      <c r="W1122" s="119"/>
      <c r="X1122" s="119"/>
      <c r="Y1122" s="119"/>
    </row>
    <row r="1123" spans="2:25" x14ac:dyDescent="0.2">
      <c r="B1123" s="70">
        <v>37176</v>
      </c>
      <c r="C1123" s="4">
        <v>12</v>
      </c>
      <c r="D1123" s="11"/>
      <c r="E1123" s="12"/>
      <c r="F1123" s="13"/>
      <c r="G1123" s="90">
        <v>10</v>
      </c>
      <c r="H1123" s="7">
        <v>20</v>
      </c>
      <c r="I1123" s="11">
        <v>70</v>
      </c>
      <c r="J1123" s="12">
        <v>0</v>
      </c>
      <c r="K1123" s="7">
        <v>1</v>
      </c>
      <c r="L1123" s="5" t="s">
        <v>25</v>
      </c>
      <c r="M1123" s="35">
        <v>1</v>
      </c>
      <c r="N1123" s="30"/>
      <c r="O1123" s="10"/>
      <c r="R1123" s="80"/>
      <c r="S1123" s="80"/>
      <c r="T1123" s="80"/>
      <c r="U1123" s="80"/>
      <c r="V1123" s="80"/>
      <c r="W1123" s="80"/>
      <c r="X1123" s="80"/>
      <c r="Y1123" s="80"/>
    </row>
    <row r="1124" spans="2:25" x14ac:dyDescent="0.2">
      <c r="B1124" s="70">
        <v>37177</v>
      </c>
      <c r="C1124" s="4">
        <v>13</v>
      </c>
      <c r="D1124" s="11"/>
      <c r="E1124" s="12"/>
      <c r="F1124" s="13"/>
      <c r="G1124" s="92">
        <v>11</v>
      </c>
      <c r="H1124" s="13">
        <v>20</v>
      </c>
      <c r="I1124" s="11">
        <v>80</v>
      </c>
      <c r="J1124" s="12">
        <v>0</v>
      </c>
      <c r="K1124" s="7">
        <v>1</v>
      </c>
      <c r="L1124" s="5" t="s">
        <v>25</v>
      </c>
      <c r="M1124" s="35">
        <v>1</v>
      </c>
      <c r="N1124" s="30"/>
      <c r="O1124" s="16"/>
      <c r="R1124" s="80" t="s">
        <v>156</v>
      </c>
      <c r="S1124" s="80"/>
      <c r="T1124" s="80"/>
      <c r="U1124" s="80"/>
      <c r="V1124" s="80"/>
      <c r="W1124" s="80"/>
      <c r="X1124" s="80"/>
      <c r="Y1124" s="80"/>
    </row>
    <row r="1125" spans="2:25" ht="15" x14ac:dyDescent="0.25">
      <c r="B1125" s="70">
        <v>37178</v>
      </c>
      <c r="C1125" s="4">
        <v>14</v>
      </c>
      <c r="D1125" s="11"/>
      <c r="E1125" s="12"/>
      <c r="F1125" s="13"/>
      <c r="G1125" s="99">
        <v>14</v>
      </c>
      <c r="H1125" s="13">
        <v>21</v>
      </c>
      <c r="I1125" s="11">
        <v>70</v>
      </c>
      <c r="J1125" s="12">
        <v>0</v>
      </c>
      <c r="K1125" s="7">
        <v>1</v>
      </c>
      <c r="L1125" s="5" t="s">
        <v>25</v>
      </c>
      <c r="M1125" s="35">
        <v>1</v>
      </c>
      <c r="N1125" s="30"/>
      <c r="O1125" s="16"/>
      <c r="R1125" s="120"/>
      <c r="S1125" s="120"/>
      <c r="T1125" s="120"/>
      <c r="U1125" s="120"/>
      <c r="V1125" s="120"/>
      <c r="W1125" s="120"/>
      <c r="X1125" s="120"/>
      <c r="Y1125" s="120"/>
    </row>
    <row r="1126" spans="2:25" x14ac:dyDescent="0.2">
      <c r="B1126" s="70">
        <v>37179</v>
      </c>
      <c r="C1126" s="4">
        <v>15</v>
      </c>
      <c r="D1126" s="11"/>
      <c r="E1126" s="12"/>
      <c r="F1126" s="13"/>
      <c r="G1126" s="92">
        <v>13</v>
      </c>
      <c r="H1126" s="13">
        <v>21</v>
      </c>
      <c r="I1126" s="11">
        <v>70</v>
      </c>
      <c r="J1126" s="12">
        <v>0</v>
      </c>
      <c r="K1126" s="7">
        <v>1</v>
      </c>
      <c r="L1126" s="5" t="s">
        <v>25</v>
      </c>
      <c r="M1126" s="35">
        <v>0.75</v>
      </c>
      <c r="N1126" s="30"/>
      <c r="O1126" s="10"/>
      <c r="R1126" s="120"/>
      <c r="S1126" s="120"/>
      <c r="T1126" s="120"/>
      <c r="U1126" s="120"/>
      <c r="V1126" s="120"/>
      <c r="W1126" s="120"/>
      <c r="X1126" s="120"/>
      <c r="Y1126" s="120"/>
    </row>
    <row r="1127" spans="2:25" x14ac:dyDescent="0.2">
      <c r="B1127" s="70">
        <v>37180</v>
      </c>
      <c r="C1127" s="4">
        <v>16</v>
      </c>
      <c r="D1127" s="11"/>
      <c r="E1127" s="12"/>
      <c r="F1127" s="13"/>
      <c r="G1127" s="92">
        <v>10</v>
      </c>
      <c r="H1127" s="13">
        <v>20</v>
      </c>
      <c r="I1127" s="11">
        <v>70</v>
      </c>
      <c r="J1127" s="12">
        <v>0</v>
      </c>
      <c r="K1127" s="7">
        <v>1</v>
      </c>
      <c r="L1127" s="5" t="s">
        <v>64</v>
      </c>
      <c r="M1127" s="35">
        <v>0.5</v>
      </c>
      <c r="N1127" s="30"/>
      <c r="O1127" s="16"/>
      <c r="R1127" s="120"/>
      <c r="S1127" s="120"/>
      <c r="T1127" s="120"/>
      <c r="U1127" s="120"/>
      <c r="V1127" s="120"/>
      <c r="W1127" s="120"/>
      <c r="X1127" s="120"/>
      <c r="Y1127" s="120"/>
    </row>
    <row r="1128" spans="2:25" x14ac:dyDescent="0.2">
      <c r="B1128" s="70">
        <v>37181</v>
      </c>
      <c r="C1128" s="4">
        <v>17</v>
      </c>
      <c r="D1128" s="11"/>
      <c r="E1128" s="12"/>
      <c r="F1128" s="13"/>
      <c r="G1128" s="92">
        <v>6</v>
      </c>
      <c r="H1128" s="13">
        <v>17</v>
      </c>
      <c r="I1128" s="11">
        <v>75</v>
      </c>
      <c r="J1128" s="12">
        <v>0</v>
      </c>
      <c r="K1128" s="7">
        <v>1</v>
      </c>
      <c r="L1128" s="5" t="s">
        <v>64</v>
      </c>
      <c r="M1128" s="35">
        <v>0.5</v>
      </c>
      <c r="N1128" s="30"/>
      <c r="O1128" s="10"/>
      <c r="R1128" s="80"/>
      <c r="S1128" s="80"/>
      <c r="T1128" s="80"/>
      <c r="U1128" s="80"/>
      <c r="V1128" s="80"/>
      <c r="W1128" s="80"/>
      <c r="X1128" s="80"/>
      <c r="Y1128" s="80"/>
    </row>
    <row r="1129" spans="2:25" x14ac:dyDescent="0.2">
      <c r="B1129" s="70">
        <v>37182</v>
      </c>
      <c r="C1129" s="4">
        <v>18</v>
      </c>
      <c r="D1129" s="11"/>
      <c r="E1129" s="12"/>
      <c r="F1129" s="13"/>
      <c r="G1129" s="92">
        <v>11</v>
      </c>
      <c r="H1129" s="13">
        <v>16</v>
      </c>
      <c r="I1129" s="11">
        <v>75</v>
      </c>
      <c r="J1129" s="12">
        <v>0</v>
      </c>
      <c r="K1129" s="7">
        <v>1</v>
      </c>
      <c r="L1129" s="5" t="s">
        <v>64</v>
      </c>
      <c r="M1129" s="35">
        <v>0.5</v>
      </c>
      <c r="N1129" s="30"/>
      <c r="O1129" s="10"/>
      <c r="R1129" s="80" t="s">
        <v>155</v>
      </c>
      <c r="S1129" s="80"/>
      <c r="T1129" s="80"/>
      <c r="U1129" s="80"/>
      <c r="V1129" s="80"/>
      <c r="W1129" s="80"/>
      <c r="X1129" s="80"/>
      <c r="Y1129" s="80"/>
    </row>
    <row r="1130" spans="2:25" x14ac:dyDescent="0.2">
      <c r="B1130" s="70">
        <v>37183</v>
      </c>
      <c r="C1130" s="4">
        <v>19</v>
      </c>
      <c r="D1130" s="11"/>
      <c r="E1130" s="12"/>
      <c r="F1130" s="13"/>
      <c r="G1130" s="92">
        <v>9</v>
      </c>
      <c r="H1130" s="13">
        <v>17</v>
      </c>
      <c r="I1130" s="11">
        <v>70</v>
      </c>
      <c r="J1130" s="12">
        <v>0</v>
      </c>
      <c r="K1130" s="7">
        <v>1</v>
      </c>
      <c r="L1130" s="5" t="s">
        <v>64</v>
      </c>
      <c r="M1130" s="35">
        <v>1</v>
      </c>
      <c r="N1130" s="30"/>
      <c r="O1130" s="10"/>
      <c r="R1130" s="120" t="s">
        <v>411</v>
      </c>
      <c r="S1130" s="120"/>
      <c r="T1130" s="120"/>
      <c r="U1130" s="120"/>
      <c r="V1130" s="120"/>
      <c r="W1130" s="120"/>
      <c r="X1130" s="120"/>
      <c r="Y1130" s="120"/>
    </row>
    <row r="1131" spans="2:25" ht="13.5" thickBot="1" x14ac:dyDescent="0.25">
      <c r="B1131" s="70">
        <v>37184</v>
      </c>
      <c r="C1131" s="17">
        <v>20</v>
      </c>
      <c r="D1131" s="18"/>
      <c r="E1131" s="19"/>
      <c r="F1131" s="20"/>
      <c r="G1131" s="92">
        <v>7</v>
      </c>
      <c r="H1131" s="13">
        <v>12</v>
      </c>
      <c r="I1131" s="18">
        <v>80</v>
      </c>
      <c r="J1131" s="12">
        <v>0</v>
      </c>
      <c r="K1131" s="7">
        <v>0</v>
      </c>
      <c r="L1131" s="5" t="s">
        <v>64</v>
      </c>
      <c r="M1131" s="35">
        <v>0.25</v>
      </c>
      <c r="N1131" s="30"/>
      <c r="O1131" s="16"/>
      <c r="R1131" s="120"/>
      <c r="S1131" s="120"/>
      <c r="T1131" s="120"/>
      <c r="U1131" s="120"/>
      <c r="V1131" s="120"/>
      <c r="W1131" s="120"/>
      <c r="X1131" s="120"/>
      <c r="Y1131" s="120"/>
    </row>
    <row r="1132" spans="2:25" ht="13.5" thickBot="1" x14ac:dyDescent="0.25">
      <c r="C1132" s="21" t="s">
        <v>23</v>
      </c>
      <c r="D1132" s="22"/>
      <c r="E1132" s="23"/>
      <c r="F1132" s="24"/>
      <c r="G1132" s="96"/>
      <c r="H1132" s="97"/>
      <c r="I1132" s="25"/>
      <c r="J1132" s="98"/>
      <c r="K1132" s="24"/>
      <c r="L1132" s="22"/>
      <c r="M1132" s="32"/>
      <c r="N1132" s="33"/>
      <c r="O1132" s="102"/>
      <c r="R1132" s="120"/>
      <c r="S1132" s="120"/>
      <c r="T1132" s="120"/>
      <c r="U1132" s="120"/>
      <c r="V1132" s="120"/>
      <c r="W1132" s="120"/>
      <c r="X1132" s="120"/>
      <c r="Y1132" s="120"/>
    </row>
    <row r="1133" spans="2:25" x14ac:dyDescent="0.2">
      <c r="B1133" s="70">
        <v>37185</v>
      </c>
      <c r="C1133" s="26">
        <v>21</v>
      </c>
      <c r="D1133" s="5"/>
      <c r="E1133" s="6"/>
      <c r="F1133" s="7"/>
      <c r="G1133" s="92">
        <v>5</v>
      </c>
      <c r="H1133" s="7">
        <v>14</v>
      </c>
      <c r="I1133" s="5">
        <v>90</v>
      </c>
      <c r="J1133" s="6">
        <v>3.5</v>
      </c>
      <c r="K1133" s="7">
        <v>0</v>
      </c>
      <c r="L1133" s="5" t="s">
        <v>45</v>
      </c>
      <c r="M1133" s="35">
        <v>0.75</v>
      </c>
      <c r="N1133" s="30"/>
      <c r="O1133" s="10"/>
      <c r="R1133" s="80"/>
      <c r="S1133" s="80"/>
      <c r="T1133" s="80"/>
      <c r="U1133" s="80"/>
      <c r="V1133" s="80"/>
      <c r="W1133" s="80"/>
      <c r="X1133" s="80"/>
      <c r="Y1133" s="80"/>
    </row>
    <row r="1134" spans="2:25" x14ac:dyDescent="0.2">
      <c r="B1134" s="70">
        <v>37186</v>
      </c>
      <c r="C1134" s="4">
        <v>22</v>
      </c>
      <c r="D1134" s="11"/>
      <c r="E1134" s="12"/>
      <c r="F1134" s="13"/>
      <c r="G1134" s="92">
        <v>11</v>
      </c>
      <c r="H1134" s="13">
        <v>15</v>
      </c>
      <c r="I1134" s="11">
        <v>90</v>
      </c>
      <c r="J1134" s="12">
        <v>1</v>
      </c>
      <c r="K1134" s="13">
        <v>1</v>
      </c>
      <c r="L1134" s="5" t="s">
        <v>45</v>
      </c>
      <c r="M1134" s="35">
        <v>0.5</v>
      </c>
      <c r="N1134" s="30"/>
      <c r="O1134" s="10"/>
      <c r="R1134" s="80" t="s">
        <v>157</v>
      </c>
      <c r="S1134" s="80"/>
      <c r="T1134" s="80"/>
      <c r="U1134" s="80"/>
      <c r="V1134" s="80"/>
      <c r="W1134" s="80"/>
      <c r="X1134" s="80"/>
      <c r="Y1134" s="80"/>
    </row>
    <row r="1135" spans="2:25" x14ac:dyDescent="0.2">
      <c r="B1135" s="70">
        <v>37187</v>
      </c>
      <c r="C1135" s="4">
        <v>23</v>
      </c>
      <c r="D1135" s="11"/>
      <c r="E1135" s="12"/>
      <c r="F1135" s="13"/>
      <c r="G1135" s="92">
        <v>10</v>
      </c>
      <c r="H1135" s="13">
        <v>15</v>
      </c>
      <c r="I1135" s="11">
        <v>80</v>
      </c>
      <c r="J1135" s="12">
        <v>1</v>
      </c>
      <c r="K1135" s="7">
        <v>1</v>
      </c>
      <c r="L1135" s="5" t="s">
        <v>17</v>
      </c>
      <c r="M1135" s="35">
        <v>0.5</v>
      </c>
      <c r="N1135" s="30"/>
      <c r="O1135" s="16"/>
      <c r="R1135" s="120"/>
      <c r="S1135" s="120"/>
      <c r="T1135" s="120"/>
      <c r="U1135" s="120"/>
      <c r="V1135" s="120"/>
      <c r="W1135" s="120"/>
      <c r="X1135" s="120"/>
      <c r="Y1135" s="120"/>
    </row>
    <row r="1136" spans="2:25" x14ac:dyDescent="0.2">
      <c r="B1136" s="70">
        <v>37188</v>
      </c>
      <c r="C1136" s="4">
        <v>24</v>
      </c>
      <c r="D1136" s="11"/>
      <c r="E1136" s="12"/>
      <c r="F1136" s="13"/>
      <c r="G1136" s="92">
        <v>9</v>
      </c>
      <c r="H1136" s="13">
        <v>13</v>
      </c>
      <c r="I1136" s="11">
        <v>95</v>
      </c>
      <c r="J1136" s="12">
        <v>4</v>
      </c>
      <c r="K1136" s="13">
        <v>0</v>
      </c>
      <c r="L1136" s="5" t="s">
        <v>17</v>
      </c>
      <c r="M1136" s="35">
        <v>1</v>
      </c>
      <c r="N1136" s="30"/>
      <c r="O1136" s="10"/>
      <c r="R1136" s="120"/>
      <c r="S1136" s="120"/>
      <c r="T1136" s="120"/>
      <c r="U1136" s="120"/>
      <c r="V1136" s="120"/>
      <c r="W1136" s="120"/>
      <c r="X1136" s="120"/>
      <c r="Y1136" s="120"/>
    </row>
    <row r="1137" spans="2:25" x14ac:dyDescent="0.2">
      <c r="B1137" s="70">
        <v>37189</v>
      </c>
      <c r="C1137" s="4">
        <v>25</v>
      </c>
      <c r="D1137" s="11"/>
      <c r="E1137" s="12"/>
      <c r="F1137" s="13"/>
      <c r="G1137" s="92">
        <v>9</v>
      </c>
      <c r="H1137" s="13">
        <v>14</v>
      </c>
      <c r="I1137" s="11">
        <v>90</v>
      </c>
      <c r="J1137" s="12">
        <v>2</v>
      </c>
      <c r="K1137" s="13">
        <v>0</v>
      </c>
      <c r="L1137" s="5" t="s">
        <v>13</v>
      </c>
      <c r="M1137" s="35">
        <v>1</v>
      </c>
      <c r="N1137" s="30"/>
      <c r="O1137" s="16"/>
      <c r="R1137" s="120"/>
      <c r="S1137" s="120"/>
      <c r="T1137" s="120"/>
      <c r="U1137" s="120"/>
      <c r="V1137" s="120"/>
      <c r="W1137" s="120"/>
      <c r="X1137" s="120"/>
      <c r="Y1137" s="120"/>
    </row>
    <row r="1138" spans="2:25" x14ac:dyDescent="0.2">
      <c r="B1138" s="70">
        <v>37190</v>
      </c>
      <c r="C1138" s="4">
        <v>26</v>
      </c>
      <c r="D1138" s="11"/>
      <c r="E1138" s="12"/>
      <c r="F1138" s="13"/>
      <c r="G1138" s="92">
        <v>10</v>
      </c>
      <c r="H1138" s="13">
        <v>14</v>
      </c>
      <c r="I1138" s="11">
        <v>85</v>
      </c>
      <c r="J1138" s="12">
        <v>0</v>
      </c>
      <c r="K1138" s="13">
        <v>0</v>
      </c>
      <c r="L1138" s="11" t="s">
        <v>13</v>
      </c>
      <c r="M1138" s="35">
        <v>0.75</v>
      </c>
      <c r="N1138" s="30"/>
      <c r="O1138" s="10"/>
    </row>
    <row r="1139" spans="2:25" x14ac:dyDescent="0.2">
      <c r="B1139" s="70">
        <v>37191</v>
      </c>
      <c r="C1139" s="4">
        <v>27</v>
      </c>
      <c r="D1139" s="11"/>
      <c r="E1139" s="12"/>
      <c r="F1139" s="13"/>
      <c r="G1139" s="92">
        <v>10</v>
      </c>
      <c r="H1139" s="13">
        <v>14</v>
      </c>
      <c r="I1139" s="11">
        <v>90</v>
      </c>
      <c r="J1139" s="12">
        <v>3</v>
      </c>
      <c r="K1139" s="13">
        <v>0</v>
      </c>
      <c r="L1139" s="11" t="s">
        <v>13</v>
      </c>
      <c r="M1139" s="35">
        <v>0.75</v>
      </c>
      <c r="N1139" s="30"/>
      <c r="O1139" s="16"/>
    </row>
    <row r="1140" spans="2:25" x14ac:dyDescent="0.2">
      <c r="B1140" s="70">
        <v>37192</v>
      </c>
      <c r="C1140" s="4">
        <v>28</v>
      </c>
      <c r="D1140" s="11"/>
      <c r="E1140" s="12"/>
      <c r="F1140" s="13"/>
      <c r="G1140" s="92">
        <v>10</v>
      </c>
      <c r="H1140" s="13">
        <v>15</v>
      </c>
      <c r="I1140" s="11">
        <v>85</v>
      </c>
      <c r="J1140" s="12">
        <v>0</v>
      </c>
      <c r="K1140" s="7">
        <v>1</v>
      </c>
      <c r="L1140" s="11" t="s">
        <v>13</v>
      </c>
      <c r="M1140" s="35">
        <v>0.5</v>
      </c>
      <c r="N1140" s="30"/>
      <c r="O1140" s="10"/>
    </row>
    <row r="1141" spans="2:25" x14ac:dyDescent="0.2">
      <c r="B1141" s="70">
        <v>37193</v>
      </c>
      <c r="C1141" s="4">
        <v>29</v>
      </c>
      <c r="D1141" s="11"/>
      <c r="E1141" s="12"/>
      <c r="F1141" s="13"/>
      <c r="G1141" s="92">
        <v>9</v>
      </c>
      <c r="H1141" s="13">
        <v>12</v>
      </c>
      <c r="I1141" s="11">
        <v>85</v>
      </c>
      <c r="J1141" s="12">
        <v>1</v>
      </c>
      <c r="K1141" s="7">
        <v>0</v>
      </c>
      <c r="L1141" s="11" t="s">
        <v>13</v>
      </c>
      <c r="M1141" s="35">
        <v>0.75</v>
      </c>
      <c r="N1141" s="30"/>
      <c r="O1141" s="16"/>
    </row>
    <row r="1142" spans="2:25" x14ac:dyDescent="0.2">
      <c r="B1142" s="70">
        <v>37194</v>
      </c>
      <c r="C1142" s="4">
        <v>30</v>
      </c>
      <c r="D1142" s="11"/>
      <c r="E1142" s="12"/>
      <c r="F1142" s="13"/>
      <c r="G1142" s="92">
        <v>10</v>
      </c>
      <c r="H1142" s="13">
        <v>18</v>
      </c>
      <c r="I1142" s="11">
        <v>70</v>
      </c>
      <c r="J1142" s="12">
        <v>0</v>
      </c>
      <c r="K1142" s="7">
        <v>1</v>
      </c>
      <c r="L1142" s="11" t="s">
        <v>25</v>
      </c>
      <c r="M1142" s="35">
        <v>0.25</v>
      </c>
      <c r="N1142" s="30"/>
      <c r="O1142" s="16"/>
    </row>
    <row r="1143" spans="2:25" ht="13.5" thickBot="1" x14ac:dyDescent="0.25">
      <c r="B1143" s="70">
        <v>37195</v>
      </c>
      <c r="C1143" s="17">
        <v>31</v>
      </c>
      <c r="D1143" s="18"/>
      <c r="E1143" s="19"/>
      <c r="F1143" s="20"/>
      <c r="G1143" s="112">
        <v>8</v>
      </c>
      <c r="H1143" s="13">
        <v>17</v>
      </c>
      <c r="I1143" s="11">
        <v>70</v>
      </c>
      <c r="J1143" s="12">
        <v>6</v>
      </c>
      <c r="K1143" s="13">
        <v>0</v>
      </c>
      <c r="L1143" s="11" t="s">
        <v>25</v>
      </c>
      <c r="M1143" s="35">
        <v>0.5</v>
      </c>
      <c r="N1143" s="30" t="s">
        <v>52</v>
      </c>
      <c r="O1143" s="16"/>
    </row>
    <row r="1144" spans="2:25" ht="13.5" thickBot="1" x14ac:dyDescent="0.25">
      <c r="C1144" s="21" t="s">
        <v>27</v>
      </c>
      <c r="D1144" s="22"/>
      <c r="E1144" s="23"/>
      <c r="F1144" s="24"/>
      <c r="G1144" s="57"/>
      <c r="H1144" s="58"/>
      <c r="I1144" s="25"/>
      <c r="J1144" s="64"/>
      <c r="K1144" s="24"/>
      <c r="L1144" s="22"/>
      <c r="M1144" s="36"/>
      <c r="N1144" s="37"/>
      <c r="O1144" s="38"/>
    </row>
    <row r="1145" spans="2:25" ht="12.75" customHeight="1" x14ac:dyDescent="0.2">
      <c r="C1145" s="164" t="s">
        <v>28</v>
      </c>
      <c r="D1145" s="165"/>
      <c r="E1145" s="251"/>
      <c r="F1145" s="253"/>
      <c r="G1145" s="256">
        <f>SUM(G1111:G1143)</f>
        <v>313</v>
      </c>
      <c r="H1145" s="256">
        <f>SUM(H1111:H1143)</f>
        <v>524</v>
      </c>
      <c r="I1145" s="256">
        <f>SUM(I1111:I1143)</f>
        <v>2465</v>
      </c>
      <c r="J1145" s="258">
        <f>SUM(J1111:J1143)</f>
        <v>35.5</v>
      </c>
      <c r="K1145" s="253">
        <f>COUNTIF(K1111:K1143,"&gt;0")</f>
        <v>23</v>
      </c>
      <c r="L1145" s="39"/>
      <c r="M1145" s="40"/>
      <c r="N1145" s="40"/>
      <c r="O1145" s="41"/>
    </row>
    <row r="1146" spans="2:25" ht="13.5" thickBot="1" x14ac:dyDescent="0.25">
      <c r="C1146" s="166"/>
      <c r="D1146" s="167"/>
      <c r="E1146" s="252"/>
      <c r="F1146" s="232"/>
      <c r="G1146" s="257"/>
      <c r="H1146" s="257"/>
      <c r="I1146" s="257"/>
      <c r="J1146" s="259"/>
      <c r="K1146" s="232"/>
      <c r="L1146" s="42"/>
      <c r="M1146" s="43"/>
      <c r="N1146" s="43"/>
      <c r="O1146" s="44"/>
    </row>
    <row r="1147" spans="2:25" ht="12.75" customHeight="1" x14ac:dyDescent="0.2">
      <c r="C1147" s="143" t="s">
        <v>54</v>
      </c>
      <c r="D1147" s="144"/>
      <c r="E1147" s="206"/>
      <c r="F1147" s="116" t="s">
        <v>55</v>
      </c>
      <c r="G1147" s="152" t="s">
        <v>171</v>
      </c>
      <c r="H1147" s="153" t="s">
        <v>172</v>
      </c>
      <c r="I1147" s="154" t="s">
        <v>56</v>
      </c>
      <c r="J1147" s="156" t="s">
        <v>57</v>
      </c>
      <c r="K1147" s="235" t="s">
        <v>29</v>
      </c>
      <c r="L1147" s="235"/>
      <c r="M1147" s="235"/>
      <c r="N1147" s="235"/>
      <c r="O1147" s="236"/>
    </row>
    <row r="1148" spans="2:25" x14ac:dyDescent="0.2">
      <c r="C1148" s="145"/>
      <c r="D1148" s="146"/>
      <c r="E1148" s="207"/>
      <c r="F1148" s="117"/>
      <c r="G1148" s="121"/>
      <c r="H1148" s="137"/>
      <c r="I1148" s="155"/>
      <c r="J1148" s="157"/>
      <c r="K1148" s="237"/>
      <c r="L1148" s="237"/>
      <c r="M1148" s="237"/>
      <c r="N1148" s="237"/>
      <c r="O1148" s="238"/>
    </row>
    <row r="1149" spans="2:25" x14ac:dyDescent="0.2">
      <c r="C1149" s="145"/>
      <c r="D1149" s="146"/>
      <c r="E1149" s="207"/>
      <c r="F1149" s="117"/>
      <c r="G1149" s="227">
        <f>G1145/31</f>
        <v>10.096774193548388</v>
      </c>
      <c r="H1149" s="227">
        <f t="shared" ref="H1149:I1149" si="19">H1145/31</f>
        <v>16.903225806451612</v>
      </c>
      <c r="I1149" s="227">
        <f t="shared" si="19"/>
        <v>79.516129032258064</v>
      </c>
      <c r="J1149" s="231">
        <f>COUNTIF(J1111:J1143,"&gt;0")</f>
        <v>10</v>
      </c>
      <c r="K1149" s="237"/>
      <c r="L1149" s="237"/>
      <c r="M1149" s="237"/>
      <c r="N1149" s="237"/>
      <c r="O1149" s="238"/>
    </row>
    <row r="1150" spans="2:25" ht="13.5" thickBot="1" x14ac:dyDescent="0.25">
      <c r="C1150" s="147"/>
      <c r="D1150" s="148"/>
      <c r="E1150" s="208"/>
      <c r="F1150" s="118"/>
      <c r="G1150" s="228"/>
      <c r="H1150" s="228"/>
      <c r="I1150" s="228"/>
      <c r="J1150" s="232"/>
      <c r="K1150" s="239"/>
      <c r="L1150" s="239"/>
      <c r="M1150" s="239"/>
      <c r="N1150" s="239"/>
      <c r="O1150" s="240"/>
    </row>
    <row r="1154" spans="2:25" x14ac:dyDescent="0.2">
      <c r="C1154" s="69" t="s">
        <v>315</v>
      </c>
      <c r="D1154" s="69" t="s">
        <v>312</v>
      </c>
    </row>
    <row r="1155" spans="2:25" ht="12.75" customHeight="1" thickBot="1" x14ac:dyDescent="0.25">
      <c r="D1155" s="72"/>
    </row>
    <row r="1156" spans="2:25" ht="13.5" customHeight="1" x14ac:dyDescent="0.2">
      <c r="C1156" s="260" t="s">
        <v>0</v>
      </c>
      <c r="D1156" s="262" t="s">
        <v>1</v>
      </c>
      <c r="E1156" s="263"/>
      <c r="F1156" s="264"/>
      <c r="G1156" s="265" t="s">
        <v>2</v>
      </c>
      <c r="H1156" s="266"/>
      <c r="I1156" s="267" t="s">
        <v>3</v>
      </c>
      <c r="J1156" s="269" t="s">
        <v>4</v>
      </c>
      <c r="K1156" s="241" t="s">
        <v>5</v>
      </c>
      <c r="L1156" s="243" t="s">
        <v>6</v>
      </c>
      <c r="M1156" s="245" t="s">
        <v>7</v>
      </c>
      <c r="N1156" s="246"/>
      <c r="O1156" s="247"/>
      <c r="R1156" s="80" t="s">
        <v>150</v>
      </c>
      <c r="S1156" s="80"/>
      <c r="T1156" s="80"/>
      <c r="U1156" s="80"/>
      <c r="V1156" s="80"/>
      <c r="W1156" s="80"/>
      <c r="X1156" s="80"/>
      <c r="Y1156" s="80"/>
    </row>
    <row r="1157" spans="2:25" ht="13.5" thickBot="1" x14ac:dyDescent="0.25">
      <c r="C1157" s="261"/>
      <c r="D1157" s="1" t="s">
        <v>8</v>
      </c>
      <c r="E1157" s="2" t="s">
        <v>9</v>
      </c>
      <c r="F1157" s="3" t="s">
        <v>10</v>
      </c>
      <c r="G1157" s="49" t="s">
        <v>11</v>
      </c>
      <c r="H1157" s="50" t="s">
        <v>12</v>
      </c>
      <c r="I1157" s="268"/>
      <c r="J1157" s="270"/>
      <c r="K1157" s="242"/>
      <c r="L1157" s="244"/>
      <c r="M1157" s="248"/>
      <c r="N1157" s="249"/>
      <c r="O1157" s="250"/>
      <c r="R1157" s="119" t="s">
        <v>412</v>
      </c>
      <c r="S1157" s="119"/>
      <c r="T1157" s="119"/>
      <c r="U1157" s="119"/>
      <c r="V1157" s="119"/>
      <c r="W1157" s="119"/>
      <c r="X1157" s="119"/>
      <c r="Y1157" s="119"/>
    </row>
    <row r="1158" spans="2:25" x14ac:dyDescent="0.2">
      <c r="B1158" s="70">
        <v>37165</v>
      </c>
      <c r="C1158" s="4">
        <v>1</v>
      </c>
      <c r="D1158" s="5"/>
      <c r="E1158" s="6"/>
      <c r="F1158" s="7"/>
      <c r="G1158" s="90">
        <v>13</v>
      </c>
      <c r="H1158" s="7">
        <v>14</v>
      </c>
      <c r="I1158" s="5">
        <v>96</v>
      </c>
      <c r="J1158" s="91">
        <v>18</v>
      </c>
      <c r="K1158" s="113"/>
      <c r="L1158" s="5" t="s">
        <v>25</v>
      </c>
      <c r="M1158" s="27" t="s">
        <v>415</v>
      </c>
      <c r="N1158" s="28"/>
      <c r="O1158" s="10"/>
      <c r="R1158" s="119"/>
      <c r="S1158" s="119"/>
      <c r="T1158" s="119"/>
      <c r="U1158" s="119"/>
      <c r="V1158" s="119"/>
      <c r="W1158" s="119"/>
      <c r="X1158" s="119"/>
      <c r="Y1158" s="119"/>
    </row>
    <row r="1159" spans="2:25" x14ac:dyDescent="0.2">
      <c r="B1159" s="70">
        <v>37166</v>
      </c>
      <c r="C1159" s="4">
        <v>2</v>
      </c>
      <c r="D1159" s="11"/>
      <c r="E1159" s="12"/>
      <c r="F1159" s="13"/>
      <c r="G1159" s="92">
        <v>15</v>
      </c>
      <c r="H1159" s="13">
        <v>22</v>
      </c>
      <c r="I1159" s="11">
        <v>98</v>
      </c>
      <c r="J1159" s="93">
        <v>0</v>
      </c>
      <c r="K1159" s="113"/>
      <c r="L1159" s="5" t="s">
        <v>25</v>
      </c>
      <c r="M1159" s="27" t="s">
        <v>415</v>
      </c>
      <c r="N1159" s="30"/>
      <c r="O1159" s="10"/>
      <c r="R1159" s="119"/>
      <c r="S1159" s="119"/>
      <c r="T1159" s="119"/>
      <c r="U1159" s="119"/>
      <c r="V1159" s="119"/>
      <c r="W1159" s="119"/>
      <c r="X1159" s="119"/>
      <c r="Y1159" s="119"/>
    </row>
    <row r="1160" spans="2:25" x14ac:dyDescent="0.2">
      <c r="B1160" s="70">
        <v>37167</v>
      </c>
      <c r="C1160" s="4">
        <v>3</v>
      </c>
      <c r="D1160" s="11"/>
      <c r="E1160" s="12"/>
      <c r="F1160" s="13"/>
      <c r="G1160" s="92">
        <v>13</v>
      </c>
      <c r="H1160" s="13">
        <v>16</v>
      </c>
      <c r="I1160" s="11">
        <v>91</v>
      </c>
      <c r="J1160" s="93">
        <v>4</v>
      </c>
      <c r="K1160" s="113"/>
      <c r="L1160" s="5" t="s">
        <v>25</v>
      </c>
      <c r="M1160" s="27" t="s">
        <v>31</v>
      </c>
      <c r="N1160" s="30"/>
      <c r="O1160" s="10"/>
      <c r="R1160" s="80"/>
      <c r="S1160" s="80"/>
      <c r="T1160" s="80"/>
      <c r="U1160" s="80"/>
      <c r="V1160" s="80"/>
      <c r="W1160" s="80"/>
      <c r="X1160" s="80"/>
      <c r="Y1160" s="80"/>
    </row>
    <row r="1161" spans="2:25" x14ac:dyDescent="0.2">
      <c r="B1161" s="70">
        <v>37168</v>
      </c>
      <c r="C1161" s="4">
        <v>4</v>
      </c>
      <c r="D1161" s="11"/>
      <c r="E1161" s="12"/>
      <c r="F1161" s="13"/>
      <c r="G1161" s="92">
        <v>10</v>
      </c>
      <c r="H1161" s="13">
        <v>16</v>
      </c>
      <c r="I1161" s="11">
        <v>90</v>
      </c>
      <c r="J1161" s="93">
        <v>0</v>
      </c>
      <c r="K1161" s="113"/>
      <c r="L1161" s="5" t="s">
        <v>25</v>
      </c>
      <c r="M1161" s="27" t="s">
        <v>313</v>
      </c>
      <c r="N1161" s="30"/>
      <c r="O1161" s="10"/>
      <c r="R1161" s="80" t="s">
        <v>152</v>
      </c>
      <c r="S1161" s="80"/>
      <c r="T1161" s="80"/>
      <c r="U1161" s="80"/>
      <c r="V1161" s="80"/>
      <c r="W1161" s="80"/>
      <c r="X1161" s="80"/>
      <c r="Y1161" s="80"/>
    </row>
    <row r="1162" spans="2:25" x14ac:dyDescent="0.2">
      <c r="B1162" s="70">
        <v>37169</v>
      </c>
      <c r="C1162" s="4">
        <v>5</v>
      </c>
      <c r="D1162" s="11"/>
      <c r="E1162" s="12"/>
      <c r="F1162" s="13"/>
      <c r="G1162" s="92">
        <v>12</v>
      </c>
      <c r="H1162" s="13">
        <v>16</v>
      </c>
      <c r="I1162" s="11">
        <v>90</v>
      </c>
      <c r="J1162" s="93">
        <v>0</v>
      </c>
      <c r="K1162" s="113"/>
      <c r="L1162" s="5" t="s">
        <v>25</v>
      </c>
      <c r="M1162" s="27" t="s">
        <v>416</v>
      </c>
      <c r="N1162" s="30"/>
      <c r="O1162" s="10"/>
      <c r="R1162" s="119" t="s">
        <v>413</v>
      </c>
      <c r="S1162" s="119"/>
      <c r="T1162" s="119"/>
      <c r="U1162" s="119"/>
      <c r="V1162" s="119"/>
      <c r="W1162" s="119"/>
      <c r="X1162" s="119"/>
      <c r="Y1162" s="119"/>
    </row>
    <row r="1163" spans="2:25" x14ac:dyDescent="0.2">
      <c r="B1163" s="70">
        <v>37170</v>
      </c>
      <c r="C1163" s="4">
        <v>6</v>
      </c>
      <c r="D1163" s="11"/>
      <c r="E1163" s="12"/>
      <c r="F1163" s="13"/>
      <c r="G1163" s="92">
        <v>13</v>
      </c>
      <c r="H1163" s="13">
        <v>16</v>
      </c>
      <c r="I1163" s="11">
        <v>89</v>
      </c>
      <c r="J1163" s="93">
        <v>0</v>
      </c>
      <c r="K1163" s="113"/>
      <c r="L1163" s="5" t="s">
        <v>25</v>
      </c>
      <c r="M1163" s="27" t="s">
        <v>33</v>
      </c>
      <c r="N1163" s="30" t="s">
        <v>313</v>
      </c>
      <c r="O1163" s="10"/>
      <c r="R1163" s="119"/>
      <c r="S1163" s="119"/>
      <c r="T1163" s="119"/>
      <c r="U1163" s="119"/>
      <c r="V1163" s="119"/>
      <c r="W1163" s="119"/>
      <c r="X1163" s="119"/>
      <c r="Y1163" s="119"/>
    </row>
    <row r="1164" spans="2:25" x14ac:dyDescent="0.2">
      <c r="B1164" s="70">
        <v>37171</v>
      </c>
      <c r="C1164" s="4">
        <v>7</v>
      </c>
      <c r="D1164" s="11"/>
      <c r="E1164" s="12"/>
      <c r="F1164" s="13"/>
      <c r="G1164" s="92">
        <v>13</v>
      </c>
      <c r="H1164" s="13">
        <v>17</v>
      </c>
      <c r="I1164" s="11">
        <v>85</v>
      </c>
      <c r="J1164" s="93">
        <v>0</v>
      </c>
      <c r="K1164" s="113"/>
      <c r="L1164" s="5" t="s">
        <v>25</v>
      </c>
      <c r="M1164" s="27" t="s">
        <v>313</v>
      </c>
      <c r="N1164" s="30"/>
      <c r="O1164" s="10"/>
      <c r="R1164" s="119"/>
      <c r="S1164" s="119"/>
      <c r="T1164" s="119"/>
      <c r="U1164" s="119"/>
      <c r="V1164" s="119"/>
      <c r="W1164" s="119"/>
      <c r="X1164" s="119"/>
      <c r="Y1164" s="119"/>
    </row>
    <row r="1165" spans="2:25" x14ac:dyDescent="0.2">
      <c r="B1165" s="70">
        <v>37172</v>
      </c>
      <c r="C1165" s="4">
        <v>8</v>
      </c>
      <c r="D1165" s="11"/>
      <c r="E1165" s="12"/>
      <c r="F1165" s="13"/>
      <c r="G1165" s="92">
        <v>10</v>
      </c>
      <c r="H1165" s="13">
        <v>16</v>
      </c>
      <c r="I1165" s="11">
        <v>87</v>
      </c>
      <c r="J1165" s="93">
        <v>0</v>
      </c>
      <c r="K1165" s="113"/>
      <c r="L1165" s="5" t="s">
        <v>25</v>
      </c>
      <c r="M1165" s="27" t="s">
        <v>313</v>
      </c>
      <c r="N1165" s="30"/>
      <c r="O1165" s="16"/>
      <c r="R1165" s="80"/>
      <c r="S1165" s="80"/>
      <c r="T1165" s="80"/>
      <c r="U1165" s="80"/>
      <c r="V1165" s="80"/>
      <c r="W1165" s="80"/>
      <c r="X1165" s="80"/>
      <c r="Y1165" s="80"/>
    </row>
    <row r="1166" spans="2:25" x14ac:dyDescent="0.2">
      <c r="B1166" s="70">
        <v>37173</v>
      </c>
      <c r="C1166" s="4">
        <v>9</v>
      </c>
      <c r="D1166" s="11"/>
      <c r="E1166" s="12"/>
      <c r="F1166" s="13"/>
      <c r="G1166" s="92">
        <v>12</v>
      </c>
      <c r="H1166" s="13">
        <v>16</v>
      </c>
      <c r="I1166" s="11">
        <v>90</v>
      </c>
      <c r="J1166" s="93">
        <v>0</v>
      </c>
      <c r="K1166" s="113"/>
      <c r="L1166" s="5" t="s">
        <v>25</v>
      </c>
      <c r="M1166" s="27" t="s">
        <v>313</v>
      </c>
      <c r="N1166" s="30"/>
      <c r="O1166" s="16"/>
      <c r="R1166" s="80" t="s">
        <v>154</v>
      </c>
      <c r="S1166" s="80"/>
      <c r="T1166" s="80"/>
      <c r="U1166" s="80"/>
      <c r="V1166" s="80"/>
      <c r="W1166" s="80"/>
      <c r="X1166" s="80"/>
      <c r="Y1166" s="80"/>
    </row>
    <row r="1167" spans="2:25" ht="13.5" thickBot="1" x14ac:dyDescent="0.25">
      <c r="B1167" s="70">
        <v>37174</v>
      </c>
      <c r="C1167" s="17">
        <v>10</v>
      </c>
      <c r="D1167" s="18"/>
      <c r="E1167" s="19"/>
      <c r="F1167" s="20"/>
      <c r="G1167" s="94">
        <v>12</v>
      </c>
      <c r="H1167" s="20">
        <v>16</v>
      </c>
      <c r="I1167" s="18">
        <v>80</v>
      </c>
      <c r="J1167" s="93">
        <v>0</v>
      </c>
      <c r="K1167" s="113"/>
      <c r="L1167" s="5" t="s">
        <v>25</v>
      </c>
      <c r="M1167" s="27" t="s">
        <v>33</v>
      </c>
      <c r="N1167" s="30" t="s">
        <v>313</v>
      </c>
      <c r="O1167" s="16"/>
      <c r="R1167" s="119"/>
      <c r="S1167" s="119"/>
      <c r="T1167" s="119"/>
      <c r="U1167" s="119"/>
      <c r="V1167" s="119"/>
      <c r="W1167" s="119"/>
      <c r="X1167" s="119"/>
      <c r="Y1167" s="119"/>
    </row>
    <row r="1168" spans="2:25" ht="13.5" thickBot="1" x14ac:dyDescent="0.25">
      <c r="C1168" s="21" t="s">
        <v>20</v>
      </c>
      <c r="D1168" s="22"/>
      <c r="E1168" s="23"/>
      <c r="F1168" s="24"/>
      <c r="G1168" s="96"/>
      <c r="H1168" s="97"/>
      <c r="I1168" s="25"/>
      <c r="J1168" s="98"/>
      <c r="K1168" s="114"/>
      <c r="L1168" s="22"/>
      <c r="M1168" s="32"/>
      <c r="N1168" s="33"/>
      <c r="O1168" s="102"/>
      <c r="R1168" s="119"/>
      <c r="S1168" s="119"/>
      <c r="T1168" s="119"/>
      <c r="U1168" s="119"/>
      <c r="V1168" s="119"/>
      <c r="W1168" s="119"/>
      <c r="X1168" s="119"/>
      <c r="Y1168" s="119"/>
    </row>
    <row r="1169" spans="2:25" x14ac:dyDescent="0.2">
      <c r="B1169" s="70">
        <v>37175</v>
      </c>
      <c r="C1169" s="26">
        <v>11</v>
      </c>
      <c r="D1169" s="5"/>
      <c r="E1169" s="6"/>
      <c r="F1169" s="7"/>
      <c r="G1169" s="90">
        <v>10</v>
      </c>
      <c r="H1169" s="7">
        <v>17</v>
      </c>
      <c r="I1169" s="5">
        <v>94</v>
      </c>
      <c r="J1169" s="12">
        <v>0</v>
      </c>
      <c r="K1169" s="113"/>
      <c r="L1169" s="5" t="s">
        <v>15</v>
      </c>
      <c r="M1169" s="35" t="s">
        <v>313</v>
      </c>
      <c r="N1169" s="30" t="s">
        <v>31</v>
      </c>
      <c r="O1169" s="10"/>
      <c r="R1169" s="119"/>
      <c r="S1169" s="119"/>
      <c r="T1169" s="119"/>
      <c r="U1169" s="119"/>
      <c r="V1169" s="119"/>
      <c r="W1169" s="119"/>
      <c r="X1169" s="119"/>
      <c r="Y1169" s="119"/>
    </row>
    <row r="1170" spans="2:25" x14ac:dyDescent="0.2">
      <c r="B1170" s="70">
        <v>37176</v>
      </c>
      <c r="C1170" s="4">
        <v>12</v>
      </c>
      <c r="D1170" s="11"/>
      <c r="E1170" s="12"/>
      <c r="F1170" s="13"/>
      <c r="G1170" s="90">
        <v>12</v>
      </c>
      <c r="H1170" s="7">
        <v>19</v>
      </c>
      <c r="I1170" s="11">
        <v>85</v>
      </c>
      <c r="J1170" s="12">
        <v>0</v>
      </c>
      <c r="K1170" s="113"/>
      <c r="L1170" s="5" t="s">
        <v>45</v>
      </c>
      <c r="M1170" s="35" t="s">
        <v>33</v>
      </c>
      <c r="N1170" s="30"/>
      <c r="O1170" s="10"/>
      <c r="R1170" s="80"/>
      <c r="S1170" s="80"/>
      <c r="T1170" s="80"/>
      <c r="U1170" s="80"/>
      <c r="V1170" s="80"/>
      <c r="W1170" s="80"/>
      <c r="X1170" s="80"/>
      <c r="Y1170" s="80"/>
    </row>
    <row r="1171" spans="2:25" x14ac:dyDescent="0.2">
      <c r="B1171" s="70">
        <v>37177</v>
      </c>
      <c r="C1171" s="4">
        <v>13</v>
      </c>
      <c r="D1171" s="11"/>
      <c r="E1171" s="12"/>
      <c r="F1171" s="13"/>
      <c r="G1171" s="92">
        <v>15</v>
      </c>
      <c r="H1171" s="13">
        <v>20</v>
      </c>
      <c r="I1171" s="11">
        <v>80</v>
      </c>
      <c r="J1171" s="12">
        <v>0</v>
      </c>
      <c r="K1171" s="113"/>
      <c r="L1171" s="5" t="s">
        <v>45</v>
      </c>
      <c r="M1171" s="35" t="s">
        <v>33</v>
      </c>
      <c r="N1171" s="30"/>
      <c r="O1171" s="16"/>
      <c r="R1171" s="80" t="s">
        <v>156</v>
      </c>
      <c r="S1171" s="80"/>
      <c r="T1171" s="80"/>
      <c r="U1171" s="80"/>
      <c r="V1171" s="80"/>
      <c r="W1171" s="80"/>
      <c r="X1171" s="80"/>
      <c r="Y1171" s="80"/>
    </row>
    <row r="1172" spans="2:25" ht="15" x14ac:dyDescent="0.25">
      <c r="B1172" s="70">
        <v>37178</v>
      </c>
      <c r="C1172" s="4">
        <v>14</v>
      </c>
      <c r="D1172" s="11"/>
      <c r="E1172" s="12"/>
      <c r="F1172" s="13"/>
      <c r="G1172" s="99">
        <v>13</v>
      </c>
      <c r="H1172" s="13">
        <v>19</v>
      </c>
      <c r="I1172" s="11">
        <v>84</v>
      </c>
      <c r="J1172" s="12">
        <v>0</v>
      </c>
      <c r="K1172" s="113"/>
      <c r="L1172" s="5" t="s">
        <v>45</v>
      </c>
      <c r="M1172" s="35" t="s">
        <v>33</v>
      </c>
      <c r="N1172" s="30" t="s">
        <v>417</v>
      </c>
      <c r="O1172" s="16"/>
      <c r="R1172" s="120"/>
      <c r="S1172" s="120"/>
      <c r="T1172" s="120"/>
      <c r="U1172" s="120"/>
      <c r="V1172" s="120"/>
      <c r="W1172" s="120"/>
      <c r="X1172" s="120"/>
      <c r="Y1172" s="120"/>
    </row>
    <row r="1173" spans="2:25" x14ac:dyDescent="0.2">
      <c r="B1173" s="70">
        <v>37179</v>
      </c>
      <c r="C1173" s="4">
        <v>15</v>
      </c>
      <c r="D1173" s="11"/>
      <c r="E1173" s="12"/>
      <c r="F1173" s="13"/>
      <c r="G1173" s="92">
        <v>13</v>
      </c>
      <c r="H1173" s="13">
        <v>19</v>
      </c>
      <c r="I1173" s="11">
        <v>85</v>
      </c>
      <c r="J1173" s="12">
        <v>0</v>
      </c>
      <c r="K1173" s="113"/>
      <c r="L1173" s="5" t="s">
        <v>45</v>
      </c>
      <c r="M1173" s="35" t="s">
        <v>33</v>
      </c>
      <c r="N1173" s="30" t="s">
        <v>417</v>
      </c>
      <c r="O1173" s="10"/>
      <c r="R1173" s="120"/>
      <c r="S1173" s="120"/>
      <c r="T1173" s="120"/>
      <c r="U1173" s="120"/>
      <c r="V1173" s="120"/>
      <c r="W1173" s="120"/>
      <c r="X1173" s="120"/>
      <c r="Y1173" s="120"/>
    </row>
    <row r="1174" spans="2:25" x14ac:dyDescent="0.2">
      <c r="B1174" s="70">
        <v>37180</v>
      </c>
      <c r="C1174" s="4">
        <v>16</v>
      </c>
      <c r="D1174" s="11"/>
      <c r="E1174" s="12"/>
      <c r="F1174" s="13"/>
      <c r="G1174" s="92">
        <v>10</v>
      </c>
      <c r="H1174" s="13">
        <v>18</v>
      </c>
      <c r="I1174" s="11">
        <v>87</v>
      </c>
      <c r="J1174" s="12">
        <v>0</v>
      </c>
      <c r="K1174" s="113"/>
      <c r="L1174" s="5" t="s">
        <v>45</v>
      </c>
      <c r="M1174" s="35" t="s">
        <v>33</v>
      </c>
      <c r="N1174" s="30" t="s">
        <v>417</v>
      </c>
      <c r="O1174" s="16"/>
      <c r="R1174" s="120"/>
      <c r="S1174" s="120"/>
      <c r="T1174" s="120"/>
      <c r="U1174" s="120"/>
      <c r="V1174" s="120"/>
      <c r="W1174" s="120"/>
      <c r="X1174" s="120"/>
      <c r="Y1174" s="120"/>
    </row>
    <row r="1175" spans="2:25" x14ac:dyDescent="0.2">
      <c r="B1175" s="70">
        <v>37181</v>
      </c>
      <c r="C1175" s="4">
        <v>17</v>
      </c>
      <c r="D1175" s="11"/>
      <c r="E1175" s="12"/>
      <c r="F1175" s="13"/>
      <c r="G1175" s="92">
        <v>12</v>
      </c>
      <c r="H1175" s="13">
        <v>15</v>
      </c>
      <c r="I1175" s="11">
        <v>92</v>
      </c>
      <c r="J1175" s="12">
        <v>0</v>
      </c>
      <c r="K1175" s="113"/>
      <c r="L1175" s="5" t="s">
        <v>45</v>
      </c>
      <c r="M1175" s="35" t="s">
        <v>33</v>
      </c>
      <c r="N1175" s="30" t="s">
        <v>417</v>
      </c>
      <c r="O1175" s="10"/>
      <c r="R1175" s="80"/>
      <c r="S1175" s="80"/>
      <c r="T1175" s="80"/>
      <c r="U1175" s="80"/>
      <c r="V1175" s="80"/>
      <c r="W1175" s="80"/>
      <c r="X1175" s="80"/>
      <c r="Y1175" s="80"/>
    </row>
    <row r="1176" spans="2:25" x14ac:dyDescent="0.2">
      <c r="B1176" s="70">
        <v>37182</v>
      </c>
      <c r="C1176" s="4">
        <v>18</v>
      </c>
      <c r="D1176" s="11"/>
      <c r="E1176" s="12"/>
      <c r="F1176" s="13"/>
      <c r="G1176" s="92">
        <v>10</v>
      </c>
      <c r="H1176" s="13">
        <v>16</v>
      </c>
      <c r="I1176" s="11">
        <v>91</v>
      </c>
      <c r="J1176" s="12">
        <v>0</v>
      </c>
      <c r="K1176" s="113"/>
      <c r="L1176" s="5" t="s">
        <v>45</v>
      </c>
      <c r="M1176" s="35" t="s">
        <v>33</v>
      </c>
      <c r="N1176" s="30" t="s">
        <v>417</v>
      </c>
      <c r="O1176" s="10"/>
      <c r="R1176" s="80" t="s">
        <v>155</v>
      </c>
      <c r="S1176" s="80"/>
      <c r="T1176" s="80"/>
      <c r="U1176" s="80"/>
      <c r="V1176" s="80"/>
      <c r="W1176" s="80"/>
      <c r="X1176" s="80"/>
      <c r="Y1176" s="80"/>
    </row>
    <row r="1177" spans="2:25" x14ac:dyDescent="0.2">
      <c r="B1177" s="70">
        <v>37183</v>
      </c>
      <c r="C1177" s="4">
        <v>19</v>
      </c>
      <c r="D1177" s="11"/>
      <c r="E1177" s="12"/>
      <c r="F1177" s="13"/>
      <c r="G1177" s="92">
        <v>10</v>
      </c>
      <c r="H1177" s="13">
        <v>18</v>
      </c>
      <c r="I1177" s="11">
        <v>90</v>
      </c>
      <c r="J1177" s="12">
        <v>0</v>
      </c>
      <c r="K1177" s="113"/>
      <c r="L1177" s="5" t="s">
        <v>45</v>
      </c>
      <c r="M1177" s="35" t="s">
        <v>33</v>
      </c>
      <c r="N1177" s="30" t="s">
        <v>417</v>
      </c>
      <c r="O1177" s="10"/>
      <c r="R1177" s="120" t="s">
        <v>414</v>
      </c>
      <c r="S1177" s="120"/>
      <c r="T1177" s="120"/>
      <c r="U1177" s="120"/>
      <c r="V1177" s="120"/>
      <c r="W1177" s="120"/>
      <c r="X1177" s="120"/>
      <c r="Y1177" s="120"/>
    </row>
    <row r="1178" spans="2:25" ht="13.5" thickBot="1" x14ac:dyDescent="0.25">
      <c r="B1178" s="70">
        <v>37184</v>
      </c>
      <c r="C1178" s="17">
        <v>20</v>
      </c>
      <c r="D1178" s="18"/>
      <c r="E1178" s="19"/>
      <c r="F1178" s="20"/>
      <c r="G1178" s="92">
        <v>10</v>
      </c>
      <c r="H1178" s="13">
        <v>16</v>
      </c>
      <c r="I1178" s="18">
        <v>91</v>
      </c>
      <c r="J1178" s="12">
        <v>0</v>
      </c>
      <c r="K1178" s="113"/>
      <c r="L1178" s="5" t="s">
        <v>45</v>
      </c>
      <c r="M1178" s="35" t="s">
        <v>33</v>
      </c>
      <c r="N1178" s="30" t="s">
        <v>417</v>
      </c>
      <c r="O1178" s="16"/>
      <c r="R1178" s="120"/>
      <c r="S1178" s="120"/>
      <c r="T1178" s="120"/>
      <c r="U1178" s="120"/>
      <c r="V1178" s="120"/>
      <c r="W1178" s="120"/>
      <c r="X1178" s="120"/>
      <c r="Y1178" s="120"/>
    </row>
    <row r="1179" spans="2:25" ht="13.5" thickBot="1" x14ac:dyDescent="0.25">
      <c r="C1179" s="21" t="s">
        <v>23</v>
      </c>
      <c r="D1179" s="22"/>
      <c r="E1179" s="23"/>
      <c r="F1179" s="24"/>
      <c r="G1179" s="96"/>
      <c r="H1179" s="97"/>
      <c r="I1179" s="25"/>
      <c r="J1179" s="98"/>
      <c r="K1179" s="114"/>
      <c r="L1179" s="22"/>
      <c r="M1179" s="32"/>
      <c r="N1179" s="33"/>
      <c r="O1179" s="102"/>
      <c r="R1179" s="120"/>
      <c r="S1179" s="120"/>
      <c r="T1179" s="120"/>
      <c r="U1179" s="120"/>
      <c r="V1179" s="120"/>
      <c r="W1179" s="120"/>
      <c r="X1179" s="120"/>
      <c r="Y1179" s="120"/>
    </row>
    <row r="1180" spans="2:25" x14ac:dyDescent="0.2">
      <c r="B1180" s="70">
        <v>37185</v>
      </c>
      <c r="C1180" s="26">
        <v>21</v>
      </c>
      <c r="D1180" s="5"/>
      <c r="E1180" s="6"/>
      <c r="F1180" s="7"/>
      <c r="G1180" s="90">
        <v>12</v>
      </c>
      <c r="H1180" s="7">
        <v>15</v>
      </c>
      <c r="I1180" s="5">
        <v>82</v>
      </c>
      <c r="J1180" s="6">
        <v>2</v>
      </c>
      <c r="K1180" s="113"/>
      <c r="L1180" s="5" t="s">
        <v>25</v>
      </c>
      <c r="M1180" s="35" t="s">
        <v>33</v>
      </c>
      <c r="N1180" s="30" t="s">
        <v>31</v>
      </c>
      <c r="O1180" s="10"/>
      <c r="R1180" s="80"/>
      <c r="S1180" s="80"/>
      <c r="T1180" s="80"/>
      <c r="U1180" s="80"/>
      <c r="V1180" s="80"/>
      <c r="W1180" s="80"/>
      <c r="X1180" s="80"/>
      <c r="Y1180" s="80"/>
    </row>
    <row r="1181" spans="2:25" x14ac:dyDescent="0.2">
      <c r="B1181" s="70">
        <v>37186</v>
      </c>
      <c r="C1181" s="4">
        <v>22</v>
      </c>
      <c r="D1181" s="11"/>
      <c r="E1181" s="12"/>
      <c r="F1181" s="13"/>
      <c r="G1181" s="92">
        <v>10</v>
      </c>
      <c r="H1181" s="13">
        <v>15</v>
      </c>
      <c r="I1181" s="11">
        <v>80</v>
      </c>
      <c r="J1181" s="12">
        <v>0</v>
      </c>
      <c r="K1181" s="108"/>
      <c r="L1181" s="5" t="s">
        <v>25</v>
      </c>
      <c r="M1181" s="35" t="s">
        <v>33</v>
      </c>
      <c r="N1181" s="30" t="s">
        <v>417</v>
      </c>
      <c r="O1181" s="10"/>
      <c r="R1181" s="80" t="s">
        <v>157</v>
      </c>
      <c r="S1181" s="80"/>
      <c r="T1181" s="80"/>
      <c r="U1181" s="80"/>
      <c r="V1181" s="80"/>
      <c r="W1181" s="80"/>
      <c r="X1181" s="80"/>
      <c r="Y1181" s="80"/>
    </row>
    <row r="1182" spans="2:25" x14ac:dyDescent="0.2">
      <c r="B1182" s="70">
        <v>37187</v>
      </c>
      <c r="C1182" s="4">
        <v>23</v>
      </c>
      <c r="D1182" s="11"/>
      <c r="E1182" s="12"/>
      <c r="F1182" s="13"/>
      <c r="G1182" s="92">
        <v>12</v>
      </c>
      <c r="H1182" s="13">
        <v>15</v>
      </c>
      <c r="I1182" s="11">
        <v>88</v>
      </c>
      <c r="J1182" s="12">
        <v>0</v>
      </c>
      <c r="K1182" s="113"/>
      <c r="L1182" s="5" t="s">
        <v>25</v>
      </c>
      <c r="M1182" s="35" t="s">
        <v>33</v>
      </c>
      <c r="N1182" s="30" t="s">
        <v>417</v>
      </c>
      <c r="O1182" s="16"/>
      <c r="R1182" s="120"/>
      <c r="S1182" s="120"/>
      <c r="T1182" s="120"/>
      <c r="U1182" s="120"/>
      <c r="V1182" s="120"/>
      <c r="W1182" s="120"/>
      <c r="X1182" s="120"/>
      <c r="Y1182" s="120"/>
    </row>
    <row r="1183" spans="2:25" x14ac:dyDescent="0.2">
      <c r="B1183" s="70">
        <v>37188</v>
      </c>
      <c r="C1183" s="4">
        <v>24</v>
      </c>
      <c r="D1183" s="11"/>
      <c r="E1183" s="12"/>
      <c r="F1183" s="13"/>
      <c r="G1183" s="92">
        <v>11</v>
      </c>
      <c r="H1183" s="13">
        <v>13</v>
      </c>
      <c r="I1183" s="11">
        <v>99</v>
      </c>
      <c r="J1183" s="12">
        <v>7</v>
      </c>
      <c r="K1183" s="108"/>
      <c r="L1183" s="5" t="s">
        <v>25</v>
      </c>
      <c r="M1183" s="35" t="s">
        <v>313</v>
      </c>
      <c r="N1183" s="30" t="s">
        <v>31</v>
      </c>
      <c r="O1183" s="10"/>
      <c r="R1183" s="120"/>
      <c r="S1183" s="120"/>
      <c r="T1183" s="120"/>
      <c r="U1183" s="120"/>
      <c r="V1183" s="120"/>
      <c r="W1183" s="120"/>
      <c r="X1183" s="120"/>
      <c r="Y1183" s="120"/>
    </row>
    <row r="1184" spans="2:25" x14ac:dyDescent="0.2">
      <c r="B1184" s="70">
        <v>37189</v>
      </c>
      <c r="C1184" s="4">
        <v>25</v>
      </c>
      <c r="D1184" s="11"/>
      <c r="E1184" s="12"/>
      <c r="F1184" s="13"/>
      <c r="G1184" s="92">
        <v>10</v>
      </c>
      <c r="H1184" s="13">
        <v>12</v>
      </c>
      <c r="I1184" s="11">
        <v>100</v>
      </c>
      <c r="J1184" s="12">
        <v>6</v>
      </c>
      <c r="K1184" s="108"/>
      <c r="L1184" s="5" t="s">
        <v>13</v>
      </c>
      <c r="M1184" s="35" t="s">
        <v>313</v>
      </c>
      <c r="N1184" s="30" t="s">
        <v>31</v>
      </c>
      <c r="O1184" s="16"/>
      <c r="R1184" s="120"/>
      <c r="S1184" s="120"/>
      <c r="T1184" s="120"/>
      <c r="U1184" s="120"/>
      <c r="V1184" s="120"/>
      <c r="W1184" s="120"/>
      <c r="X1184" s="120"/>
      <c r="Y1184" s="120"/>
    </row>
    <row r="1185" spans="2:15" x14ac:dyDescent="0.2">
      <c r="B1185" s="70">
        <v>37190</v>
      </c>
      <c r="C1185" s="4">
        <v>26</v>
      </c>
      <c r="D1185" s="11"/>
      <c r="E1185" s="12"/>
      <c r="F1185" s="13"/>
      <c r="G1185" s="92">
        <v>11</v>
      </c>
      <c r="H1185" s="13">
        <v>13</v>
      </c>
      <c r="I1185" s="11">
        <v>99</v>
      </c>
      <c r="J1185" s="12">
        <v>0</v>
      </c>
      <c r="K1185" s="108"/>
      <c r="L1185" s="11" t="s">
        <v>45</v>
      </c>
      <c r="M1185" s="35" t="s">
        <v>418</v>
      </c>
      <c r="N1185" s="30"/>
      <c r="O1185" s="10"/>
    </row>
    <row r="1186" spans="2:15" x14ac:dyDescent="0.2">
      <c r="B1186" s="70">
        <v>37191</v>
      </c>
      <c r="C1186" s="4">
        <v>27</v>
      </c>
      <c r="D1186" s="11"/>
      <c r="E1186" s="12"/>
      <c r="F1186" s="13"/>
      <c r="G1186" s="92">
        <v>11</v>
      </c>
      <c r="H1186" s="13">
        <v>13</v>
      </c>
      <c r="I1186" s="11">
        <v>98</v>
      </c>
      <c r="J1186" s="12">
        <v>5</v>
      </c>
      <c r="K1186" s="108"/>
      <c r="L1186" s="11" t="s">
        <v>13</v>
      </c>
      <c r="M1186" s="35" t="s">
        <v>31</v>
      </c>
      <c r="N1186" s="30"/>
      <c r="O1186" s="16"/>
    </row>
    <row r="1187" spans="2:15" x14ac:dyDescent="0.2">
      <c r="B1187" s="70">
        <v>37192</v>
      </c>
      <c r="C1187" s="4">
        <v>28</v>
      </c>
      <c r="D1187" s="11"/>
      <c r="E1187" s="12"/>
      <c r="F1187" s="13"/>
      <c r="G1187" s="92">
        <v>11</v>
      </c>
      <c r="H1187" s="13">
        <v>12</v>
      </c>
      <c r="I1187" s="11">
        <v>97</v>
      </c>
      <c r="J1187" s="12">
        <v>0</v>
      </c>
      <c r="K1187" s="113"/>
      <c r="L1187" s="11" t="s">
        <v>25</v>
      </c>
      <c r="M1187" s="35" t="s">
        <v>418</v>
      </c>
      <c r="N1187" s="30"/>
      <c r="O1187" s="10"/>
    </row>
    <row r="1188" spans="2:15" x14ac:dyDescent="0.2">
      <c r="B1188" s="70">
        <v>37193</v>
      </c>
      <c r="C1188" s="4">
        <v>29</v>
      </c>
      <c r="D1188" s="11"/>
      <c r="E1188" s="12"/>
      <c r="F1188" s="13"/>
      <c r="G1188" s="92">
        <v>11</v>
      </c>
      <c r="H1188" s="13">
        <v>13</v>
      </c>
      <c r="I1188" s="11">
        <v>98</v>
      </c>
      <c r="J1188" s="12">
        <v>1</v>
      </c>
      <c r="K1188" s="113"/>
      <c r="L1188" s="11" t="s">
        <v>13</v>
      </c>
      <c r="M1188" s="35" t="s">
        <v>313</v>
      </c>
      <c r="N1188" s="30" t="s">
        <v>130</v>
      </c>
      <c r="O1188" s="16"/>
    </row>
    <row r="1189" spans="2:15" x14ac:dyDescent="0.2">
      <c r="B1189" s="70">
        <v>37194</v>
      </c>
      <c r="C1189" s="4">
        <v>30</v>
      </c>
      <c r="D1189" s="11"/>
      <c r="E1189" s="12"/>
      <c r="F1189" s="13"/>
      <c r="G1189" s="92">
        <v>14</v>
      </c>
      <c r="H1189" s="13">
        <v>17</v>
      </c>
      <c r="I1189" s="11">
        <v>90</v>
      </c>
      <c r="J1189" s="12">
        <v>0</v>
      </c>
      <c r="K1189" s="113"/>
      <c r="L1189" s="11" t="s">
        <v>25</v>
      </c>
      <c r="M1189" s="35" t="s">
        <v>287</v>
      </c>
      <c r="N1189" s="30"/>
      <c r="O1189" s="16"/>
    </row>
    <row r="1190" spans="2:15" ht="13.5" thickBot="1" x14ac:dyDescent="0.25">
      <c r="B1190" s="70">
        <v>37195</v>
      </c>
      <c r="C1190" s="17">
        <v>31</v>
      </c>
      <c r="D1190" s="18"/>
      <c r="E1190" s="19"/>
      <c r="F1190" s="20"/>
      <c r="G1190" s="92">
        <v>7</v>
      </c>
      <c r="H1190" s="13">
        <v>16</v>
      </c>
      <c r="I1190" s="11">
        <v>92</v>
      </c>
      <c r="J1190" s="12">
        <v>0</v>
      </c>
      <c r="K1190" s="108"/>
      <c r="L1190" s="11" t="s">
        <v>25</v>
      </c>
      <c r="M1190" s="35" t="s">
        <v>287</v>
      </c>
      <c r="N1190" s="30"/>
      <c r="O1190" s="16"/>
    </row>
    <row r="1191" spans="2:15" ht="12.75" customHeight="1" thickBot="1" x14ac:dyDescent="0.25">
      <c r="C1191" s="21" t="s">
        <v>27</v>
      </c>
      <c r="D1191" s="22"/>
      <c r="E1191" s="23"/>
      <c r="F1191" s="24"/>
      <c r="G1191" s="57"/>
      <c r="H1191" s="58"/>
      <c r="I1191" s="25"/>
      <c r="J1191" s="64"/>
      <c r="K1191" s="24"/>
      <c r="L1191" s="22"/>
      <c r="M1191" s="36"/>
      <c r="N1191" s="37"/>
      <c r="O1191" s="38"/>
    </row>
    <row r="1192" spans="2:15" x14ac:dyDescent="0.2">
      <c r="C1192" s="164" t="s">
        <v>28</v>
      </c>
      <c r="D1192" s="165"/>
      <c r="E1192" s="251"/>
      <c r="F1192" s="253"/>
      <c r="G1192" s="254">
        <f>SUM(G1158:G1190)</f>
        <v>358</v>
      </c>
      <c r="H1192" s="256">
        <f>SUM(H1158:H1190)</f>
        <v>496</v>
      </c>
      <c r="I1192" s="254">
        <f>SUM(I1158:I1190)</f>
        <v>2798</v>
      </c>
      <c r="J1192" s="258">
        <f>SUM(J1158:J1190)</f>
        <v>43</v>
      </c>
      <c r="K1192" s="233"/>
      <c r="L1192" s="39"/>
      <c r="M1192" s="40"/>
      <c r="N1192" s="40"/>
      <c r="O1192" s="41"/>
    </row>
    <row r="1193" spans="2:15" ht="12.75" customHeight="1" thickBot="1" x14ac:dyDescent="0.25">
      <c r="C1193" s="166"/>
      <c r="D1193" s="167"/>
      <c r="E1193" s="252"/>
      <c r="F1193" s="232"/>
      <c r="G1193" s="255"/>
      <c r="H1193" s="257"/>
      <c r="I1193" s="255"/>
      <c r="J1193" s="259"/>
      <c r="K1193" s="234"/>
      <c r="L1193" s="42"/>
      <c r="M1193" s="43"/>
      <c r="N1193" s="43"/>
      <c r="O1193" s="44"/>
    </row>
    <row r="1194" spans="2:15" x14ac:dyDescent="0.2">
      <c r="C1194" s="143" t="s">
        <v>54</v>
      </c>
      <c r="D1194" s="144"/>
      <c r="E1194" s="206"/>
      <c r="F1194" s="116" t="s">
        <v>55</v>
      </c>
      <c r="G1194" s="152" t="s">
        <v>171</v>
      </c>
      <c r="H1194" s="153" t="s">
        <v>172</v>
      </c>
      <c r="I1194" s="154" t="s">
        <v>56</v>
      </c>
      <c r="J1194" s="156" t="s">
        <v>57</v>
      </c>
      <c r="K1194" s="235" t="s">
        <v>29</v>
      </c>
      <c r="L1194" s="235"/>
      <c r="M1194" s="235"/>
      <c r="N1194" s="235"/>
      <c r="O1194" s="236"/>
    </row>
    <row r="1195" spans="2:15" x14ac:dyDescent="0.2">
      <c r="C1195" s="145"/>
      <c r="D1195" s="146"/>
      <c r="E1195" s="207"/>
      <c r="F1195" s="117"/>
      <c r="G1195" s="121"/>
      <c r="H1195" s="137"/>
      <c r="I1195" s="155"/>
      <c r="J1195" s="157"/>
      <c r="K1195" s="237"/>
      <c r="L1195" s="237"/>
      <c r="M1195" s="237"/>
      <c r="N1195" s="237"/>
      <c r="O1195" s="238"/>
    </row>
    <row r="1196" spans="2:15" x14ac:dyDescent="0.2">
      <c r="C1196" s="145"/>
      <c r="D1196" s="146"/>
      <c r="E1196" s="207"/>
      <c r="F1196" s="117"/>
      <c r="G1196" s="227">
        <f>G1192/31</f>
        <v>11.548387096774194</v>
      </c>
      <c r="H1196" s="227">
        <f t="shared" ref="H1196:I1196" si="20">H1192/31</f>
        <v>16</v>
      </c>
      <c r="I1196" s="229">
        <f t="shared" si="20"/>
        <v>90.258064516129039</v>
      </c>
      <c r="J1196" s="231">
        <f>COUNTIF(J1158:J1190,"&gt;0")</f>
        <v>7</v>
      </c>
      <c r="K1196" s="237"/>
      <c r="L1196" s="237"/>
      <c r="M1196" s="237"/>
      <c r="N1196" s="237"/>
      <c r="O1196" s="238"/>
    </row>
    <row r="1197" spans="2:15" ht="13.5" thickBot="1" x14ac:dyDescent="0.25">
      <c r="C1197" s="147"/>
      <c r="D1197" s="148"/>
      <c r="E1197" s="208"/>
      <c r="F1197" s="118"/>
      <c r="G1197" s="228"/>
      <c r="H1197" s="228"/>
      <c r="I1197" s="230"/>
      <c r="J1197" s="232"/>
      <c r="K1197" s="239"/>
      <c r="L1197" s="239"/>
      <c r="M1197" s="239"/>
      <c r="N1197" s="239"/>
      <c r="O1197" s="240"/>
    </row>
  </sheetData>
  <mergeCells count="884">
    <mergeCell ref="R21:Y23"/>
    <mergeCell ref="R26:Y28"/>
    <mergeCell ref="R31:Y33"/>
    <mergeCell ref="C41:D42"/>
    <mergeCell ref="E41:E42"/>
    <mergeCell ref="F41:F42"/>
    <mergeCell ref="G41:G42"/>
    <mergeCell ref="H41:H42"/>
    <mergeCell ref="L5:L6"/>
    <mergeCell ref="M5:O6"/>
    <mergeCell ref="R6:Y8"/>
    <mergeCell ref="R11:Y13"/>
    <mergeCell ref="R16:Y18"/>
    <mergeCell ref="C5:C6"/>
    <mergeCell ref="D5:F5"/>
    <mergeCell ref="G5:H5"/>
    <mergeCell ref="I5:I6"/>
    <mergeCell ref="J5:J6"/>
    <mergeCell ref="K5:K6"/>
    <mergeCell ref="I41:I42"/>
    <mergeCell ref="J41:J42"/>
    <mergeCell ref="K41:K42"/>
    <mergeCell ref="C43:D46"/>
    <mergeCell ref="E43:E46"/>
    <mergeCell ref="F43:F46"/>
    <mergeCell ref="G43:G44"/>
    <mergeCell ref="H43:H44"/>
    <mergeCell ref="I43:I44"/>
    <mergeCell ref="J43:J44"/>
    <mergeCell ref="K43:O46"/>
    <mergeCell ref="G45:G46"/>
    <mergeCell ref="H45:H46"/>
    <mergeCell ref="I45:I46"/>
    <mergeCell ref="J45:J46"/>
    <mergeCell ref="C51:C52"/>
    <mergeCell ref="D51:F51"/>
    <mergeCell ref="G51:H51"/>
    <mergeCell ref="I51:I52"/>
    <mergeCell ref="J51:J52"/>
    <mergeCell ref="R67:Y69"/>
    <mergeCell ref="R72:Y74"/>
    <mergeCell ref="R77:Y79"/>
    <mergeCell ref="C87:D88"/>
    <mergeCell ref="E87:E88"/>
    <mergeCell ref="F87:F88"/>
    <mergeCell ref="G87:G88"/>
    <mergeCell ref="H87:H88"/>
    <mergeCell ref="K51:K52"/>
    <mergeCell ref="L51:L52"/>
    <mergeCell ref="M51:O52"/>
    <mergeCell ref="R52:Y54"/>
    <mergeCell ref="R57:Y59"/>
    <mergeCell ref="R62:Y64"/>
    <mergeCell ref="I87:I88"/>
    <mergeCell ref="J87:J88"/>
    <mergeCell ref="K87:K88"/>
    <mergeCell ref="C89:D92"/>
    <mergeCell ref="E89:E92"/>
    <mergeCell ref="F89:F92"/>
    <mergeCell ref="G89:G90"/>
    <mergeCell ref="H89:H90"/>
    <mergeCell ref="I89:I90"/>
    <mergeCell ref="J89:J90"/>
    <mergeCell ref="K89:O92"/>
    <mergeCell ref="G91:G92"/>
    <mergeCell ref="H91:H92"/>
    <mergeCell ref="I91:I92"/>
    <mergeCell ref="J91:J92"/>
    <mergeCell ref="C97:C98"/>
    <mergeCell ref="D97:F97"/>
    <mergeCell ref="G97:H97"/>
    <mergeCell ref="I97:I98"/>
    <mergeCell ref="J97:J98"/>
    <mergeCell ref="R113:Y115"/>
    <mergeCell ref="R118:Y120"/>
    <mergeCell ref="R123:Y125"/>
    <mergeCell ref="C133:D134"/>
    <mergeCell ref="E133:E134"/>
    <mergeCell ref="F133:F134"/>
    <mergeCell ref="G133:G134"/>
    <mergeCell ref="H133:H134"/>
    <mergeCell ref="K97:K98"/>
    <mergeCell ref="L97:L98"/>
    <mergeCell ref="M97:O98"/>
    <mergeCell ref="R98:Y100"/>
    <mergeCell ref="R103:Y105"/>
    <mergeCell ref="R108:Y110"/>
    <mergeCell ref="I133:I134"/>
    <mergeCell ref="J133:J134"/>
    <mergeCell ref="K133:K134"/>
    <mergeCell ref="C135:D138"/>
    <mergeCell ref="E135:E138"/>
    <mergeCell ref="F135:F138"/>
    <mergeCell ref="G135:G136"/>
    <mergeCell ref="H135:H136"/>
    <mergeCell ref="I135:I136"/>
    <mergeCell ref="J135:J136"/>
    <mergeCell ref="K135:O138"/>
    <mergeCell ref="G137:G138"/>
    <mergeCell ref="H137:H138"/>
    <mergeCell ref="I137:I138"/>
    <mergeCell ref="J137:J138"/>
    <mergeCell ref="C143:C144"/>
    <mergeCell ref="D143:F143"/>
    <mergeCell ref="G143:H143"/>
    <mergeCell ref="I143:I144"/>
    <mergeCell ref="J143:J144"/>
    <mergeCell ref="R159:Y161"/>
    <mergeCell ref="R164:Y166"/>
    <mergeCell ref="R169:Y171"/>
    <mergeCell ref="C179:D180"/>
    <mergeCell ref="E179:E180"/>
    <mergeCell ref="F179:F180"/>
    <mergeCell ref="G179:G180"/>
    <mergeCell ref="H179:H180"/>
    <mergeCell ref="K143:K144"/>
    <mergeCell ref="L143:L144"/>
    <mergeCell ref="M143:O144"/>
    <mergeCell ref="R144:Y146"/>
    <mergeCell ref="R149:Y151"/>
    <mergeCell ref="R154:Y156"/>
    <mergeCell ref="I179:I180"/>
    <mergeCell ref="J179:J180"/>
    <mergeCell ref="K179:K180"/>
    <mergeCell ref="C181:D184"/>
    <mergeCell ref="E181:E184"/>
    <mergeCell ref="F181:F184"/>
    <mergeCell ref="G181:G182"/>
    <mergeCell ref="H181:H182"/>
    <mergeCell ref="I181:I182"/>
    <mergeCell ref="J181:J182"/>
    <mergeCell ref="K181:O184"/>
    <mergeCell ref="G183:G184"/>
    <mergeCell ref="H183:H184"/>
    <mergeCell ref="I183:I184"/>
    <mergeCell ref="J183:J184"/>
    <mergeCell ref="C189:C190"/>
    <mergeCell ref="D189:F189"/>
    <mergeCell ref="G189:H189"/>
    <mergeCell ref="I189:I190"/>
    <mergeCell ref="J189:J190"/>
    <mergeCell ref="R205:Y207"/>
    <mergeCell ref="R210:Y212"/>
    <mergeCell ref="R215:Y217"/>
    <mergeCell ref="C225:D226"/>
    <mergeCell ref="E225:E226"/>
    <mergeCell ref="F225:F226"/>
    <mergeCell ref="G225:G226"/>
    <mergeCell ref="H225:H226"/>
    <mergeCell ref="K189:K190"/>
    <mergeCell ref="L189:L190"/>
    <mergeCell ref="M189:O190"/>
    <mergeCell ref="R190:Y192"/>
    <mergeCell ref="R195:Y197"/>
    <mergeCell ref="R200:Y202"/>
    <mergeCell ref="I225:I226"/>
    <mergeCell ref="J225:J226"/>
    <mergeCell ref="K225:K226"/>
    <mergeCell ref="C227:D230"/>
    <mergeCell ref="E227:E230"/>
    <mergeCell ref="F227:F230"/>
    <mergeCell ref="G227:G228"/>
    <mergeCell ref="H227:H228"/>
    <mergeCell ref="I227:I228"/>
    <mergeCell ref="J227:J228"/>
    <mergeCell ref="K227:O230"/>
    <mergeCell ref="G229:G230"/>
    <mergeCell ref="H229:H230"/>
    <mergeCell ref="I229:I230"/>
    <mergeCell ref="J229:J230"/>
    <mergeCell ref="C235:C236"/>
    <mergeCell ref="D235:F235"/>
    <mergeCell ref="G235:H235"/>
    <mergeCell ref="I235:I236"/>
    <mergeCell ref="J235:J236"/>
    <mergeCell ref="R251:Y253"/>
    <mergeCell ref="R256:Y258"/>
    <mergeCell ref="R261:Y263"/>
    <mergeCell ref="C271:D272"/>
    <mergeCell ref="E271:E272"/>
    <mergeCell ref="F271:F272"/>
    <mergeCell ref="G271:G272"/>
    <mergeCell ref="H271:H272"/>
    <mergeCell ref="K235:K236"/>
    <mergeCell ref="L235:L236"/>
    <mergeCell ref="M235:O236"/>
    <mergeCell ref="R236:Y238"/>
    <mergeCell ref="R241:Y243"/>
    <mergeCell ref="R246:Y248"/>
    <mergeCell ref="I271:I272"/>
    <mergeCell ref="J271:J272"/>
    <mergeCell ref="K271:K272"/>
    <mergeCell ref="C273:D276"/>
    <mergeCell ref="E273:E276"/>
    <mergeCell ref="F273:F276"/>
    <mergeCell ref="G273:G274"/>
    <mergeCell ref="H273:H274"/>
    <mergeCell ref="I273:I274"/>
    <mergeCell ref="J273:J274"/>
    <mergeCell ref="K273:O276"/>
    <mergeCell ref="G275:G276"/>
    <mergeCell ref="H275:H276"/>
    <mergeCell ref="I275:I276"/>
    <mergeCell ref="J275:J276"/>
    <mergeCell ref="C281:C282"/>
    <mergeCell ref="D281:F281"/>
    <mergeCell ref="G281:H281"/>
    <mergeCell ref="I281:I282"/>
    <mergeCell ref="J281:J282"/>
    <mergeCell ref="R297:Y299"/>
    <mergeCell ref="R302:Y304"/>
    <mergeCell ref="R307:Y309"/>
    <mergeCell ref="C317:D318"/>
    <mergeCell ref="E317:E318"/>
    <mergeCell ref="F317:F318"/>
    <mergeCell ref="G317:G318"/>
    <mergeCell ref="H317:H318"/>
    <mergeCell ref="K281:K282"/>
    <mergeCell ref="L281:L282"/>
    <mergeCell ref="M281:O282"/>
    <mergeCell ref="R282:Y284"/>
    <mergeCell ref="R287:Y289"/>
    <mergeCell ref="R292:Y294"/>
    <mergeCell ref="I317:I318"/>
    <mergeCell ref="J317:J318"/>
    <mergeCell ref="K317:K318"/>
    <mergeCell ref="C319:D322"/>
    <mergeCell ref="E319:E322"/>
    <mergeCell ref="F319:F322"/>
    <mergeCell ref="G319:G320"/>
    <mergeCell ref="H319:H320"/>
    <mergeCell ref="I319:I320"/>
    <mergeCell ref="J319:J320"/>
    <mergeCell ref="K319:O322"/>
    <mergeCell ref="G321:G322"/>
    <mergeCell ref="H321:H322"/>
    <mergeCell ref="I321:I322"/>
    <mergeCell ref="J321:J322"/>
    <mergeCell ref="C327:C328"/>
    <mergeCell ref="D327:F327"/>
    <mergeCell ref="G327:H327"/>
    <mergeCell ref="I327:I328"/>
    <mergeCell ref="J327:J328"/>
    <mergeCell ref="R343:Y345"/>
    <mergeCell ref="R348:Y350"/>
    <mergeCell ref="R353:Y355"/>
    <mergeCell ref="C363:D364"/>
    <mergeCell ref="E363:E364"/>
    <mergeCell ref="F363:F364"/>
    <mergeCell ref="G363:G364"/>
    <mergeCell ref="H363:H364"/>
    <mergeCell ref="K327:K328"/>
    <mergeCell ref="L327:L328"/>
    <mergeCell ref="M327:O328"/>
    <mergeCell ref="R328:Y330"/>
    <mergeCell ref="R333:Y335"/>
    <mergeCell ref="R338:Y340"/>
    <mergeCell ref="I363:I364"/>
    <mergeCell ref="J363:J364"/>
    <mergeCell ref="K363:K364"/>
    <mergeCell ref="C365:D368"/>
    <mergeCell ref="E365:E368"/>
    <mergeCell ref="F365:F368"/>
    <mergeCell ref="G365:G366"/>
    <mergeCell ref="H365:H366"/>
    <mergeCell ref="I365:I366"/>
    <mergeCell ref="J365:J366"/>
    <mergeCell ref="K365:O368"/>
    <mergeCell ref="G367:G368"/>
    <mergeCell ref="H367:H368"/>
    <mergeCell ref="I367:I368"/>
    <mergeCell ref="J367:J368"/>
    <mergeCell ref="C373:C374"/>
    <mergeCell ref="D373:F373"/>
    <mergeCell ref="G373:H373"/>
    <mergeCell ref="I373:I374"/>
    <mergeCell ref="J373:J374"/>
    <mergeCell ref="R389:Y391"/>
    <mergeCell ref="R394:Y396"/>
    <mergeCell ref="R399:Y401"/>
    <mergeCell ref="C409:D410"/>
    <mergeCell ref="E409:E410"/>
    <mergeCell ref="F409:F410"/>
    <mergeCell ref="G409:G410"/>
    <mergeCell ref="H409:H410"/>
    <mergeCell ref="K373:K374"/>
    <mergeCell ref="L373:L374"/>
    <mergeCell ref="M373:O374"/>
    <mergeCell ref="R374:Y376"/>
    <mergeCell ref="R379:Y381"/>
    <mergeCell ref="R384:Y386"/>
    <mergeCell ref="I409:I410"/>
    <mergeCell ref="J409:J410"/>
    <mergeCell ref="K409:K410"/>
    <mergeCell ref="C411:D414"/>
    <mergeCell ref="E411:E414"/>
    <mergeCell ref="F411:F414"/>
    <mergeCell ref="G411:G412"/>
    <mergeCell ref="H411:H412"/>
    <mergeCell ref="I411:I412"/>
    <mergeCell ref="J411:J412"/>
    <mergeCell ref="K411:O414"/>
    <mergeCell ref="G413:G414"/>
    <mergeCell ref="H413:H414"/>
    <mergeCell ref="I413:I414"/>
    <mergeCell ref="J413:J414"/>
    <mergeCell ref="C419:C420"/>
    <mergeCell ref="D419:F419"/>
    <mergeCell ref="G419:H419"/>
    <mergeCell ref="I419:I420"/>
    <mergeCell ref="J419:J420"/>
    <mergeCell ref="R435:Y437"/>
    <mergeCell ref="R440:Y442"/>
    <mergeCell ref="R445:Y447"/>
    <mergeCell ref="C455:D456"/>
    <mergeCell ref="E455:E456"/>
    <mergeCell ref="F455:F456"/>
    <mergeCell ref="G455:G456"/>
    <mergeCell ref="H455:H456"/>
    <mergeCell ref="K419:K420"/>
    <mergeCell ref="L419:L420"/>
    <mergeCell ref="M419:O420"/>
    <mergeCell ref="R420:Y422"/>
    <mergeCell ref="R425:Y427"/>
    <mergeCell ref="R430:Y432"/>
    <mergeCell ref="I455:I456"/>
    <mergeCell ref="J455:J456"/>
    <mergeCell ref="K455:K456"/>
    <mergeCell ref="C457:D460"/>
    <mergeCell ref="E457:E460"/>
    <mergeCell ref="F457:F460"/>
    <mergeCell ref="G457:G458"/>
    <mergeCell ref="H457:H458"/>
    <mergeCell ref="I457:I458"/>
    <mergeCell ref="J457:J458"/>
    <mergeCell ref="K457:O460"/>
    <mergeCell ref="G459:G460"/>
    <mergeCell ref="H459:H460"/>
    <mergeCell ref="I459:I460"/>
    <mergeCell ref="J459:J460"/>
    <mergeCell ref="C465:C466"/>
    <mergeCell ref="D465:F465"/>
    <mergeCell ref="G465:H465"/>
    <mergeCell ref="I465:I466"/>
    <mergeCell ref="J465:J466"/>
    <mergeCell ref="R481:Y483"/>
    <mergeCell ref="R486:Y488"/>
    <mergeCell ref="R491:Y493"/>
    <mergeCell ref="C501:D502"/>
    <mergeCell ref="E501:E502"/>
    <mergeCell ref="F501:F502"/>
    <mergeCell ref="G501:G502"/>
    <mergeCell ref="H501:H502"/>
    <mergeCell ref="K465:K466"/>
    <mergeCell ref="L465:L466"/>
    <mergeCell ref="M465:O466"/>
    <mergeCell ref="R466:Y468"/>
    <mergeCell ref="R471:Y473"/>
    <mergeCell ref="R476:Y478"/>
    <mergeCell ref="I501:I502"/>
    <mergeCell ref="J501:J502"/>
    <mergeCell ref="K501:K502"/>
    <mergeCell ref="C503:D506"/>
    <mergeCell ref="E503:E506"/>
    <mergeCell ref="F503:F506"/>
    <mergeCell ref="G503:G504"/>
    <mergeCell ref="H503:H504"/>
    <mergeCell ref="I503:I504"/>
    <mergeCell ref="J503:J504"/>
    <mergeCell ref="K503:O506"/>
    <mergeCell ref="G505:G506"/>
    <mergeCell ref="H505:H506"/>
    <mergeCell ref="I505:I506"/>
    <mergeCell ref="J505:J506"/>
    <mergeCell ref="C511:C512"/>
    <mergeCell ref="D511:F511"/>
    <mergeCell ref="G511:H511"/>
    <mergeCell ref="I511:I512"/>
    <mergeCell ref="J511:J512"/>
    <mergeCell ref="R527:Y529"/>
    <mergeCell ref="R532:Y534"/>
    <mergeCell ref="R537:Y539"/>
    <mergeCell ref="C547:D548"/>
    <mergeCell ref="E547:E548"/>
    <mergeCell ref="F547:F548"/>
    <mergeCell ref="G547:G548"/>
    <mergeCell ref="H547:H548"/>
    <mergeCell ref="K511:K512"/>
    <mergeCell ref="L511:L512"/>
    <mergeCell ref="M511:O512"/>
    <mergeCell ref="R512:Y514"/>
    <mergeCell ref="R517:Y519"/>
    <mergeCell ref="R522:Y524"/>
    <mergeCell ref="I547:I548"/>
    <mergeCell ref="J547:J548"/>
    <mergeCell ref="K547:K548"/>
    <mergeCell ref="C549:D552"/>
    <mergeCell ref="E549:E552"/>
    <mergeCell ref="F549:F552"/>
    <mergeCell ref="G549:G550"/>
    <mergeCell ref="H549:H550"/>
    <mergeCell ref="I549:I550"/>
    <mergeCell ref="J549:J550"/>
    <mergeCell ref="K549:O552"/>
    <mergeCell ref="G551:G552"/>
    <mergeCell ref="H551:H552"/>
    <mergeCell ref="I551:I552"/>
    <mergeCell ref="J551:J552"/>
    <mergeCell ref="C557:C558"/>
    <mergeCell ref="D557:F557"/>
    <mergeCell ref="G557:H557"/>
    <mergeCell ref="I557:I558"/>
    <mergeCell ref="J557:J558"/>
    <mergeCell ref="R573:Y575"/>
    <mergeCell ref="R578:Y580"/>
    <mergeCell ref="R583:Y585"/>
    <mergeCell ref="C593:D594"/>
    <mergeCell ref="E593:E594"/>
    <mergeCell ref="F593:F594"/>
    <mergeCell ref="G593:G594"/>
    <mergeCell ref="H593:H594"/>
    <mergeCell ref="K557:K558"/>
    <mergeCell ref="L557:L558"/>
    <mergeCell ref="M557:O558"/>
    <mergeCell ref="R558:Y560"/>
    <mergeCell ref="R563:Y565"/>
    <mergeCell ref="R568:Y570"/>
    <mergeCell ref="I593:I594"/>
    <mergeCell ref="J593:J594"/>
    <mergeCell ref="K593:K594"/>
    <mergeCell ref="C595:D598"/>
    <mergeCell ref="E595:E598"/>
    <mergeCell ref="F595:F598"/>
    <mergeCell ref="G595:G596"/>
    <mergeCell ref="H595:H596"/>
    <mergeCell ref="I595:I596"/>
    <mergeCell ref="J595:J596"/>
    <mergeCell ref="K595:O598"/>
    <mergeCell ref="G597:G598"/>
    <mergeCell ref="H597:H598"/>
    <mergeCell ref="I597:I598"/>
    <mergeCell ref="J597:J598"/>
    <mergeCell ref="C603:C604"/>
    <mergeCell ref="D603:F603"/>
    <mergeCell ref="G603:H603"/>
    <mergeCell ref="I603:I604"/>
    <mergeCell ref="J603:J604"/>
    <mergeCell ref="R619:Y621"/>
    <mergeCell ref="R624:Y626"/>
    <mergeCell ref="R629:Y631"/>
    <mergeCell ref="C639:D640"/>
    <mergeCell ref="E639:E640"/>
    <mergeCell ref="F639:F640"/>
    <mergeCell ref="G639:G640"/>
    <mergeCell ref="H639:H640"/>
    <mergeCell ref="K603:K604"/>
    <mergeCell ref="L603:L604"/>
    <mergeCell ref="M603:O604"/>
    <mergeCell ref="R604:Y606"/>
    <mergeCell ref="R609:Y611"/>
    <mergeCell ref="R614:Y616"/>
    <mergeCell ref="I639:I640"/>
    <mergeCell ref="J639:J640"/>
    <mergeCell ref="K639:K640"/>
    <mergeCell ref="C641:D644"/>
    <mergeCell ref="E641:E644"/>
    <mergeCell ref="F641:F644"/>
    <mergeCell ref="G641:G642"/>
    <mergeCell ref="H641:H642"/>
    <mergeCell ref="I641:I642"/>
    <mergeCell ref="J641:J642"/>
    <mergeCell ref="K641:O644"/>
    <mergeCell ref="G643:G644"/>
    <mergeCell ref="H643:H644"/>
    <mergeCell ref="I643:I644"/>
    <mergeCell ref="J643:J644"/>
    <mergeCell ref="C649:C650"/>
    <mergeCell ref="D649:F649"/>
    <mergeCell ref="G649:H649"/>
    <mergeCell ref="I649:I650"/>
    <mergeCell ref="J649:J650"/>
    <mergeCell ref="R665:Y667"/>
    <mergeCell ref="R670:Y672"/>
    <mergeCell ref="R675:Y677"/>
    <mergeCell ref="C685:D686"/>
    <mergeCell ref="E685:E686"/>
    <mergeCell ref="F685:F686"/>
    <mergeCell ref="G685:G686"/>
    <mergeCell ref="H685:H686"/>
    <mergeCell ref="K649:K650"/>
    <mergeCell ref="L649:L650"/>
    <mergeCell ref="M649:O650"/>
    <mergeCell ref="R650:Y652"/>
    <mergeCell ref="R655:Y657"/>
    <mergeCell ref="R660:Y662"/>
    <mergeCell ref="I685:I686"/>
    <mergeCell ref="J685:J686"/>
    <mergeCell ref="K685:K686"/>
    <mergeCell ref="C687:D690"/>
    <mergeCell ref="E687:E690"/>
    <mergeCell ref="F687:F690"/>
    <mergeCell ref="G687:G688"/>
    <mergeCell ref="H687:H688"/>
    <mergeCell ref="I687:I688"/>
    <mergeCell ref="J687:J688"/>
    <mergeCell ref="K687:O690"/>
    <mergeCell ref="G689:G690"/>
    <mergeCell ref="H689:H690"/>
    <mergeCell ref="I689:I690"/>
    <mergeCell ref="J689:J690"/>
    <mergeCell ref="C695:C696"/>
    <mergeCell ref="D695:F695"/>
    <mergeCell ref="G695:H695"/>
    <mergeCell ref="I695:I696"/>
    <mergeCell ref="J695:J696"/>
    <mergeCell ref="R711:Y713"/>
    <mergeCell ref="R716:Y718"/>
    <mergeCell ref="R721:Y723"/>
    <mergeCell ref="C731:D732"/>
    <mergeCell ref="E731:E732"/>
    <mergeCell ref="F731:F732"/>
    <mergeCell ref="G731:G732"/>
    <mergeCell ref="H731:H732"/>
    <mergeCell ref="K695:K696"/>
    <mergeCell ref="L695:L696"/>
    <mergeCell ref="M695:O696"/>
    <mergeCell ref="R696:Y698"/>
    <mergeCell ref="R701:Y703"/>
    <mergeCell ref="R706:Y708"/>
    <mergeCell ref="I731:I732"/>
    <mergeCell ref="J731:J732"/>
    <mergeCell ref="K731:K732"/>
    <mergeCell ref="C733:D736"/>
    <mergeCell ref="E733:E736"/>
    <mergeCell ref="F733:F736"/>
    <mergeCell ref="G733:G734"/>
    <mergeCell ref="H733:H734"/>
    <mergeCell ref="I733:I734"/>
    <mergeCell ref="J733:J734"/>
    <mergeCell ref="K733:O736"/>
    <mergeCell ref="G735:G736"/>
    <mergeCell ref="H735:H736"/>
    <mergeCell ref="I735:I736"/>
    <mergeCell ref="J735:J736"/>
    <mergeCell ref="C741:C742"/>
    <mergeCell ref="D741:F741"/>
    <mergeCell ref="G741:H741"/>
    <mergeCell ref="I741:I742"/>
    <mergeCell ref="J741:J742"/>
    <mergeCell ref="R757:Y759"/>
    <mergeCell ref="R762:Y764"/>
    <mergeCell ref="R767:Y769"/>
    <mergeCell ref="C777:D778"/>
    <mergeCell ref="E777:E778"/>
    <mergeCell ref="F777:F778"/>
    <mergeCell ref="G777:G778"/>
    <mergeCell ref="H777:H778"/>
    <mergeCell ref="K741:K742"/>
    <mergeCell ref="L741:L742"/>
    <mergeCell ref="M741:O742"/>
    <mergeCell ref="R742:Y744"/>
    <mergeCell ref="R747:Y749"/>
    <mergeCell ref="R752:Y754"/>
    <mergeCell ref="I777:I778"/>
    <mergeCell ref="J777:J778"/>
    <mergeCell ref="K777:K778"/>
    <mergeCell ref="C779:D782"/>
    <mergeCell ref="E779:E782"/>
    <mergeCell ref="F779:F782"/>
    <mergeCell ref="G779:G780"/>
    <mergeCell ref="H779:H780"/>
    <mergeCell ref="I779:I780"/>
    <mergeCell ref="J779:J780"/>
    <mergeCell ref="K779:O782"/>
    <mergeCell ref="G781:G782"/>
    <mergeCell ref="H781:H782"/>
    <mergeCell ref="I781:I782"/>
    <mergeCell ref="J781:J782"/>
    <mergeCell ref="C787:C788"/>
    <mergeCell ref="D787:F787"/>
    <mergeCell ref="G787:H787"/>
    <mergeCell ref="I787:I788"/>
    <mergeCell ref="J787:J788"/>
    <mergeCell ref="R803:Y805"/>
    <mergeCell ref="R808:Y810"/>
    <mergeCell ref="R813:Y815"/>
    <mergeCell ref="C823:D824"/>
    <mergeCell ref="E823:E824"/>
    <mergeCell ref="F823:F824"/>
    <mergeCell ref="G823:G824"/>
    <mergeCell ref="H823:H824"/>
    <mergeCell ref="K787:K788"/>
    <mergeCell ref="L787:L788"/>
    <mergeCell ref="M787:O788"/>
    <mergeCell ref="R788:Y790"/>
    <mergeCell ref="R793:Y795"/>
    <mergeCell ref="R798:Y800"/>
    <mergeCell ref="I823:I824"/>
    <mergeCell ref="J823:J824"/>
    <mergeCell ref="K823:K824"/>
    <mergeCell ref="C825:D828"/>
    <mergeCell ref="E825:E828"/>
    <mergeCell ref="F825:F828"/>
    <mergeCell ref="G825:G826"/>
    <mergeCell ref="H825:H826"/>
    <mergeCell ref="I825:I826"/>
    <mergeCell ref="J825:J826"/>
    <mergeCell ref="K825:O828"/>
    <mergeCell ref="G827:G828"/>
    <mergeCell ref="H827:H828"/>
    <mergeCell ref="I827:I828"/>
    <mergeCell ref="J827:J828"/>
    <mergeCell ref="C833:C834"/>
    <mergeCell ref="D833:F833"/>
    <mergeCell ref="G833:H833"/>
    <mergeCell ref="I833:I834"/>
    <mergeCell ref="J833:J834"/>
    <mergeCell ref="R849:Y851"/>
    <mergeCell ref="R854:Y856"/>
    <mergeCell ref="R859:Y861"/>
    <mergeCell ref="C869:D870"/>
    <mergeCell ref="E869:E870"/>
    <mergeCell ref="F869:F870"/>
    <mergeCell ref="G869:G870"/>
    <mergeCell ref="H869:H870"/>
    <mergeCell ref="K833:K834"/>
    <mergeCell ref="L833:L834"/>
    <mergeCell ref="M833:O834"/>
    <mergeCell ref="R834:Y836"/>
    <mergeCell ref="R839:Y841"/>
    <mergeCell ref="R844:Y846"/>
    <mergeCell ref="I869:I870"/>
    <mergeCell ref="J869:J870"/>
    <mergeCell ref="K869:K870"/>
    <mergeCell ref="C871:D874"/>
    <mergeCell ref="E871:E874"/>
    <mergeCell ref="F871:F874"/>
    <mergeCell ref="G871:G872"/>
    <mergeCell ref="H871:H872"/>
    <mergeCell ref="I871:I872"/>
    <mergeCell ref="J871:J872"/>
    <mergeCell ref="K871:O874"/>
    <mergeCell ref="G873:G874"/>
    <mergeCell ref="H873:H874"/>
    <mergeCell ref="I873:I874"/>
    <mergeCell ref="J873:J874"/>
    <mergeCell ref="C879:C880"/>
    <mergeCell ref="D879:F879"/>
    <mergeCell ref="G879:H879"/>
    <mergeCell ref="I879:I880"/>
    <mergeCell ref="J879:J880"/>
    <mergeCell ref="R895:Y897"/>
    <mergeCell ref="R900:Y902"/>
    <mergeCell ref="R905:Y907"/>
    <mergeCell ref="C915:D916"/>
    <mergeCell ref="E915:E916"/>
    <mergeCell ref="F915:F916"/>
    <mergeCell ref="G915:G916"/>
    <mergeCell ref="H915:H916"/>
    <mergeCell ref="K879:K880"/>
    <mergeCell ref="L879:L880"/>
    <mergeCell ref="M879:O880"/>
    <mergeCell ref="R880:Y882"/>
    <mergeCell ref="R885:Y887"/>
    <mergeCell ref="R890:Y892"/>
    <mergeCell ref="K917:O920"/>
    <mergeCell ref="G919:G920"/>
    <mergeCell ref="H919:H920"/>
    <mergeCell ref="I919:I920"/>
    <mergeCell ref="J919:J920"/>
    <mergeCell ref="I915:I916"/>
    <mergeCell ref="J915:J916"/>
    <mergeCell ref="K915:K916"/>
    <mergeCell ref="C917:D920"/>
    <mergeCell ref="E917:E920"/>
    <mergeCell ref="F917:F920"/>
    <mergeCell ref="G917:G918"/>
    <mergeCell ref="H917:H918"/>
    <mergeCell ref="I917:I918"/>
    <mergeCell ref="J917:J918"/>
    <mergeCell ref="R941:Y943"/>
    <mergeCell ref="R946:Y948"/>
    <mergeCell ref="R951:Y953"/>
    <mergeCell ref="C961:D962"/>
    <mergeCell ref="E961:E962"/>
    <mergeCell ref="F961:F962"/>
    <mergeCell ref="G961:G962"/>
    <mergeCell ref="H961:H962"/>
    <mergeCell ref="K925:K926"/>
    <mergeCell ref="L925:L926"/>
    <mergeCell ref="M925:O926"/>
    <mergeCell ref="R926:Y928"/>
    <mergeCell ref="R931:Y933"/>
    <mergeCell ref="R936:Y938"/>
    <mergeCell ref="C925:C926"/>
    <mergeCell ref="D925:F925"/>
    <mergeCell ref="G925:H925"/>
    <mergeCell ref="I925:I926"/>
    <mergeCell ref="J925:J926"/>
    <mergeCell ref="I961:I962"/>
    <mergeCell ref="J961:J962"/>
    <mergeCell ref="K961:K962"/>
    <mergeCell ref="C963:D966"/>
    <mergeCell ref="E963:E966"/>
    <mergeCell ref="F963:F966"/>
    <mergeCell ref="G963:G964"/>
    <mergeCell ref="H963:H964"/>
    <mergeCell ref="I963:I964"/>
    <mergeCell ref="J963:J964"/>
    <mergeCell ref="K963:O966"/>
    <mergeCell ref="G965:G966"/>
    <mergeCell ref="H965:H966"/>
    <mergeCell ref="I965:I966"/>
    <mergeCell ref="J965:J966"/>
    <mergeCell ref="C971:C972"/>
    <mergeCell ref="D971:F971"/>
    <mergeCell ref="G971:H971"/>
    <mergeCell ref="I971:I972"/>
    <mergeCell ref="J971:J972"/>
    <mergeCell ref="R987:Y989"/>
    <mergeCell ref="R992:Y994"/>
    <mergeCell ref="R997:Y999"/>
    <mergeCell ref="C1007:D1008"/>
    <mergeCell ref="E1007:E1008"/>
    <mergeCell ref="F1007:F1008"/>
    <mergeCell ref="G1007:G1008"/>
    <mergeCell ref="H1007:H1008"/>
    <mergeCell ref="K971:K972"/>
    <mergeCell ref="L971:L972"/>
    <mergeCell ref="M971:O972"/>
    <mergeCell ref="R972:Y974"/>
    <mergeCell ref="R977:Y979"/>
    <mergeCell ref="R982:Y984"/>
    <mergeCell ref="I1007:I1008"/>
    <mergeCell ref="J1007:J1008"/>
    <mergeCell ref="K1007:K1008"/>
    <mergeCell ref="C1009:D1012"/>
    <mergeCell ref="E1009:E1012"/>
    <mergeCell ref="F1009:F1012"/>
    <mergeCell ref="G1009:G1010"/>
    <mergeCell ref="H1009:H1010"/>
    <mergeCell ref="I1009:I1010"/>
    <mergeCell ref="J1009:J1010"/>
    <mergeCell ref="K1009:O1012"/>
    <mergeCell ref="G1011:G1012"/>
    <mergeCell ref="H1011:H1012"/>
    <mergeCell ref="I1011:I1012"/>
    <mergeCell ref="J1011:J1012"/>
    <mergeCell ref="C1017:C1018"/>
    <mergeCell ref="D1017:F1017"/>
    <mergeCell ref="G1017:H1017"/>
    <mergeCell ref="I1017:I1018"/>
    <mergeCell ref="J1017:J1018"/>
    <mergeCell ref="R1033:Y1035"/>
    <mergeCell ref="R1038:Y1040"/>
    <mergeCell ref="R1043:Y1045"/>
    <mergeCell ref="C1053:D1054"/>
    <mergeCell ref="E1053:E1054"/>
    <mergeCell ref="F1053:F1054"/>
    <mergeCell ref="G1053:G1054"/>
    <mergeCell ref="H1053:H1054"/>
    <mergeCell ref="K1017:K1018"/>
    <mergeCell ref="L1017:L1018"/>
    <mergeCell ref="M1017:O1018"/>
    <mergeCell ref="R1018:Y1020"/>
    <mergeCell ref="R1023:Y1025"/>
    <mergeCell ref="R1028:Y1030"/>
    <mergeCell ref="I1053:I1054"/>
    <mergeCell ref="J1053:J1054"/>
    <mergeCell ref="K1053:K1054"/>
    <mergeCell ref="C1055:D1058"/>
    <mergeCell ref="E1055:E1058"/>
    <mergeCell ref="F1055:F1058"/>
    <mergeCell ref="G1055:G1056"/>
    <mergeCell ref="H1055:H1056"/>
    <mergeCell ref="I1055:I1056"/>
    <mergeCell ref="J1055:J1056"/>
    <mergeCell ref="K1055:O1058"/>
    <mergeCell ref="G1057:G1058"/>
    <mergeCell ref="H1057:H1058"/>
    <mergeCell ref="I1057:I1058"/>
    <mergeCell ref="J1057:J1058"/>
    <mergeCell ref="C1063:C1064"/>
    <mergeCell ref="D1063:F1063"/>
    <mergeCell ref="G1063:H1063"/>
    <mergeCell ref="I1063:I1064"/>
    <mergeCell ref="J1063:J1064"/>
    <mergeCell ref="R1079:Y1081"/>
    <mergeCell ref="R1084:Y1086"/>
    <mergeCell ref="R1089:Y1091"/>
    <mergeCell ref="C1099:D1100"/>
    <mergeCell ref="E1099:E1100"/>
    <mergeCell ref="F1099:F1100"/>
    <mergeCell ref="G1099:G1100"/>
    <mergeCell ref="H1099:H1100"/>
    <mergeCell ref="K1063:K1064"/>
    <mergeCell ref="L1063:L1064"/>
    <mergeCell ref="M1063:O1064"/>
    <mergeCell ref="R1064:Y1066"/>
    <mergeCell ref="R1069:Y1071"/>
    <mergeCell ref="R1074:Y1076"/>
    <mergeCell ref="I1099:I1100"/>
    <mergeCell ref="J1099:J1100"/>
    <mergeCell ref="K1099:K1100"/>
    <mergeCell ref="C1101:D1104"/>
    <mergeCell ref="E1101:E1104"/>
    <mergeCell ref="F1101:F1104"/>
    <mergeCell ref="G1101:G1102"/>
    <mergeCell ref="H1101:H1102"/>
    <mergeCell ref="I1101:I1102"/>
    <mergeCell ref="J1101:J1102"/>
    <mergeCell ref="K1101:O1104"/>
    <mergeCell ref="G1103:G1104"/>
    <mergeCell ref="H1103:H1104"/>
    <mergeCell ref="I1103:I1104"/>
    <mergeCell ref="J1103:J1104"/>
    <mergeCell ref="C1109:C1110"/>
    <mergeCell ref="D1109:F1109"/>
    <mergeCell ref="G1109:H1109"/>
    <mergeCell ref="I1109:I1110"/>
    <mergeCell ref="J1109:J1110"/>
    <mergeCell ref="R1125:Y1127"/>
    <mergeCell ref="R1130:Y1132"/>
    <mergeCell ref="R1135:Y1137"/>
    <mergeCell ref="C1145:D1146"/>
    <mergeCell ref="E1145:E1146"/>
    <mergeCell ref="F1145:F1146"/>
    <mergeCell ref="G1145:G1146"/>
    <mergeCell ref="H1145:H1146"/>
    <mergeCell ref="K1109:K1110"/>
    <mergeCell ref="L1109:L1110"/>
    <mergeCell ref="M1109:O1110"/>
    <mergeCell ref="R1110:Y1112"/>
    <mergeCell ref="R1115:Y1117"/>
    <mergeCell ref="R1120:Y1122"/>
    <mergeCell ref="I1145:I1146"/>
    <mergeCell ref="J1145:J1146"/>
    <mergeCell ref="K1145:K1146"/>
    <mergeCell ref="C1147:D1150"/>
    <mergeCell ref="E1147:E1150"/>
    <mergeCell ref="F1147:F1150"/>
    <mergeCell ref="G1147:G1148"/>
    <mergeCell ref="H1147:H1148"/>
    <mergeCell ref="I1147:I1148"/>
    <mergeCell ref="J1147:J1148"/>
    <mergeCell ref="C1192:D1193"/>
    <mergeCell ref="E1192:E1193"/>
    <mergeCell ref="F1192:F1193"/>
    <mergeCell ref="G1192:G1193"/>
    <mergeCell ref="H1192:H1193"/>
    <mergeCell ref="I1192:I1193"/>
    <mergeCell ref="J1192:J1193"/>
    <mergeCell ref="K1147:O1150"/>
    <mergeCell ref="G1149:G1150"/>
    <mergeCell ref="H1149:H1150"/>
    <mergeCell ref="I1149:I1150"/>
    <mergeCell ref="J1149:J1150"/>
    <mergeCell ref="C1156:C1157"/>
    <mergeCell ref="D1156:F1156"/>
    <mergeCell ref="G1156:H1156"/>
    <mergeCell ref="I1156:I1157"/>
    <mergeCell ref="J1156:J1157"/>
    <mergeCell ref="C1194:D1197"/>
    <mergeCell ref="E1194:E1197"/>
    <mergeCell ref="F1194:F1197"/>
    <mergeCell ref="G1194:G1195"/>
    <mergeCell ref="H1194:H1195"/>
    <mergeCell ref="I1194:I1195"/>
    <mergeCell ref="J1194:J1195"/>
    <mergeCell ref="K1194:O1197"/>
    <mergeCell ref="G1196:G1197"/>
    <mergeCell ref="H1196:H1197"/>
    <mergeCell ref="I1196:I1197"/>
    <mergeCell ref="J1196:J1197"/>
    <mergeCell ref="R1157:Y1159"/>
    <mergeCell ref="R1162:Y1164"/>
    <mergeCell ref="R1167:Y1169"/>
    <mergeCell ref="R1172:Y1174"/>
    <mergeCell ref="R1177:Y1179"/>
    <mergeCell ref="R1182:Y1184"/>
    <mergeCell ref="K1192:K1193"/>
    <mergeCell ref="K1156:K1157"/>
    <mergeCell ref="L1156:L1157"/>
    <mergeCell ref="M1156:O1157"/>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Dezember 2001</vt:lpstr>
      <vt:lpstr>November 2001</vt:lpstr>
      <vt:lpstr>Oktober 2001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2021-11-15T17:54:24Z</dcterms:modified>
</cp:coreProperties>
</file>