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ownloads\Sales_Data\"/>
    </mc:Choice>
  </mc:AlternateContent>
  <xr:revisionPtr revIDLastSave="0" documentId="13_ncr:1_{C17121B6-4C76-443D-AAB2-8B397B53A48B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6" r:id="rId1"/>
    <sheet name="discoun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08" i="6" l="1"/>
  <c r="H708" i="6"/>
  <c r="K707" i="6"/>
  <c r="J707" i="6"/>
  <c r="L707" i="6" s="1"/>
  <c r="I707" i="6"/>
  <c r="H707" i="6"/>
  <c r="K706" i="6"/>
  <c r="I706" i="6"/>
  <c r="J706" i="6" s="1"/>
  <c r="H706" i="6"/>
  <c r="K705" i="6"/>
  <c r="H705" i="6"/>
  <c r="K33" i="6"/>
  <c r="I33" i="6"/>
  <c r="H33" i="6"/>
  <c r="K32" i="6"/>
  <c r="I32" i="6"/>
  <c r="H32" i="6"/>
  <c r="K31" i="6"/>
  <c r="H31" i="6"/>
  <c r="K9" i="6"/>
  <c r="K17" i="6"/>
  <c r="K25" i="6"/>
  <c r="K36" i="6"/>
  <c r="K44" i="6"/>
  <c r="H52" i="6"/>
  <c r="K53" i="6"/>
  <c r="K60" i="6"/>
  <c r="K61" i="6"/>
  <c r="K68" i="6"/>
  <c r="K76" i="6"/>
  <c r="K77" i="6"/>
  <c r="K84" i="6"/>
  <c r="K85" i="6"/>
  <c r="K92" i="6"/>
  <c r="K93" i="6"/>
  <c r="K100" i="6"/>
  <c r="K101" i="6"/>
  <c r="K108" i="6"/>
  <c r="K109" i="6"/>
  <c r="H116" i="6"/>
  <c r="K117" i="6"/>
  <c r="K124" i="6"/>
  <c r="K125" i="6"/>
  <c r="K132" i="6"/>
  <c r="K133" i="6"/>
  <c r="K140" i="6"/>
  <c r="K141" i="6"/>
  <c r="K148" i="6"/>
  <c r="K149" i="6"/>
  <c r="K156" i="6"/>
  <c r="K157" i="6"/>
  <c r="K164" i="6"/>
  <c r="K165" i="6"/>
  <c r="K172" i="6"/>
  <c r="K173" i="6"/>
  <c r="H180" i="6"/>
  <c r="I180" i="6" s="1"/>
  <c r="K181" i="6"/>
  <c r="K188" i="6"/>
  <c r="K189" i="6"/>
  <c r="K196" i="6"/>
  <c r="K197" i="6"/>
  <c r="K204" i="6"/>
  <c r="K205" i="6"/>
  <c r="K212" i="6"/>
  <c r="K213" i="6"/>
  <c r="K220" i="6"/>
  <c r="K221" i="6"/>
  <c r="K228" i="6"/>
  <c r="K229" i="6"/>
  <c r="K236" i="6"/>
  <c r="K237" i="6"/>
  <c r="H244" i="6"/>
  <c r="K245" i="6"/>
  <c r="K252" i="6"/>
  <c r="K253" i="6"/>
  <c r="K260" i="6"/>
  <c r="K268" i="6"/>
  <c r="K269" i="6"/>
  <c r="K276" i="6"/>
  <c r="K277" i="6"/>
  <c r="K284" i="6"/>
  <c r="K285" i="6"/>
  <c r="K292" i="6"/>
  <c r="K293" i="6"/>
  <c r="K300" i="6"/>
  <c r="K301" i="6"/>
  <c r="H308" i="6"/>
  <c r="K309" i="6"/>
  <c r="K316" i="6"/>
  <c r="K317" i="6"/>
  <c r="K324" i="6"/>
  <c r="K332" i="6"/>
  <c r="K333" i="6"/>
  <c r="K340" i="6"/>
  <c r="K341" i="6"/>
  <c r="K348" i="6"/>
  <c r="K349" i="6"/>
  <c r="K356" i="6"/>
  <c r="K357" i="6"/>
  <c r="K364" i="6"/>
  <c r="K365" i="6"/>
  <c r="H372" i="6"/>
  <c r="K373" i="6"/>
  <c r="K380" i="6"/>
  <c r="K381" i="6"/>
  <c r="K388" i="6"/>
  <c r="K396" i="6"/>
  <c r="K397" i="6"/>
  <c r="K404" i="6"/>
  <c r="K405" i="6"/>
  <c r="K412" i="6"/>
  <c r="K413" i="6"/>
  <c r="K420" i="6"/>
  <c r="K421" i="6"/>
  <c r="K428" i="6"/>
  <c r="K429" i="6"/>
  <c r="K436" i="6"/>
  <c r="K437" i="6"/>
  <c r="K444" i="6"/>
  <c r="K445" i="6"/>
  <c r="K452" i="6"/>
  <c r="K453" i="6"/>
  <c r="K460" i="6"/>
  <c r="K461" i="6"/>
  <c r="K468" i="6"/>
  <c r="K469" i="6"/>
  <c r="K476" i="6"/>
  <c r="K477" i="6"/>
  <c r="K484" i="6"/>
  <c r="K485" i="6"/>
  <c r="K492" i="6"/>
  <c r="K493" i="6"/>
  <c r="K500" i="6"/>
  <c r="K501" i="6"/>
  <c r="K508" i="6"/>
  <c r="K509" i="6"/>
  <c r="K516" i="6"/>
  <c r="K517" i="6"/>
  <c r="K524" i="6"/>
  <c r="K525" i="6"/>
  <c r="K532" i="6"/>
  <c r="K533" i="6"/>
  <c r="K540" i="6"/>
  <c r="K541" i="6"/>
  <c r="K548" i="6"/>
  <c r="K549" i="6"/>
  <c r="K556" i="6"/>
  <c r="K557" i="6"/>
  <c r="K564" i="6"/>
  <c r="K565" i="6"/>
  <c r="K572" i="6"/>
  <c r="K573" i="6"/>
  <c r="K580" i="6"/>
  <c r="K588" i="6"/>
  <c r="K589" i="6"/>
  <c r="H596" i="6"/>
  <c r="K597" i="6"/>
  <c r="K604" i="6"/>
  <c r="K605" i="6"/>
  <c r="K612" i="6"/>
  <c r="K613" i="6"/>
  <c r="K620" i="6"/>
  <c r="K621" i="6"/>
  <c r="K628" i="6"/>
  <c r="K629" i="6"/>
  <c r="K636" i="6"/>
  <c r="K637" i="6"/>
  <c r="K644" i="6"/>
  <c r="K645" i="6"/>
  <c r="K652" i="6"/>
  <c r="K653" i="6"/>
  <c r="K660" i="6"/>
  <c r="K661" i="6"/>
  <c r="K668" i="6"/>
  <c r="K669" i="6"/>
  <c r="K676" i="6"/>
  <c r="K677" i="6"/>
  <c r="K684" i="6"/>
  <c r="K685" i="6"/>
  <c r="H692" i="6"/>
  <c r="K693" i="6"/>
  <c r="H700" i="6"/>
  <c r="I700" i="6" s="1"/>
  <c r="K701" i="6"/>
  <c r="K2" i="6"/>
  <c r="K3" i="6"/>
  <c r="K4" i="6"/>
  <c r="K5" i="6"/>
  <c r="K6" i="6"/>
  <c r="K7" i="6"/>
  <c r="K8" i="6"/>
  <c r="K11" i="6"/>
  <c r="K12" i="6"/>
  <c r="K13" i="6"/>
  <c r="K14" i="6"/>
  <c r="K15" i="6"/>
  <c r="K16" i="6"/>
  <c r="K19" i="6"/>
  <c r="K20" i="6"/>
  <c r="K21" i="6"/>
  <c r="K22" i="6"/>
  <c r="K23" i="6"/>
  <c r="K24" i="6"/>
  <c r="K27" i="6"/>
  <c r="K28" i="6"/>
  <c r="K29" i="6"/>
  <c r="K30" i="6"/>
  <c r="K34" i="6"/>
  <c r="K35" i="6"/>
  <c r="K38" i="6"/>
  <c r="K39" i="6"/>
  <c r="K40" i="6"/>
  <c r="K41" i="6"/>
  <c r="K42" i="6"/>
  <c r="K43" i="6"/>
  <c r="K46" i="6"/>
  <c r="K47" i="6"/>
  <c r="K48" i="6"/>
  <c r="K49" i="6"/>
  <c r="K50" i="6"/>
  <c r="K51" i="6"/>
  <c r="K54" i="6"/>
  <c r="K55" i="6"/>
  <c r="K56" i="6"/>
  <c r="K57" i="6"/>
  <c r="K58" i="6"/>
  <c r="K59" i="6"/>
  <c r="K62" i="6"/>
  <c r="K63" i="6"/>
  <c r="K64" i="6"/>
  <c r="K65" i="6"/>
  <c r="K66" i="6"/>
  <c r="K67" i="6"/>
  <c r="K70" i="6"/>
  <c r="K71" i="6"/>
  <c r="K72" i="6"/>
  <c r="K73" i="6"/>
  <c r="K74" i="6"/>
  <c r="K75" i="6"/>
  <c r="K78" i="6"/>
  <c r="K79" i="6"/>
  <c r="K80" i="6"/>
  <c r="K81" i="6"/>
  <c r="K82" i="6"/>
  <c r="K83" i="6"/>
  <c r="K86" i="6"/>
  <c r="K87" i="6"/>
  <c r="K88" i="6"/>
  <c r="K89" i="6"/>
  <c r="K90" i="6"/>
  <c r="K91" i="6"/>
  <c r="K94" i="6"/>
  <c r="K95" i="6"/>
  <c r="K96" i="6"/>
  <c r="K97" i="6"/>
  <c r="K98" i="6"/>
  <c r="K99" i="6"/>
  <c r="K102" i="6"/>
  <c r="K103" i="6"/>
  <c r="K104" i="6"/>
  <c r="K105" i="6"/>
  <c r="K106" i="6"/>
  <c r="K107" i="6"/>
  <c r="K110" i="6"/>
  <c r="K111" i="6"/>
  <c r="K112" i="6"/>
  <c r="K113" i="6"/>
  <c r="K114" i="6"/>
  <c r="K115" i="6"/>
  <c r="K118" i="6"/>
  <c r="K119" i="6"/>
  <c r="K120" i="6"/>
  <c r="K121" i="6"/>
  <c r="K122" i="6"/>
  <c r="K123" i="6"/>
  <c r="K126" i="6"/>
  <c r="K127" i="6"/>
  <c r="K128" i="6"/>
  <c r="K129" i="6"/>
  <c r="K130" i="6"/>
  <c r="K131" i="6"/>
  <c r="K134" i="6"/>
  <c r="K135" i="6"/>
  <c r="K136" i="6"/>
  <c r="K137" i="6"/>
  <c r="K138" i="6"/>
  <c r="K139" i="6"/>
  <c r="K142" i="6"/>
  <c r="K143" i="6"/>
  <c r="K144" i="6"/>
  <c r="K145" i="6"/>
  <c r="K146" i="6"/>
  <c r="K147" i="6"/>
  <c r="K150" i="6"/>
  <c r="K151" i="6"/>
  <c r="K152" i="6"/>
  <c r="K153" i="6"/>
  <c r="K154" i="6"/>
  <c r="K155" i="6"/>
  <c r="K158" i="6"/>
  <c r="K159" i="6"/>
  <c r="K160" i="6"/>
  <c r="K161" i="6"/>
  <c r="K162" i="6"/>
  <c r="K163" i="6"/>
  <c r="K166" i="6"/>
  <c r="K167" i="6"/>
  <c r="K168" i="6"/>
  <c r="K169" i="6"/>
  <c r="K170" i="6"/>
  <c r="K171" i="6"/>
  <c r="K174" i="6"/>
  <c r="K175" i="6"/>
  <c r="K176" i="6"/>
  <c r="K177" i="6"/>
  <c r="K178" i="6"/>
  <c r="K179" i="6"/>
  <c r="K182" i="6"/>
  <c r="K183" i="6"/>
  <c r="K184" i="6"/>
  <c r="K185" i="6"/>
  <c r="K186" i="6"/>
  <c r="K187" i="6"/>
  <c r="K190" i="6"/>
  <c r="K191" i="6"/>
  <c r="K192" i="6"/>
  <c r="K193" i="6"/>
  <c r="K194" i="6"/>
  <c r="K195" i="6"/>
  <c r="K198" i="6"/>
  <c r="K199" i="6"/>
  <c r="K200" i="6"/>
  <c r="K201" i="6"/>
  <c r="K202" i="6"/>
  <c r="K203" i="6"/>
  <c r="K206" i="6"/>
  <c r="K207" i="6"/>
  <c r="K208" i="6"/>
  <c r="K209" i="6"/>
  <c r="K210" i="6"/>
  <c r="K211" i="6"/>
  <c r="K214" i="6"/>
  <c r="K215" i="6"/>
  <c r="K216" i="6"/>
  <c r="K217" i="6"/>
  <c r="K218" i="6"/>
  <c r="K219" i="6"/>
  <c r="K222" i="6"/>
  <c r="K223" i="6"/>
  <c r="K224" i="6"/>
  <c r="K225" i="6"/>
  <c r="K226" i="6"/>
  <c r="K227" i="6"/>
  <c r="K230" i="6"/>
  <c r="K231" i="6"/>
  <c r="K232" i="6"/>
  <c r="K233" i="6"/>
  <c r="K234" i="6"/>
  <c r="K235" i="6"/>
  <c r="K238" i="6"/>
  <c r="K239" i="6"/>
  <c r="K240" i="6"/>
  <c r="K241" i="6"/>
  <c r="K242" i="6"/>
  <c r="K243" i="6"/>
  <c r="K246" i="6"/>
  <c r="K247" i="6"/>
  <c r="K248" i="6"/>
  <c r="K249" i="6"/>
  <c r="K250" i="6"/>
  <c r="K251" i="6"/>
  <c r="K254" i="6"/>
  <c r="K255" i="6"/>
  <c r="K256" i="6"/>
  <c r="K257" i="6"/>
  <c r="K258" i="6"/>
  <c r="K259" i="6"/>
  <c r="K262" i="6"/>
  <c r="K263" i="6"/>
  <c r="K264" i="6"/>
  <c r="K265" i="6"/>
  <c r="K266" i="6"/>
  <c r="K267" i="6"/>
  <c r="K270" i="6"/>
  <c r="K271" i="6"/>
  <c r="K272" i="6"/>
  <c r="K273" i="6"/>
  <c r="K274" i="6"/>
  <c r="K275" i="6"/>
  <c r="K278" i="6"/>
  <c r="K279" i="6"/>
  <c r="K280" i="6"/>
  <c r="K281" i="6"/>
  <c r="K282" i="6"/>
  <c r="K283" i="6"/>
  <c r="K286" i="6"/>
  <c r="K287" i="6"/>
  <c r="K288" i="6"/>
  <c r="K289" i="6"/>
  <c r="K290" i="6"/>
  <c r="K291" i="6"/>
  <c r="K294" i="6"/>
  <c r="K295" i="6"/>
  <c r="K296" i="6"/>
  <c r="K297" i="6"/>
  <c r="K298" i="6"/>
  <c r="K299" i="6"/>
  <c r="K302" i="6"/>
  <c r="K303" i="6"/>
  <c r="K304" i="6"/>
  <c r="K305" i="6"/>
  <c r="K306" i="6"/>
  <c r="K307" i="6"/>
  <c r="K310" i="6"/>
  <c r="K311" i="6"/>
  <c r="K312" i="6"/>
  <c r="K313" i="6"/>
  <c r="K314" i="6"/>
  <c r="K315" i="6"/>
  <c r="K318" i="6"/>
  <c r="K319" i="6"/>
  <c r="K320" i="6"/>
  <c r="K321" i="6"/>
  <c r="K322" i="6"/>
  <c r="K323" i="6"/>
  <c r="K326" i="6"/>
  <c r="K327" i="6"/>
  <c r="K328" i="6"/>
  <c r="K329" i="6"/>
  <c r="K330" i="6"/>
  <c r="K331" i="6"/>
  <c r="K334" i="6"/>
  <c r="K335" i="6"/>
  <c r="K336" i="6"/>
  <c r="K337" i="6"/>
  <c r="K338" i="6"/>
  <c r="K339" i="6"/>
  <c r="K342" i="6"/>
  <c r="K343" i="6"/>
  <c r="K344" i="6"/>
  <c r="K345" i="6"/>
  <c r="K346" i="6"/>
  <c r="K347" i="6"/>
  <c r="K350" i="6"/>
  <c r="K351" i="6"/>
  <c r="K352" i="6"/>
  <c r="K353" i="6"/>
  <c r="K354" i="6"/>
  <c r="K355" i="6"/>
  <c r="K358" i="6"/>
  <c r="K359" i="6"/>
  <c r="K360" i="6"/>
  <c r="K361" i="6"/>
  <c r="K362" i="6"/>
  <c r="K363" i="6"/>
  <c r="K366" i="6"/>
  <c r="K367" i="6"/>
  <c r="K368" i="6"/>
  <c r="K369" i="6"/>
  <c r="K370" i="6"/>
  <c r="K371" i="6"/>
  <c r="K372" i="6"/>
  <c r="K374" i="6"/>
  <c r="K375" i="6"/>
  <c r="K376" i="6"/>
  <c r="K377" i="6"/>
  <c r="K378" i="6"/>
  <c r="K379" i="6"/>
  <c r="K382" i="6"/>
  <c r="K383" i="6"/>
  <c r="K384" i="6"/>
  <c r="K385" i="6"/>
  <c r="K386" i="6"/>
  <c r="K387" i="6"/>
  <c r="K390" i="6"/>
  <c r="K391" i="6"/>
  <c r="K392" i="6"/>
  <c r="K393" i="6"/>
  <c r="K394" i="6"/>
  <c r="K395" i="6"/>
  <c r="K398" i="6"/>
  <c r="K399" i="6"/>
  <c r="K400" i="6"/>
  <c r="K401" i="6"/>
  <c r="K402" i="6"/>
  <c r="K403" i="6"/>
  <c r="K406" i="6"/>
  <c r="K407" i="6"/>
  <c r="K408" i="6"/>
  <c r="K409" i="6"/>
  <c r="K410" i="6"/>
  <c r="K411" i="6"/>
  <c r="K414" i="6"/>
  <c r="K415" i="6"/>
  <c r="K416" i="6"/>
  <c r="K417" i="6"/>
  <c r="K418" i="6"/>
  <c r="K419" i="6"/>
  <c r="K422" i="6"/>
  <c r="K423" i="6"/>
  <c r="K424" i="6"/>
  <c r="K425" i="6"/>
  <c r="K426" i="6"/>
  <c r="K427" i="6"/>
  <c r="K430" i="6"/>
  <c r="K431" i="6"/>
  <c r="K432" i="6"/>
  <c r="K433" i="6"/>
  <c r="K434" i="6"/>
  <c r="K435" i="6"/>
  <c r="K438" i="6"/>
  <c r="K439" i="6"/>
  <c r="K440" i="6"/>
  <c r="K441" i="6"/>
  <c r="K442" i="6"/>
  <c r="K443" i="6"/>
  <c r="K446" i="6"/>
  <c r="K447" i="6"/>
  <c r="K448" i="6"/>
  <c r="K449" i="6"/>
  <c r="K450" i="6"/>
  <c r="K451" i="6"/>
  <c r="K454" i="6"/>
  <c r="K455" i="6"/>
  <c r="K456" i="6"/>
  <c r="K457" i="6"/>
  <c r="K458" i="6"/>
  <c r="K459" i="6"/>
  <c r="K462" i="6"/>
  <c r="K463" i="6"/>
  <c r="K464" i="6"/>
  <c r="K465" i="6"/>
  <c r="K466" i="6"/>
  <c r="K467" i="6"/>
  <c r="K470" i="6"/>
  <c r="K471" i="6"/>
  <c r="K472" i="6"/>
  <c r="K473" i="6"/>
  <c r="K474" i="6"/>
  <c r="K475" i="6"/>
  <c r="K478" i="6"/>
  <c r="K479" i="6"/>
  <c r="K480" i="6"/>
  <c r="K481" i="6"/>
  <c r="K482" i="6"/>
  <c r="K483" i="6"/>
  <c r="K486" i="6"/>
  <c r="K487" i="6"/>
  <c r="K488" i="6"/>
  <c r="K489" i="6"/>
  <c r="K490" i="6"/>
  <c r="K491" i="6"/>
  <c r="K494" i="6"/>
  <c r="K495" i="6"/>
  <c r="K496" i="6"/>
  <c r="K497" i="6"/>
  <c r="K498" i="6"/>
  <c r="K499" i="6"/>
  <c r="K502" i="6"/>
  <c r="K503" i="6"/>
  <c r="K504" i="6"/>
  <c r="K505" i="6"/>
  <c r="K506" i="6"/>
  <c r="K507" i="6"/>
  <c r="K510" i="6"/>
  <c r="K511" i="6"/>
  <c r="K512" i="6"/>
  <c r="K513" i="6"/>
  <c r="K514" i="6"/>
  <c r="K515" i="6"/>
  <c r="K518" i="6"/>
  <c r="K519" i="6"/>
  <c r="K520" i="6"/>
  <c r="K521" i="6"/>
  <c r="K522" i="6"/>
  <c r="K523" i="6"/>
  <c r="K526" i="6"/>
  <c r="K527" i="6"/>
  <c r="K528" i="6"/>
  <c r="K529" i="6"/>
  <c r="K530" i="6"/>
  <c r="K531" i="6"/>
  <c r="K534" i="6"/>
  <c r="K535" i="6"/>
  <c r="K536" i="6"/>
  <c r="K537" i="6"/>
  <c r="K538" i="6"/>
  <c r="K539" i="6"/>
  <c r="K542" i="6"/>
  <c r="K543" i="6"/>
  <c r="K544" i="6"/>
  <c r="K545" i="6"/>
  <c r="K546" i="6"/>
  <c r="K547" i="6"/>
  <c r="K550" i="6"/>
  <c r="K551" i="6"/>
  <c r="K552" i="6"/>
  <c r="K553" i="6"/>
  <c r="K554" i="6"/>
  <c r="K555" i="6"/>
  <c r="K558" i="6"/>
  <c r="K559" i="6"/>
  <c r="K560" i="6"/>
  <c r="K561" i="6"/>
  <c r="K562" i="6"/>
  <c r="K563" i="6"/>
  <c r="K566" i="6"/>
  <c r="K567" i="6"/>
  <c r="K568" i="6"/>
  <c r="K569" i="6"/>
  <c r="K570" i="6"/>
  <c r="K571" i="6"/>
  <c r="K574" i="6"/>
  <c r="K575" i="6"/>
  <c r="K576" i="6"/>
  <c r="K577" i="6"/>
  <c r="K578" i="6"/>
  <c r="K579" i="6"/>
  <c r="K582" i="6"/>
  <c r="K583" i="6"/>
  <c r="K584" i="6"/>
  <c r="K585" i="6"/>
  <c r="K586" i="6"/>
  <c r="K587" i="6"/>
  <c r="K590" i="6"/>
  <c r="K591" i="6"/>
  <c r="K592" i="6"/>
  <c r="K593" i="6"/>
  <c r="K594" i="6"/>
  <c r="K595" i="6"/>
  <c r="K598" i="6"/>
  <c r="K599" i="6"/>
  <c r="K600" i="6"/>
  <c r="K601" i="6"/>
  <c r="K602" i="6"/>
  <c r="K603" i="6"/>
  <c r="K606" i="6"/>
  <c r="K607" i="6"/>
  <c r="K608" i="6"/>
  <c r="K609" i="6"/>
  <c r="K610" i="6"/>
  <c r="K611" i="6"/>
  <c r="K614" i="6"/>
  <c r="K615" i="6"/>
  <c r="K616" i="6"/>
  <c r="K617" i="6"/>
  <c r="K618" i="6"/>
  <c r="K619" i="6"/>
  <c r="K622" i="6"/>
  <c r="K623" i="6"/>
  <c r="K624" i="6"/>
  <c r="K625" i="6"/>
  <c r="K626" i="6"/>
  <c r="K627" i="6"/>
  <c r="K630" i="6"/>
  <c r="K631" i="6"/>
  <c r="K632" i="6"/>
  <c r="K633" i="6"/>
  <c r="K634" i="6"/>
  <c r="K635" i="6"/>
  <c r="K638" i="6"/>
  <c r="K639" i="6"/>
  <c r="K640" i="6"/>
  <c r="K641" i="6"/>
  <c r="K642" i="6"/>
  <c r="K643" i="6"/>
  <c r="K646" i="6"/>
  <c r="K647" i="6"/>
  <c r="K648" i="6"/>
  <c r="K649" i="6"/>
  <c r="K650" i="6"/>
  <c r="K651" i="6"/>
  <c r="K654" i="6"/>
  <c r="K655" i="6"/>
  <c r="K656" i="6"/>
  <c r="K657" i="6"/>
  <c r="K658" i="6"/>
  <c r="K659" i="6"/>
  <c r="K662" i="6"/>
  <c r="K663" i="6"/>
  <c r="K664" i="6"/>
  <c r="K665" i="6"/>
  <c r="K666" i="6"/>
  <c r="K667" i="6"/>
  <c r="K670" i="6"/>
  <c r="K671" i="6"/>
  <c r="K672" i="6"/>
  <c r="K673" i="6"/>
  <c r="K674" i="6"/>
  <c r="K675" i="6"/>
  <c r="K678" i="6"/>
  <c r="K679" i="6"/>
  <c r="K680" i="6"/>
  <c r="K681" i="6"/>
  <c r="K682" i="6"/>
  <c r="K683" i="6"/>
  <c r="K686" i="6"/>
  <c r="K687" i="6"/>
  <c r="K688" i="6"/>
  <c r="K689" i="6"/>
  <c r="K690" i="6"/>
  <c r="K691" i="6"/>
  <c r="K694" i="6"/>
  <c r="K695" i="6"/>
  <c r="K696" i="6"/>
  <c r="K697" i="6"/>
  <c r="K698" i="6"/>
  <c r="K699" i="6"/>
  <c r="K702" i="6"/>
  <c r="K703" i="6"/>
  <c r="K704" i="6"/>
  <c r="H671" i="6"/>
  <c r="H686" i="6"/>
  <c r="I686" i="6" s="1"/>
  <c r="H694" i="6"/>
  <c r="H702" i="6"/>
  <c r="H3" i="6"/>
  <c r="H4" i="6"/>
  <c r="H5" i="6"/>
  <c r="H6" i="6"/>
  <c r="H7" i="6"/>
  <c r="H8" i="6"/>
  <c r="H11" i="6"/>
  <c r="H12" i="6"/>
  <c r="H13" i="6"/>
  <c r="H14" i="6"/>
  <c r="H15" i="6"/>
  <c r="H16" i="6"/>
  <c r="H19" i="6"/>
  <c r="H20" i="6"/>
  <c r="H21" i="6"/>
  <c r="H22" i="6"/>
  <c r="H23" i="6"/>
  <c r="H24" i="6"/>
  <c r="H27" i="6"/>
  <c r="H28" i="6"/>
  <c r="H29" i="6"/>
  <c r="H30" i="6"/>
  <c r="H34" i="6"/>
  <c r="H35" i="6"/>
  <c r="H38" i="6"/>
  <c r="H39" i="6"/>
  <c r="H40" i="6"/>
  <c r="H41" i="6"/>
  <c r="H42" i="6"/>
  <c r="H43" i="6"/>
  <c r="H46" i="6"/>
  <c r="H47" i="6"/>
  <c r="H48" i="6"/>
  <c r="H49" i="6"/>
  <c r="H50" i="6"/>
  <c r="H51" i="6"/>
  <c r="H54" i="6"/>
  <c r="H55" i="6"/>
  <c r="H56" i="6"/>
  <c r="H57" i="6"/>
  <c r="H58" i="6"/>
  <c r="H59" i="6"/>
  <c r="H62" i="6"/>
  <c r="H63" i="6"/>
  <c r="H64" i="6"/>
  <c r="H65" i="6"/>
  <c r="H66" i="6"/>
  <c r="H67" i="6"/>
  <c r="H70" i="6"/>
  <c r="H71" i="6"/>
  <c r="H72" i="6"/>
  <c r="H73" i="6"/>
  <c r="H74" i="6"/>
  <c r="H75" i="6"/>
  <c r="H78" i="6"/>
  <c r="H79" i="6"/>
  <c r="H80" i="6"/>
  <c r="H81" i="6"/>
  <c r="H82" i="6"/>
  <c r="H83" i="6"/>
  <c r="H86" i="6"/>
  <c r="H87" i="6"/>
  <c r="H88" i="6"/>
  <c r="H89" i="6"/>
  <c r="H90" i="6"/>
  <c r="H91" i="6"/>
  <c r="H94" i="6"/>
  <c r="H95" i="6"/>
  <c r="H96" i="6"/>
  <c r="H97" i="6"/>
  <c r="H98" i="6"/>
  <c r="H99" i="6"/>
  <c r="H102" i="6"/>
  <c r="H103" i="6"/>
  <c r="H104" i="6"/>
  <c r="H105" i="6"/>
  <c r="H106" i="6"/>
  <c r="H107" i="6"/>
  <c r="H110" i="6"/>
  <c r="H111" i="6"/>
  <c r="H112" i="6"/>
  <c r="H113" i="6"/>
  <c r="H114" i="6"/>
  <c r="H115" i="6"/>
  <c r="H118" i="6"/>
  <c r="H119" i="6"/>
  <c r="H120" i="6"/>
  <c r="H121" i="6"/>
  <c r="H122" i="6"/>
  <c r="H123" i="6"/>
  <c r="H126" i="6"/>
  <c r="H127" i="6"/>
  <c r="H128" i="6"/>
  <c r="H129" i="6"/>
  <c r="H130" i="6"/>
  <c r="H131" i="6"/>
  <c r="H134" i="6"/>
  <c r="H135" i="6"/>
  <c r="H136" i="6"/>
  <c r="H137" i="6"/>
  <c r="H138" i="6"/>
  <c r="H139" i="6"/>
  <c r="H142" i="6"/>
  <c r="H143" i="6"/>
  <c r="H144" i="6"/>
  <c r="H145" i="6"/>
  <c r="H146" i="6"/>
  <c r="H147" i="6"/>
  <c r="H150" i="6"/>
  <c r="H151" i="6"/>
  <c r="H152" i="6"/>
  <c r="H153" i="6"/>
  <c r="H154" i="6"/>
  <c r="H155" i="6"/>
  <c r="H158" i="6"/>
  <c r="H159" i="6"/>
  <c r="H160" i="6"/>
  <c r="H161" i="6"/>
  <c r="H162" i="6"/>
  <c r="H163" i="6"/>
  <c r="H166" i="6"/>
  <c r="H167" i="6"/>
  <c r="H168" i="6"/>
  <c r="H169" i="6"/>
  <c r="H170" i="6"/>
  <c r="H171" i="6"/>
  <c r="H174" i="6"/>
  <c r="H175" i="6"/>
  <c r="H176" i="6"/>
  <c r="I176" i="6" s="1"/>
  <c r="H177" i="6"/>
  <c r="H178" i="6"/>
  <c r="H179" i="6"/>
  <c r="H182" i="6"/>
  <c r="H183" i="6"/>
  <c r="H184" i="6"/>
  <c r="H185" i="6"/>
  <c r="H186" i="6"/>
  <c r="H187" i="6"/>
  <c r="H188" i="6"/>
  <c r="H190" i="6"/>
  <c r="H191" i="6"/>
  <c r="H192" i="6"/>
  <c r="H193" i="6"/>
  <c r="H194" i="6"/>
  <c r="H195" i="6"/>
  <c r="H198" i="6"/>
  <c r="H199" i="6"/>
  <c r="H200" i="6"/>
  <c r="H201" i="6"/>
  <c r="H202" i="6"/>
  <c r="H203" i="6"/>
  <c r="I203" i="6" s="1"/>
  <c r="H206" i="6"/>
  <c r="H207" i="6"/>
  <c r="H208" i="6"/>
  <c r="H209" i="6"/>
  <c r="H210" i="6"/>
  <c r="H211" i="6"/>
  <c r="H214" i="6"/>
  <c r="H215" i="6"/>
  <c r="H216" i="6"/>
  <c r="H217" i="6"/>
  <c r="H218" i="6"/>
  <c r="H219" i="6"/>
  <c r="H222" i="6"/>
  <c r="H223" i="6"/>
  <c r="H224" i="6"/>
  <c r="H225" i="6"/>
  <c r="H226" i="6"/>
  <c r="H227" i="6"/>
  <c r="H230" i="6"/>
  <c r="H231" i="6"/>
  <c r="H232" i="6"/>
  <c r="H233" i="6"/>
  <c r="H234" i="6"/>
  <c r="H235" i="6"/>
  <c r="H238" i="6"/>
  <c r="H239" i="6"/>
  <c r="H240" i="6"/>
  <c r="H241" i="6"/>
  <c r="H242" i="6"/>
  <c r="H243" i="6"/>
  <c r="H246" i="6"/>
  <c r="H247" i="6"/>
  <c r="H248" i="6"/>
  <c r="H249" i="6"/>
  <c r="H250" i="6"/>
  <c r="H251" i="6"/>
  <c r="H254" i="6"/>
  <c r="H255" i="6"/>
  <c r="H256" i="6"/>
  <c r="H257" i="6"/>
  <c r="H258" i="6"/>
  <c r="H259" i="6"/>
  <c r="I259" i="6" s="1"/>
  <c r="H262" i="6"/>
  <c r="H263" i="6"/>
  <c r="H264" i="6"/>
  <c r="H265" i="6"/>
  <c r="H266" i="6"/>
  <c r="H267" i="6"/>
  <c r="I267" i="6" s="1"/>
  <c r="H270" i="6"/>
  <c r="H271" i="6"/>
  <c r="H272" i="6"/>
  <c r="H273" i="6"/>
  <c r="H274" i="6"/>
  <c r="H275" i="6"/>
  <c r="H278" i="6"/>
  <c r="H279" i="6"/>
  <c r="H280" i="6"/>
  <c r="H281" i="6"/>
  <c r="H282" i="6"/>
  <c r="H283" i="6"/>
  <c r="H286" i="6"/>
  <c r="H287" i="6"/>
  <c r="H288" i="6"/>
  <c r="H289" i="6"/>
  <c r="H290" i="6"/>
  <c r="H291" i="6"/>
  <c r="H294" i="6"/>
  <c r="H295" i="6"/>
  <c r="H296" i="6"/>
  <c r="H297" i="6"/>
  <c r="H298" i="6"/>
  <c r="H299" i="6"/>
  <c r="H302" i="6"/>
  <c r="H303" i="6"/>
  <c r="H304" i="6"/>
  <c r="H305" i="6"/>
  <c r="H306" i="6"/>
  <c r="I306" i="6" s="1"/>
  <c r="H307" i="6"/>
  <c r="I307" i="6" s="1"/>
  <c r="H310" i="6"/>
  <c r="H311" i="6"/>
  <c r="H312" i="6"/>
  <c r="H313" i="6"/>
  <c r="H314" i="6"/>
  <c r="H315" i="6"/>
  <c r="I315" i="6" s="1"/>
  <c r="H318" i="6"/>
  <c r="H319" i="6"/>
  <c r="H320" i="6"/>
  <c r="H321" i="6"/>
  <c r="H322" i="6"/>
  <c r="H323" i="6"/>
  <c r="I323" i="6" s="1"/>
  <c r="H326" i="6"/>
  <c r="H327" i="6"/>
  <c r="H328" i="6"/>
  <c r="H329" i="6"/>
  <c r="H330" i="6"/>
  <c r="H331" i="6"/>
  <c r="I331" i="6" s="1"/>
  <c r="H334" i="6"/>
  <c r="H335" i="6"/>
  <c r="H336" i="6"/>
  <c r="H337" i="6"/>
  <c r="H338" i="6"/>
  <c r="H339" i="6"/>
  <c r="H342" i="6"/>
  <c r="H343" i="6"/>
  <c r="H344" i="6"/>
  <c r="H345" i="6"/>
  <c r="H346" i="6"/>
  <c r="H347" i="6"/>
  <c r="H350" i="6"/>
  <c r="H351" i="6"/>
  <c r="H352" i="6"/>
  <c r="H353" i="6"/>
  <c r="H354" i="6"/>
  <c r="H355" i="6"/>
  <c r="H358" i="6"/>
  <c r="H359" i="6"/>
  <c r="H360" i="6"/>
  <c r="H361" i="6"/>
  <c r="H362" i="6"/>
  <c r="H363" i="6"/>
  <c r="H366" i="6"/>
  <c r="H367" i="6"/>
  <c r="H368" i="6"/>
  <c r="H369" i="6"/>
  <c r="H370" i="6"/>
  <c r="H371" i="6"/>
  <c r="I371" i="6" s="1"/>
  <c r="H374" i="6"/>
  <c r="H375" i="6"/>
  <c r="H376" i="6"/>
  <c r="H377" i="6"/>
  <c r="H378" i="6"/>
  <c r="H379" i="6"/>
  <c r="I379" i="6" s="1"/>
  <c r="H382" i="6"/>
  <c r="H383" i="6"/>
  <c r="H384" i="6"/>
  <c r="H385" i="6"/>
  <c r="H386" i="6"/>
  <c r="H387" i="6"/>
  <c r="I387" i="6" s="1"/>
  <c r="H390" i="6"/>
  <c r="H391" i="6"/>
  <c r="H392" i="6"/>
  <c r="H393" i="6"/>
  <c r="H394" i="6"/>
  <c r="H395" i="6"/>
  <c r="I395" i="6" s="1"/>
  <c r="H398" i="6"/>
  <c r="H399" i="6"/>
  <c r="H400" i="6"/>
  <c r="H401" i="6"/>
  <c r="H402" i="6"/>
  <c r="H403" i="6"/>
  <c r="H406" i="6"/>
  <c r="H407" i="6"/>
  <c r="H408" i="6"/>
  <c r="H409" i="6"/>
  <c r="H410" i="6"/>
  <c r="H411" i="6"/>
  <c r="H414" i="6"/>
  <c r="H415" i="6"/>
  <c r="H416" i="6"/>
  <c r="H417" i="6"/>
  <c r="H418" i="6"/>
  <c r="H419" i="6"/>
  <c r="H422" i="6"/>
  <c r="H423" i="6"/>
  <c r="H424" i="6"/>
  <c r="H425" i="6"/>
  <c r="H426" i="6"/>
  <c r="H427" i="6"/>
  <c r="I427" i="6" s="1"/>
  <c r="H430" i="6"/>
  <c r="H431" i="6"/>
  <c r="H432" i="6"/>
  <c r="H433" i="6"/>
  <c r="H434" i="6"/>
  <c r="H435" i="6"/>
  <c r="I435" i="6" s="1"/>
  <c r="H436" i="6"/>
  <c r="H438" i="6"/>
  <c r="H439" i="6"/>
  <c r="H440" i="6"/>
  <c r="H441" i="6"/>
  <c r="H442" i="6"/>
  <c r="H443" i="6"/>
  <c r="I443" i="6" s="1"/>
  <c r="H444" i="6"/>
  <c r="H446" i="6"/>
  <c r="H447" i="6"/>
  <c r="H448" i="6"/>
  <c r="H449" i="6"/>
  <c r="H450" i="6"/>
  <c r="H451" i="6"/>
  <c r="I451" i="6" s="1"/>
  <c r="H454" i="6"/>
  <c r="H455" i="6"/>
  <c r="H456" i="6"/>
  <c r="H457" i="6"/>
  <c r="H458" i="6"/>
  <c r="H459" i="6"/>
  <c r="I459" i="6" s="1"/>
  <c r="H462" i="6"/>
  <c r="H463" i="6"/>
  <c r="H464" i="6"/>
  <c r="H465" i="6"/>
  <c r="H466" i="6"/>
  <c r="H467" i="6"/>
  <c r="H470" i="6"/>
  <c r="H471" i="6"/>
  <c r="H472" i="6"/>
  <c r="H473" i="6"/>
  <c r="H474" i="6"/>
  <c r="H475" i="6"/>
  <c r="H478" i="6"/>
  <c r="H479" i="6"/>
  <c r="H480" i="6"/>
  <c r="H481" i="6"/>
  <c r="H482" i="6"/>
  <c r="H483" i="6"/>
  <c r="I483" i="6" s="1"/>
  <c r="H486" i="6"/>
  <c r="H487" i="6"/>
  <c r="H488" i="6"/>
  <c r="H489" i="6"/>
  <c r="H490" i="6"/>
  <c r="H491" i="6"/>
  <c r="I491" i="6" s="1"/>
  <c r="H494" i="6"/>
  <c r="H495" i="6"/>
  <c r="H496" i="6"/>
  <c r="H497" i="6"/>
  <c r="H498" i="6"/>
  <c r="H499" i="6"/>
  <c r="I499" i="6" s="1"/>
  <c r="H502" i="6"/>
  <c r="H503" i="6"/>
  <c r="H504" i="6"/>
  <c r="H505" i="6"/>
  <c r="H506" i="6"/>
  <c r="H507" i="6"/>
  <c r="I507" i="6" s="1"/>
  <c r="H510" i="6"/>
  <c r="H511" i="6"/>
  <c r="H512" i="6"/>
  <c r="H513" i="6"/>
  <c r="H514" i="6"/>
  <c r="H515" i="6"/>
  <c r="I515" i="6" s="1"/>
  <c r="H518" i="6"/>
  <c r="H519" i="6"/>
  <c r="H520" i="6"/>
  <c r="H521" i="6"/>
  <c r="H522" i="6"/>
  <c r="H523" i="6"/>
  <c r="I523" i="6" s="1"/>
  <c r="H526" i="6"/>
  <c r="H527" i="6"/>
  <c r="H528" i="6"/>
  <c r="H529" i="6"/>
  <c r="H530" i="6"/>
  <c r="H531" i="6"/>
  <c r="H534" i="6"/>
  <c r="H535" i="6"/>
  <c r="H536" i="6"/>
  <c r="H537" i="6"/>
  <c r="H538" i="6"/>
  <c r="H539" i="6"/>
  <c r="I539" i="6" s="1"/>
  <c r="H542" i="6"/>
  <c r="H543" i="6"/>
  <c r="H544" i="6"/>
  <c r="H545" i="6"/>
  <c r="H546" i="6"/>
  <c r="H547" i="6"/>
  <c r="I547" i="6" s="1"/>
  <c r="H550" i="6"/>
  <c r="H551" i="6"/>
  <c r="H552" i="6"/>
  <c r="H553" i="6"/>
  <c r="H554" i="6"/>
  <c r="H555" i="6"/>
  <c r="I555" i="6" s="1"/>
  <c r="H558" i="6"/>
  <c r="H559" i="6"/>
  <c r="H560" i="6"/>
  <c r="H561" i="6"/>
  <c r="H562" i="6"/>
  <c r="H563" i="6"/>
  <c r="I563" i="6" s="1"/>
  <c r="H566" i="6"/>
  <c r="H567" i="6"/>
  <c r="H568" i="6"/>
  <c r="H569" i="6"/>
  <c r="H570" i="6"/>
  <c r="H571" i="6"/>
  <c r="I571" i="6" s="1"/>
  <c r="H574" i="6"/>
  <c r="H575" i="6"/>
  <c r="H576" i="6"/>
  <c r="H577" i="6"/>
  <c r="H578" i="6"/>
  <c r="H579" i="6"/>
  <c r="I579" i="6" s="1"/>
  <c r="H582" i="6"/>
  <c r="H583" i="6"/>
  <c r="H584" i="6"/>
  <c r="H585" i="6"/>
  <c r="H586" i="6"/>
  <c r="H587" i="6"/>
  <c r="H590" i="6"/>
  <c r="H591" i="6"/>
  <c r="H592" i="6"/>
  <c r="H593" i="6"/>
  <c r="H594" i="6"/>
  <c r="H595" i="6"/>
  <c r="H598" i="6"/>
  <c r="H599" i="6"/>
  <c r="H600" i="6"/>
  <c r="H601" i="6"/>
  <c r="H602" i="6"/>
  <c r="H603" i="6"/>
  <c r="H606" i="6"/>
  <c r="H607" i="6"/>
  <c r="H608" i="6"/>
  <c r="H609" i="6"/>
  <c r="H610" i="6"/>
  <c r="H611" i="6"/>
  <c r="H614" i="6"/>
  <c r="H615" i="6"/>
  <c r="H616" i="6"/>
  <c r="H617" i="6"/>
  <c r="H618" i="6"/>
  <c r="H619" i="6"/>
  <c r="I619" i="6" s="1"/>
  <c r="H622" i="6"/>
  <c r="H623" i="6"/>
  <c r="H624" i="6"/>
  <c r="H625" i="6"/>
  <c r="H626" i="6"/>
  <c r="H627" i="6"/>
  <c r="I627" i="6" s="1"/>
  <c r="H630" i="6"/>
  <c r="H631" i="6"/>
  <c r="H632" i="6"/>
  <c r="H633" i="6"/>
  <c r="H634" i="6"/>
  <c r="H635" i="6"/>
  <c r="I635" i="6" s="1"/>
  <c r="H638" i="6"/>
  <c r="H639" i="6"/>
  <c r="H640" i="6"/>
  <c r="H641" i="6"/>
  <c r="H642" i="6"/>
  <c r="H643" i="6"/>
  <c r="I643" i="6" s="1"/>
  <c r="H646" i="6"/>
  <c r="H647" i="6"/>
  <c r="H648" i="6"/>
  <c r="H649" i="6"/>
  <c r="H650" i="6"/>
  <c r="H651" i="6"/>
  <c r="I651" i="6" s="1"/>
  <c r="H654" i="6"/>
  <c r="H655" i="6"/>
  <c r="H656" i="6"/>
  <c r="H657" i="6"/>
  <c r="H658" i="6"/>
  <c r="H659" i="6"/>
  <c r="H662" i="6"/>
  <c r="H663" i="6"/>
  <c r="H664" i="6"/>
  <c r="H665" i="6"/>
  <c r="H666" i="6"/>
  <c r="H667" i="6"/>
  <c r="H670" i="6"/>
  <c r="H672" i="6"/>
  <c r="H673" i="6"/>
  <c r="H674" i="6"/>
  <c r="H675" i="6"/>
  <c r="H678" i="6"/>
  <c r="H679" i="6"/>
  <c r="H680" i="6"/>
  <c r="H681" i="6"/>
  <c r="I681" i="6" s="1"/>
  <c r="H682" i="6"/>
  <c r="H683" i="6"/>
  <c r="H687" i="6"/>
  <c r="H688" i="6"/>
  <c r="H689" i="6"/>
  <c r="I689" i="6" s="1"/>
  <c r="H690" i="6"/>
  <c r="H691" i="6"/>
  <c r="I691" i="6" s="1"/>
  <c r="H695" i="6"/>
  <c r="H696" i="6"/>
  <c r="I696" i="6" s="1"/>
  <c r="H697" i="6"/>
  <c r="I697" i="6" s="1"/>
  <c r="H698" i="6"/>
  <c r="H699" i="6"/>
  <c r="H703" i="6"/>
  <c r="H704" i="6"/>
  <c r="I704" i="6" s="1"/>
  <c r="H2" i="6"/>
  <c r="I2" i="6" s="1"/>
  <c r="L706" i="6" l="1"/>
  <c r="I708" i="6"/>
  <c r="J708" i="6" s="1"/>
  <c r="L708" i="6" s="1"/>
  <c r="I705" i="6"/>
  <c r="J705" i="6" s="1"/>
  <c r="L705" i="6" s="1"/>
  <c r="J32" i="6"/>
  <c r="L32" i="6" s="1"/>
  <c r="J33" i="6"/>
  <c r="L33" i="6" s="1"/>
  <c r="I31" i="6"/>
  <c r="J31" i="6" s="1"/>
  <c r="L31" i="6" s="1"/>
  <c r="H628" i="6"/>
  <c r="K308" i="6"/>
  <c r="H636" i="6"/>
  <c r="H380" i="6"/>
  <c r="H124" i="6"/>
  <c r="K244" i="6"/>
  <c r="H564" i="6"/>
  <c r="I564" i="6" s="1"/>
  <c r="J564" i="6" s="1"/>
  <c r="L564" i="6" s="1"/>
  <c r="H60" i="6"/>
  <c r="I60" i="6" s="1"/>
  <c r="J60" i="6" s="1"/>
  <c r="L60" i="6" s="1"/>
  <c r="K692" i="6"/>
  <c r="K180" i="6"/>
  <c r="H316" i="6"/>
  <c r="K116" i="6"/>
  <c r="H572" i="6"/>
  <c r="H500" i="6"/>
  <c r="K52" i="6"/>
  <c r="H684" i="6"/>
  <c r="I684" i="6" s="1"/>
  <c r="J684" i="6" s="1"/>
  <c r="L684" i="6" s="1"/>
  <c r="H508" i="6"/>
  <c r="H252" i="6"/>
  <c r="H644" i="6"/>
  <c r="H580" i="6"/>
  <c r="H516" i="6"/>
  <c r="H452" i="6"/>
  <c r="I452" i="6" s="1"/>
  <c r="J452" i="6" s="1"/>
  <c r="L452" i="6" s="1"/>
  <c r="H388" i="6"/>
  <c r="I388" i="6" s="1"/>
  <c r="J388" i="6" s="1"/>
  <c r="L388" i="6" s="1"/>
  <c r="H324" i="6"/>
  <c r="H260" i="6"/>
  <c r="H196" i="6"/>
  <c r="H132" i="6"/>
  <c r="H68" i="6"/>
  <c r="K700" i="6"/>
  <c r="H652" i="6"/>
  <c r="H588" i="6"/>
  <c r="I588" i="6" s="1"/>
  <c r="J588" i="6" s="1"/>
  <c r="L588" i="6" s="1"/>
  <c r="H524" i="6"/>
  <c r="I524" i="6" s="1"/>
  <c r="J524" i="6" s="1"/>
  <c r="L524" i="6" s="1"/>
  <c r="H460" i="6"/>
  <c r="H396" i="6"/>
  <c r="I396" i="6" s="1"/>
  <c r="J396" i="6" s="1"/>
  <c r="L396" i="6" s="1"/>
  <c r="H332" i="6"/>
  <c r="H268" i="6"/>
  <c r="H204" i="6"/>
  <c r="H140" i="6"/>
  <c r="I140" i="6" s="1"/>
  <c r="J140" i="6" s="1"/>
  <c r="L140" i="6" s="1"/>
  <c r="H76" i="6"/>
  <c r="I76" i="6" s="1"/>
  <c r="J76" i="6" s="1"/>
  <c r="L76" i="6" s="1"/>
  <c r="H9" i="6"/>
  <c r="H660" i="6"/>
  <c r="H532" i="6"/>
  <c r="I532" i="6" s="1"/>
  <c r="J532" i="6" s="1"/>
  <c r="L532" i="6" s="1"/>
  <c r="H468" i="6"/>
  <c r="H404" i="6"/>
  <c r="H340" i="6"/>
  <c r="H276" i="6"/>
  <c r="I276" i="6" s="1"/>
  <c r="J276" i="6" s="1"/>
  <c r="L276" i="6" s="1"/>
  <c r="H212" i="6"/>
  <c r="I212" i="6" s="1"/>
  <c r="J212" i="6" s="1"/>
  <c r="L212" i="6" s="1"/>
  <c r="H148" i="6"/>
  <c r="I148" i="6" s="1"/>
  <c r="J148" i="6" s="1"/>
  <c r="L148" i="6" s="1"/>
  <c r="H84" i="6"/>
  <c r="H17" i="6"/>
  <c r="I17" i="6" s="1"/>
  <c r="H668" i="6"/>
  <c r="H604" i="6"/>
  <c r="H540" i="6"/>
  <c r="H476" i="6"/>
  <c r="I476" i="6" s="1"/>
  <c r="J476" i="6" s="1"/>
  <c r="L476" i="6" s="1"/>
  <c r="H412" i="6"/>
  <c r="I412" i="6" s="1"/>
  <c r="J412" i="6" s="1"/>
  <c r="L412" i="6" s="1"/>
  <c r="H348" i="6"/>
  <c r="I348" i="6" s="1"/>
  <c r="J348" i="6" s="1"/>
  <c r="L348" i="6" s="1"/>
  <c r="H284" i="6"/>
  <c r="H220" i="6"/>
  <c r="I220" i="6" s="1"/>
  <c r="J220" i="6" s="1"/>
  <c r="L220" i="6" s="1"/>
  <c r="H156" i="6"/>
  <c r="H92" i="6"/>
  <c r="H25" i="6"/>
  <c r="K596" i="6"/>
  <c r="H612" i="6"/>
  <c r="H548" i="6"/>
  <c r="I548" i="6" s="1"/>
  <c r="J548" i="6" s="1"/>
  <c r="L548" i="6" s="1"/>
  <c r="H484" i="6"/>
  <c r="H420" i="6"/>
  <c r="H356" i="6"/>
  <c r="H292" i="6"/>
  <c r="H228" i="6"/>
  <c r="H164" i="6"/>
  <c r="H100" i="6"/>
  <c r="I100" i="6" s="1"/>
  <c r="J100" i="6" s="1"/>
  <c r="L100" i="6" s="1"/>
  <c r="H36" i="6"/>
  <c r="I36" i="6" s="1"/>
  <c r="J36" i="6" s="1"/>
  <c r="L36" i="6" s="1"/>
  <c r="H676" i="6"/>
  <c r="H620" i="6"/>
  <c r="H556" i="6"/>
  <c r="H492" i="6"/>
  <c r="H428" i="6"/>
  <c r="H364" i="6"/>
  <c r="I364" i="6" s="1"/>
  <c r="J364" i="6" s="1"/>
  <c r="L364" i="6" s="1"/>
  <c r="H300" i="6"/>
  <c r="I300" i="6" s="1"/>
  <c r="J300" i="6" s="1"/>
  <c r="L300" i="6" s="1"/>
  <c r="H236" i="6"/>
  <c r="I236" i="6" s="1"/>
  <c r="J236" i="6" s="1"/>
  <c r="L236" i="6" s="1"/>
  <c r="H172" i="6"/>
  <c r="H108" i="6"/>
  <c r="I108" i="6" s="1"/>
  <c r="J108" i="6" s="1"/>
  <c r="L108" i="6" s="1"/>
  <c r="H44" i="6"/>
  <c r="H253" i="6"/>
  <c r="H245" i="6"/>
  <c r="H237" i="6"/>
  <c r="I237" i="6" s="1"/>
  <c r="J237" i="6" s="1"/>
  <c r="L237" i="6" s="1"/>
  <c r="H229" i="6"/>
  <c r="H221" i="6"/>
  <c r="I221" i="6" s="1"/>
  <c r="J221" i="6" s="1"/>
  <c r="L221" i="6" s="1"/>
  <c r="H213" i="6"/>
  <c r="H205" i="6"/>
  <c r="H133" i="6"/>
  <c r="H685" i="6"/>
  <c r="H677" i="6"/>
  <c r="I652" i="6"/>
  <c r="J652" i="6" s="1"/>
  <c r="L652" i="6" s="1"/>
  <c r="I546" i="6"/>
  <c r="J546" i="6" s="1"/>
  <c r="L546" i="6" s="1"/>
  <c r="I497" i="6"/>
  <c r="J497" i="6" s="1"/>
  <c r="L497" i="6" s="1"/>
  <c r="I440" i="6"/>
  <c r="J440" i="6" s="1"/>
  <c r="L440" i="6" s="1"/>
  <c r="I383" i="6"/>
  <c r="J383" i="6" s="1"/>
  <c r="L383" i="6" s="1"/>
  <c r="I318" i="6"/>
  <c r="J318" i="6" s="1"/>
  <c r="L318" i="6" s="1"/>
  <c r="I91" i="6"/>
  <c r="J91" i="6" s="1"/>
  <c r="L91" i="6" s="1"/>
  <c r="K389" i="6"/>
  <c r="H389" i="6"/>
  <c r="K69" i="6"/>
  <c r="H69" i="6"/>
  <c r="K45" i="6"/>
  <c r="H45" i="6"/>
  <c r="K37" i="6"/>
  <c r="H37" i="6"/>
  <c r="K26" i="6"/>
  <c r="H26" i="6"/>
  <c r="K10" i="6"/>
  <c r="H10" i="6"/>
  <c r="I703" i="6"/>
  <c r="J703" i="6" s="1"/>
  <c r="L703" i="6" s="1"/>
  <c r="H693" i="6"/>
  <c r="I676" i="6"/>
  <c r="J676" i="6" s="1"/>
  <c r="L676" i="6" s="1"/>
  <c r="J651" i="6"/>
  <c r="L651" i="6" s="1"/>
  <c r="I642" i="6"/>
  <c r="J642" i="6" s="1"/>
  <c r="L642" i="6" s="1"/>
  <c r="I634" i="6"/>
  <c r="J634" i="6" s="1"/>
  <c r="L634" i="6" s="1"/>
  <c r="I626" i="6"/>
  <c r="J626" i="6" s="1"/>
  <c r="L626" i="6" s="1"/>
  <c r="I618" i="6"/>
  <c r="J618" i="6" s="1"/>
  <c r="L618" i="6" s="1"/>
  <c r="I610" i="6"/>
  <c r="J610" i="6" s="1"/>
  <c r="L610" i="6" s="1"/>
  <c r="I602" i="6"/>
  <c r="J602" i="6" s="1"/>
  <c r="L602" i="6" s="1"/>
  <c r="I594" i="6"/>
  <c r="J594" i="6" s="1"/>
  <c r="L594" i="6" s="1"/>
  <c r="I586" i="6"/>
  <c r="J586" i="6" s="1"/>
  <c r="L586" i="6" s="1"/>
  <c r="I577" i="6"/>
  <c r="J577" i="6" s="1"/>
  <c r="L577" i="6" s="1"/>
  <c r="I569" i="6"/>
  <c r="J569" i="6" s="1"/>
  <c r="L569" i="6" s="1"/>
  <c r="I561" i="6"/>
  <c r="J561" i="6" s="1"/>
  <c r="L561" i="6" s="1"/>
  <c r="I553" i="6"/>
  <c r="J553" i="6" s="1"/>
  <c r="L553" i="6" s="1"/>
  <c r="I545" i="6"/>
  <c r="J545" i="6" s="1"/>
  <c r="L545" i="6" s="1"/>
  <c r="I537" i="6"/>
  <c r="J537" i="6" s="1"/>
  <c r="L537" i="6" s="1"/>
  <c r="I529" i="6"/>
  <c r="J529" i="6" s="1"/>
  <c r="L529" i="6" s="1"/>
  <c r="I521" i="6"/>
  <c r="J521" i="6" s="1"/>
  <c r="L521" i="6" s="1"/>
  <c r="I512" i="6"/>
  <c r="J512" i="6" s="1"/>
  <c r="L512" i="6" s="1"/>
  <c r="I504" i="6"/>
  <c r="J504" i="6" s="1"/>
  <c r="L504" i="6" s="1"/>
  <c r="I496" i="6"/>
  <c r="J496" i="6" s="1"/>
  <c r="L496" i="6" s="1"/>
  <c r="I488" i="6"/>
  <c r="J488" i="6" s="1"/>
  <c r="L488" i="6" s="1"/>
  <c r="I480" i="6"/>
  <c r="J480" i="6" s="1"/>
  <c r="L480" i="6" s="1"/>
  <c r="I472" i="6"/>
  <c r="J472" i="6" s="1"/>
  <c r="L472" i="6" s="1"/>
  <c r="I464" i="6"/>
  <c r="J464" i="6" s="1"/>
  <c r="L464" i="6" s="1"/>
  <c r="I456" i="6"/>
  <c r="J456" i="6" s="1"/>
  <c r="L456" i="6" s="1"/>
  <c r="I447" i="6"/>
  <c r="J447" i="6" s="1"/>
  <c r="L447" i="6" s="1"/>
  <c r="I439" i="6"/>
  <c r="J439" i="6" s="1"/>
  <c r="L439" i="6" s="1"/>
  <c r="I431" i="6"/>
  <c r="J431" i="6" s="1"/>
  <c r="L431" i="6" s="1"/>
  <c r="I423" i="6"/>
  <c r="J423" i="6" s="1"/>
  <c r="L423" i="6" s="1"/>
  <c r="I415" i="6"/>
  <c r="J415" i="6" s="1"/>
  <c r="L415" i="6" s="1"/>
  <c r="I407" i="6"/>
  <c r="J407" i="6" s="1"/>
  <c r="L407" i="6" s="1"/>
  <c r="I399" i="6"/>
  <c r="J399" i="6" s="1"/>
  <c r="L399" i="6" s="1"/>
  <c r="I391" i="6"/>
  <c r="J391" i="6" s="1"/>
  <c r="L391" i="6" s="1"/>
  <c r="I382" i="6"/>
  <c r="J382" i="6" s="1"/>
  <c r="L382" i="6" s="1"/>
  <c r="I374" i="6"/>
  <c r="J374" i="6" s="1"/>
  <c r="L374" i="6" s="1"/>
  <c r="I366" i="6"/>
  <c r="J366" i="6" s="1"/>
  <c r="L366" i="6" s="1"/>
  <c r="I358" i="6"/>
  <c r="J358" i="6" s="1"/>
  <c r="L358" i="6" s="1"/>
  <c r="I350" i="6"/>
  <c r="J350" i="6" s="1"/>
  <c r="L350" i="6" s="1"/>
  <c r="I342" i="6"/>
  <c r="J342" i="6" s="1"/>
  <c r="L342" i="6" s="1"/>
  <c r="I334" i="6"/>
  <c r="J334" i="6" s="1"/>
  <c r="L334" i="6" s="1"/>
  <c r="I326" i="6"/>
  <c r="J326" i="6" s="1"/>
  <c r="L326" i="6" s="1"/>
  <c r="H317" i="6"/>
  <c r="H309" i="6"/>
  <c r="H301" i="6"/>
  <c r="H293" i="6"/>
  <c r="H285" i="6"/>
  <c r="H277" i="6"/>
  <c r="H269" i="6"/>
  <c r="I260" i="6"/>
  <c r="J260" i="6" s="1"/>
  <c r="L260" i="6" s="1"/>
  <c r="I252" i="6"/>
  <c r="J252" i="6" s="1"/>
  <c r="L252" i="6" s="1"/>
  <c r="I244" i="6"/>
  <c r="J244" i="6" s="1"/>
  <c r="L244" i="6" s="1"/>
  <c r="I228" i="6"/>
  <c r="J228" i="6" s="1"/>
  <c r="L228" i="6" s="1"/>
  <c r="I204" i="6"/>
  <c r="J204" i="6" s="1"/>
  <c r="L204" i="6" s="1"/>
  <c r="I179" i="6"/>
  <c r="J179" i="6" s="1"/>
  <c r="L179" i="6" s="1"/>
  <c r="I171" i="6"/>
  <c r="J171" i="6" s="1"/>
  <c r="L171" i="6" s="1"/>
  <c r="I155" i="6"/>
  <c r="J155" i="6" s="1"/>
  <c r="L155" i="6" s="1"/>
  <c r="I147" i="6"/>
  <c r="J147" i="6" s="1"/>
  <c r="L147" i="6" s="1"/>
  <c r="I139" i="6"/>
  <c r="J139" i="6" s="1"/>
  <c r="L139" i="6" s="1"/>
  <c r="I130" i="6"/>
  <c r="J130" i="6" s="1"/>
  <c r="L130" i="6" s="1"/>
  <c r="I122" i="6"/>
  <c r="J122" i="6" s="1"/>
  <c r="L122" i="6" s="1"/>
  <c r="I114" i="6"/>
  <c r="J114" i="6" s="1"/>
  <c r="L114" i="6" s="1"/>
  <c r="I106" i="6"/>
  <c r="J106" i="6" s="1"/>
  <c r="L106" i="6" s="1"/>
  <c r="I98" i="6"/>
  <c r="J98" i="6" s="1"/>
  <c r="L98" i="6" s="1"/>
  <c r="I90" i="6"/>
  <c r="J90" i="6" s="1"/>
  <c r="L90" i="6" s="1"/>
  <c r="I82" i="6"/>
  <c r="J82" i="6" s="1"/>
  <c r="L82" i="6" s="1"/>
  <c r="I65" i="6"/>
  <c r="J65" i="6" s="1"/>
  <c r="L65" i="6" s="1"/>
  <c r="I57" i="6"/>
  <c r="J57" i="6" s="1"/>
  <c r="L57" i="6" s="1"/>
  <c r="I49" i="6"/>
  <c r="J49" i="6" s="1"/>
  <c r="L49" i="6" s="1"/>
  <c r="I40" i="6"/>
  <c r="J40" i="6" s="1"/>
  <c r="L40" i="6" s="1"/>
  <c r="I28" i="6"/>
  <c r="J28" i="6" s="1"/>
  <c r="L28" i="6" s="1"/>
  <c r="I19" i="6"/>
  <c r="J19" i="6" s="1"/>
  <c r="L19" i="6" s="1"/>
  <c r="I195" i="6"/>
  <c r="J195" i="6" s="1"/>
  <c r="L195" i="6" s="1"/>
  <c r="J643" i="6"/>
  <c r="L643" i="6" s="1"/>
  <c r="I530" i="6"/>
  <c r="J530" i="6" s="1"/>
  <c r="L530" i="6" s="1"/>
  <c r="I473" i="6"/>
  <c r="J473" i="6" s="1"/>
  <c r="L473" i="6" s="1"/>
  <c r="I424" i="6"/>
  <c r="J424" i="6" s="1"/>
  <c r="L424" i="6" s="1"/>
  <c r="I375" i="6"/>
  <c r="J375" i="6" s="1"/>
  <c r="L375" i="6" s="1"/>
  <c r="I327" i="6"/>
  <c r="J327" i="6" s="1"/>
  <c r="L327" i="6" s="1"/>
  <c r="I270" i="6"/>
  <c r="J270" i="6" s="1"/>
  <c r="L270" i="6" s="1"/>
  <c r="I164" i="6"/>
  <c r="J164" i="6" s="1"/>
  <c r="L164" i="6" s="1"/>
  <c r="I123" i="6"/>
  <c r="J123" i="6" s="1"/>
  <c r="L123" i="6" s="1"/>
  <c r="I50" i="6"/>
  <c r="J50" i="6" s="1"/>
  <c r="L50" i="6" s="1"/>
  <c r="I587" i="6"/>
  <c r="J587" i="6" s="1"/>
  <c r="L587" i="6" s="1"/>
  <c r="K18" i="6"/>
  <c r="H18" i="6"/>
  <c r="H701" i="6"/>
  <c r="I666" i="6"/>
  <c r="J666" i="6" s="1"/>
  <c r="L666" i="6" s="1"/>
  <c r="I658" i="6"/>
  <c r="J658" i="6" s="1"/>
  <c r="L658" i="6" s="1"/>
  <c r="I650" i="6"/>
  <c r="J650" i="6" s="1"/>
  <c r="L650" i="6" s="1"/>
  <c r="I641" i="6"/>
  <c r="J641" i="6" s="1"/>
  <c r="L641" i="6" s="1"/>
  <c r="I633" i="6"/>
  <c r="J633" i="6" s="1"/>
  <c r="L633" i="6" s="1"/>
  <c r="I625" i="6"/>
  <c r="J625" i="6" s="1"/>
  <c r="L625" i="6" s="1"/>
  <c r="I617" i="6"/>
  <c r="J617" i="6" s="1"/>
  <c r="L617" i="6" s="1"/>
  <c r="I609" i="6"/>
  <c r="J609" i="6" s="1"/>
  <c r="L609" i="6" s="1"/>
  <c r="I601" i="6"/>
  <c r="J601" i="6" s="1"/>
  <c r="L601" i="6" s="1"/>
  <c r="I593" i="6"/>
  <c r="J593" i="6" s="1"/>
  <c r="L593" i="6" s="1"/>
  <c r="I585" i="6"/>
  <c r="J585" i="6" s="1"/>
  <c r="L585" i="6" s="1"/>
  <c r="I576" i="6"/>
  <c r="J576" i="6" s="1"/>
  <c r="L576" i="6" s="1"/>
  <c r="I568" i="6"/>
  <c r="J568" i="6" s="1"/>
  <c r="L568" i="6" s="1"/>
  <c r="I560" i="6"/>
  <c r="J560" i="6" s="1"/>
  <c r="L560" i="6" s="1"/>
  <c r="I552" i="6"/>
  <c r="J552" i="6" s="1"/>
  <c r="L552" i="6" s="1"/>
  <c r="I544" i="6"/>
  <c r="J544" i="6" s="1"/>
  <c r="L544" i="6" s="1"/>
  <c r="I536" i="6"/>
  <c r="J536" i="6" s="1"/>
  <c r="L536" i="6" s="1"/>
  <c r="I528" i="6"/>
  <c r="J528" i="6" s="1"/>
  <c r="L528" i="6" s="1"/>
  <c r="I520" i="6"/>
  <c r="J520" i="6" s="1"/>
  <c r="L520" i="6" s="1"/>
  <c r="I511" i="6"/>
  <c r="J511" i="6" s="1"/>
  <c r="L511" i="6" s="1"/>
  <c r="I503" i="6"/>
  <c r="J503" i="6" s="1"/>
  <c r="L503" i="6" s="1"/>
  <c r="I495" i="6"/>
  <c r="J495" i="6" s="1"/>
  <c r="L495" i="6" s="1"/>
  <c r="I487" i="6"/>
  <c r="J487" i="6" s="1"/>
  <c r="L487" i="6" s="1"/>
  <c r="I479" i="6"/>
  <c r="J479" i="6" s="1"/>
  <c r="L479" i="6" s="1"/>
  <c r="I471" i="6"/>
  <c r="J471" i="6" s="1"/>
  <c r="L471" i="6" s="1"/>
  <c r="I463" i="6"/>
  <c r="J463" i="6" s="1"/>
  <c r="L463" i="6" s="1"/>
  <c r="I455" i="6"/>
  <c r="J455" i="6" s="1"/>
  <c r="L455" i="6" s="1"/>
  <c r="I446" i="6"/>
  <c r="J446" i="6" s="1"/>
  <c r="L446" i="6" s="1"/>
  <c r="I438" i="6"/>
  <c r="J438" i="6" s="1"/>
  <c r="L438" i="6" s="1"/>
  <c r="I430" i="6"/>
  <c r="J430" i="6" s="1"/>
  <c r="L430" i="6" s="1"/>
  <c r="I422" i="6"/>
  <c r="J422" i="6" s="1"/>
  <c r="L422" i="6" s="1"/>
  <c r="I414" i="6"/>
  <c r="J414" i="6" s="1"/>
  <c r="L414" i="6" s="1"/>
  <c r="I406" i="6"/>
  <c r="J406" i="6" s="1"/>
  <c r="L406" i="6" s="1"/>
  <c r="I398" i="6"/>
  <c r="J398" i="6" s="1"/>
  <c r="L398" i="6" s="1"/>
  <c r="I390" i="6"/>
  <c r="J390" i="6" s="1"/>
  <c r="L390" i="6" s="1"/>
  <c r="H381" i="6"/>
  <c r="H373" i="6"/>
  <c r="H365" i="6"/>
  <c r="H357" i="6"/>
  <c r="H349" i="6"/>
  <c r="H341" i="6"/>
  <c r="H333" i="6"/>
  <c r="I316" i="6"/>
  <c r="J316" i="6" s="1"/>
  <c r="L316" i="6" s="1"/>
  <c r="I308" i="6"/>
  <c r="J308" i="6" s="1"/>
  <c r="L308" i="6" s="1"/>
  <c r="I292" i="6"/>
  <c r="J292" i="6" s="1"/>
  <c r="L292" i="6" s="1"/>
  <c r="I284" i="6"/>
  <c r="J284" i="6" s="1"/>
  <c r="L284" i="6" s="1"/>
  <c r="I268" i="6"/>
  <c r="J268" i="6" s="1"/>
  <c r="L268" i="6" s="1"/>
  <c r="J259" i="6"/>
  <c r="L259" i="6" s="1"/>
  <c r="J203" i="6"/>
  <c r="L203" i="6" s="1"/>
  <c r="I194" i="6"/>
  <c r="J194" i="6" s="1"/>
  <c r="L194" i="6" s="1"/>
  <c r="I186" i="6"/>
  <c r="J186" i="6" s="1"/>
  <c r="L186" i="6" s="1"/>
  <c r="I178" i="6"/>
  <c r="J178" i="6" s="1"/>
  <c r="L178" i="6" s="1"/>
  <c r="I170" i="6"/>
  <c r="J170" i="6" s="1"/>
  <c r="L170" i="6" s="1"/>
  <c r="I162" i="6"/>
  <c r="J162" i="6" s="1"/>
  <c r="L162" i="6" s="1"/>
  <c r="I154" i="6"/>
  <c r="J154" i="6" s="1"/>
  <c r="L154" i="6" s="1"/>
  <c r="I146" i="6"/>
  <c r="J146" i="6" s="1"/>
  <c r="L146" i="6" s="1"/>
  <c r="I129" i="6"/>
  <c r="J129" i="6" s="1"/>
  <c r="L129" i="6" s="1"/>
  <c r="I121" i="6"/>
  <c r="J121" i="6" s="1"/>
  <c r="L121" i="6" s="1"/>
  <c r="I113" i="6"/>
  <c r="J113" i="6" s="1"/>
  <c r="L113" i="6" s="1"/>
  <c r="I105" i="6"/>
  <c r="J105" i="6" s="1"/>
  <c r="L105" i="6" s="1"/>
  <c r="I97" i="6"/>
  <c r="J97" i="6" s="1"/>
  <c r="L97" i="6" s="1"/>
  <c r="I89" i="6"/>
  <c r="J89" i="6" s="1"/>
  <c r="L89" i="6" s="1"/>
  <c r="I81" i="6"/>
  <c r="J81" i="6" s="1"/>
  <c r="L81" i="6" s="1"/>
  <c r="I73" i="6"/>
  <c r="J73" i="6" s="1"/>
  <c r="L73" i="6" s="1"/>
  <c r="I64" i="6"/>
  <c r="J64" i="6" s="1"/>
  <c r="L64" i="6" s="1"/>
  <c r="I56" i="6"/>
  <c r="J56" i="6" s="1"/>
  <c r="L56" i="6" s="1"/>
  <c r="I48" i="6"/>
  <c r="J48" i="6" s="1"/>
  <c r="L48" i="6" s="1"/>
  <c r="I39" i="6"/>
  <c r="J39" i="6" s="1"/>
  <c r="L39" i="6" s="1"/>
  <c r="I27" i="6"/>
  <c r="J27" i="6" s="1"/>
  <c r="L27" i="6" s="1"/>
  <c r="I683" i="6"/>
  <c r="J683" i="6" s="1"/>
  <c r="L683" i="6" s="1"/>
  <c r="I251" i="6"/>
  <c r="J251" i="6" s="1"/>
  <c r="L251" i="6" s="1"/>
  <c r="I187" i="6"/>
  <c r="J187" i="6" s="1"/>
  <c r="L187" i="6" s="1"/>
  <c r="I668" i="6"/>
  <c r="J668" i="6" s="1"/>
  <c r="L668" i="6" s="1"/>
  <c r="I554" i="6"/>
  <c r="J554" i="6" s="1"/>
  <c r="L554" i="6" s="1"/>
  <c r="I489" i="6"/>
  <c r="J489" i="6" s="1"/>
  <c r="L489" i="6" s="1"/>
  <c r="I432" i="6"/>
  <c r="J432" i="6" s="1"/>
  <c r="L432" i="6" s="1"/>
  <c r="I367" i="6"/>
  <c r="J367" i="6" s="1"/>
  <c r="L367" i="6" s="1"/>
  <c r="I310" i="6"/>
  <c r="J310" i="6" s="1"/>
  <c r="L310" i="6" s="1"/>
  <c r="I262" i="6"/>
  <c r="J262" i="6" s="1"/>
  <c r="L262" i="6" s="1"/>
  <c r="I213" i="6"/>
  <c r="J213" i="6" s="1"/>
  <c r="L213" i="6" s="1"/>
  <c r="I156" i="6"/>
  <c r="J156" i="6" s="1"/>
  <c r="L156" i="6" s="1"/>
  <c r="I107" i="6"/>
  <c r="J107" i="6" s="1"/>
  <c r="L107" i="6" s="1"/>
  <c r="I58" i="6"/>
  <c r="J58" i="6" s="1"/>
  <c r="L58" i="6" s="1"/>
  <c r="I11" i="6"/>
  <c r="J11" i="6" s="1"/>
  <c r="L11" i="6" s="1"/>
  <c r="K261" i="6"/>
  <c r="H261" i="6"/>
  <c r="I682" i="6"/>
  <c r="J682" i="6" s="1"/>
  <c r="L682" i="6" s="1"/>
  <c r="I649" i="6"/>
  <c r="J649" i="6" s="1"/>
  <c r="L649" i="6" s="1"/>
  <c r="I616" i="6"/>
  <c r="J616" i="6" s="1"/>
  <c r="L616" i="6" s="1"/>
  <c r="I575" i="6"/>
  <c r="J575" i="6" s="1"/>
  <c r="L575" i="6" s="1"/>
  <c r="I527" i="6"/>
  <c r="J527" i="6" s="1"/>
  <c r="L527" i="6" s="1"/>
  <c r="I494" i="6"/>
  <c r="J494" i="6" s="1"/>
  <c r="L494" i="6" s="1"/>
  <c r="I454" i="6"/>
  <c r="J454" i="6" s="1"/>
  <c r="L454" i="6" s="1"/>
  <c r="H405" i="6"/>
  <c r="I372" i="6"/>
  <c r="J372" i="6" s="1"/>
  <c r="L372" i="6" s="1"/>
  <c r="I340" i="6"/>
  <c r="J340" i="6" s="1"/>
  <c r="L340" i="6" s="1"/>
  <c r="I332" i="6"/>
  <c r="J332" i="6" s="1"/>
  <c r="L332" i="6" s="1"/>
  <c r="I258" i="6"/>
  <c r="J258" i="6" s="1"/>
  <c r="L258" i="6" s="1"/>
  <c r="I250" i="6"/>
  <c r="J250" i="6" s="1"/>
  <c r="L250" i="6" s="1"/>
  <c r="I242" i="6"/>
  <c r="J242" i="6" s="1"/>
  <c r="L242" i="6" s="1"/>
  <c r="I234" i="6"/>
  <c r="J234" i="6" s="1"/>
  <c r="L234" i="6" s="1"/>
  <c r="I226" i="6"/>
  <c r="J226" i="6" s="1"/>
  <c r="L226" i="6" s="1"/>
  <c r="I218" i="6"/>
  <c r="J218" i="6" s="1"/>
  <c r="L218" i="6" s="1"/>
  <c r="I210" i="6"/>
  <c r="J210" i="6" s="1"/>
  <c r="L210" i="6" s="1"/>
  <c r="I202" i="6"/>
  <c r="J202" i="6" s="1"/>
  <c r="L202" i="6" s="1"/>
  <c r="I193" i="6"/>
  <c r="J193" i="6" s="1"/>
  <c r="L193" i="6" s="1"/>
  <c r="I185" i="6"/>
  <c r="J185" i="6" s="1"/>
  <c r="L185" i="6" s="1"/>
  <c r="I177" i="6"/>
  <c r="J177" i="6" s="1"/>
  <c r="L177" i="6" s="1"/>
  <c r="I169" i="6"/>
  <c r="J169" i="6" s="1"/>
  <c r="L169" i="6" s="1"/>
  <c r="I161" i="6"/>
  <c r="J161" i="6" s="1"/>
  <c r="L161" i="6" s="1"/>
  <c r="I153" i="6"/>
  <c r="J153" i="6" s="1"/>
  <c r="L153" i="6" s="1"/>
  <c r="I145" i="6"/>
  <c r="J145" i="6" s="1"/>
  <c r="L145" i="6" s="1"/>
  <c r="I137" i="6"/>
  <c r="J137" i="6" s="1"/>
  <c r="L137" i="6" s="1"/>
  <c r="I128" i="6"/>
  <c r="J128" i="6" s="1"/>
  <c r="L128" i="6" s="1"/>
  <c r="I120" i="6"/>
  <c r="J120" i="6" s="1"/>
  <c r="L120" i="6" s="1"/>
  <c r="I112" i="6"/>
  <c r="J112" i="6" s="1"/>
  <c r="L112" i="6" s="1"/>
  <c r="I104" i="6"/>
  <c r="J104" i="6" s="1"/>
  <c r="L104" i="6" s="1"/>
  <c r="I96" i="6"/>
  <c r="J96" i="6" s="1"/>
  <c r="L96" i="6" s="1"/>
  <c r="I88" i="6"/>
  <c r="J88" i="6" s="1"/>
  <c r="L88" i="6" s="1"/>
  <c r="I80" i="6"/>
  <c r="J80" i="6" s="1"/>
  <c r="L80" i="6" s="1"/>
  <c r="I72" i="6"/>
  <c r="J72" i="6" s="1"/>
  <c r="L72" i="6" s="1"/>
  <c r="I63" i="6"/>
  <c r="J63" i="6" s="1"/>
  <c r="L63" i="6" s="1"/>
  <c r="I55" i="6"/>
  <c r="J55" i="6" s="1"/>
  <c r="L55" i="6" s="1"/>
  <c r="I47" i="6"/>
  <c r="J47" i="6" s="1"/>
  <c r="L47" i="6" s="1"/>
  <c r="I38" i="6"/>
  <c r="J38" i="6" s="1"/>
  <c r="L38" i="6" s="1"/>
  <c r="I25" i="6"/>
  <c r="J25" i="6" s="1"/>
  <c r="L25" i="6" s="1"/>
  <c r="I671" i="6"/>
  <c r="J671" i="6" s="1"/>
  <c r="L671" i="6" s="1"/>
  <c r="I243" i="6"/>
  <c r="J243" i="6" s="1"/>
  <c r="L243" i="6" s="1"/>
  <c r="I695" i="6"/>
  <c r="J695" i="6" s="1"/>
  <c r="L695" i="6" s="1"/>
  <c r="J635" i="6"/>
  <c r="L635" i="6" s="1"/>
  <c r="I570" i="6"/>
  <c r="J570" i="6" s="1"/>
  <c r="L570" i="6" s="1"/>
  <c r="I522" i="6"/>
  <c r="J522" i="6" s="1"/>
  <c r="L522" i="6" s="1"/>
  <c r="I465" i="6"/>
  <c r="J465" i="6" s="1"/>
  <c r="L465" i="6" s="1"/>
  <c r="I408" i="6"/>
  <c r="J408" i="6" s="1"/>
  <c r="L408" i="6" s="1"/>
  <c r="I359" i="6"/>
  <c r="J359" i="6" s="1"/>
  <c r="L359" i="6" s="1"/>
  <c r="I302" i="6"/>
  <c r="J302" i="6" s="1"/>
  <c r="L302" i="6" s="1"/>
  <c r="I253" i="6"/>
  <c r="J253" i="6" s="1"/>
  <c r="L253" i="6" s="1"/>
  <c r="I115" i="6"/>
  <c r="J115" i="6" s="1"/>
  <c r="L115" i="6" s="1"/>
  <c r="I66" i="6"/>
  <c r="J66" i="6" s="1"/>
  <c r="L66" i="6" s="1"/>
  <c r="I29" i="6"/>
  <c r="J29" i="6" s="1"/>
  <c r="L29" i="6" s="1"/>
  <c r="K581" i="6"/>
  <c r="H581" i="6"/>
  <c r="K325" i="6"/>
  <c r="H325" i="6"/>
  <c r="J700" i="6"/>
  <c r="L700" i="6" s="1"/>
  <c r="I665" i="6"/>
  <c r="J665" i="6" s="1"/>
  <c r="L665" i="6" s="1"/>
  <c r="I632" i="6"/>
  <c r="J632" i="6" s="1"/>
  <c r="L632" i="6" s="1"/>
  <c r="I608" i="6"/>
  <c r="J608" i="6" s="1"/>
  <c r="L608" i="6" s="1"/>
  <c r="I584" i="6"/>
  <c r="J584" i="6" s="1"/>
  <c r="L584" i="6" s="1"/>
  <c r="I551" i="6"/>
  <c r="J551" i="6" s="1"/>
  <c r="L551" i="6" s="1"/>
  <c r="I519" i="6"/>
  <c r="J519" i="6" s="1"/>
  <c r="L519" i="6" s="1"/>
  <c r="I486" i="6"/>
  <c r="J486" i="6" s="1"/>
  <c r="L486" i="6" s="1"/>
  <c r="I462" i="6"/>
  <c r="J462" i="6" s="1"/>
  <c r="L462" i="6" s="1"/>
  <c r="H429" i="6"/>
  <c r="I356" i="6"/>
  <c r="J356" i="6" s="1"/>
  <c r="L356" i="6" s="1"/>
  <c r="J323" i="6"/>
  <c r="L323" i="6" s="1"/>
  <c r="I690" i="6"/>
  <c r="J690" i="6" s="1"/>
  <c r="L690" i="6" s="1"/>
  <c r="J681" i="6"/>
  <c r="L681" i="6" s="1"/>
  <c r="I664" i="6"/>
  <c r="J664" i="6" s="1"/>
  <c r="L664" i="6" s="1"/>
  <c r="I656" i="6"/>
  <c r="J656" i="6" s="1"/>
  <c r="L656" i="6" s="1"/>
  <c r="I648" i="6"/>
  <c r="J648" i="6" s="1"/>
  <c r="L648" i="6" s="1"/>
  <c r="I639" i="6"/>
  <c r="J639" i="6" s="1"/>
  <c r="L639" i="6" s="1"/>
  <c r="I631" i="6"/>
  <c r="J631" i="6" s="1"/>
  <c r="L631" i="6" s="1"/>
  <c r="I623" i="6"/>
  <c r="J623" i="6" s="1"/>
  <c r="L623" i="6" s="1"/>
  <c r="I615" i="6"/>
  <c r="J615" i="6" s="1"/>
  <c r="L615" i="6" s="1"/>
  <c r="I607" i="6"/>
  <c r="J607" i="6" s="1"/>
  <c r="L607" i="6" s="1"/>
  <c r="I599" i="6"/>
  <c r="J599" i="6" s="1"/>
  <c r="L599" i="6" s="1"/>
  <c r="I591" i="6"/>
  <c r="J591" i="6" s="1"/>
  <c r="L591" i="6" s="1"/>
  <c r="I583" i="6"/>
  <c r="J583" i="6" s="1"/>
  <c r="L583" i="6" s="1"/>
  <c r="I574" i="6"/>
  <c r="J574" i="6" s="1"/>
  <c r="L574" i="6" s="1"/>
  <c r="I566" i="6"/>
  <c r="J566" i="6" s="1"/>
  <c r="L566" i="6" s="1"/>
  <c r="I558" i="6"/>
  <c r="J558" i="6" s="1"/>
  <c r="L558" i="6" s="1"/>
  <c r="I550" i="6"/>
  <c r="J550" i="6" s="1"/>
  <c r="L550" i="6" s="1"/>
  <c r="I542" i="6"/>
  <c r="J542" i="6" s="1"/>
  <c r="L542" i="6" s="1"/>
  <c r="I534" i="6"/>
  <c r="J534" i="6" s="1"/>
  <c r="L534" i="6" s="1"/>
  <c r="I526" i="6"/>
  <c r="J526" i="6" s="1"/>
  <c r="L526" i="6" s="1"/>
  <c r="I518" i="6"/>
  <c r="J518" i="6" s="1"/>
  <c r="L518" i="6" s="1"/>
  <c r="H509" i="6"/>
  <c r="H501" i="6"/>
  <c r="H493" i="6"/>
  <c r="H485" i="6"/>
  <c r="H477" i="6"/>
  <c r="H469" i="6"/>
  <c r="H461" i="6"/>
  <c r="I444" i="6"/>
  <c r="J444" i="6" s="1"/>
  <c r="L444" i="6" s="1"/>
  <c r="I436" i="6"/>
  <c r="J436" i="6" s="1"/>
  <c r="L436" i="6" s="1"/>
  <c r="I428" i="6"/>
  <c r="J428" i="6" s="1"/>
  <c r="L428" i="6" s="1"/>
  <c r="I404" i="6"/>
  <c r="J404" i="6" s="1"/>
  <c r="L404" i="6" s="1"/>
  <c r="J387" i="6"/>
  <c r="L387" i="6" s="1"/>
  <c r="J379" i="6"/>
  <c r="L379" i="6" s="1"/>
  <c r="J371" i="6"/>
  <c r="L371" i="6" s="1"/>
  <c r="J331" i="6"/>
  <c r="L331" i="6" s="1"/>
  <c r="I322" i="6"/>
  <c r="J322" i="6" s="1"/>
  <c r="L322" i="6" s="1"/>
  <c r="I314" i="6"/>
  <c r="J314" i="6" s="1"/>
  <c r="L314" i="6" s="1"/>
  <c r="I298" i="6"/>
  <c r="J298" i="6" s="1"/>
  <c r="L298" i="6" s="1"/>
  <c r="I290" i="6"/>
  <c r="J290" i="6" s="1"/>
  <c r="L290" i="6" s="1"/>
  <c r="I282" i="6"/>
  <c r="J282" i="6" s="1"/>
  <c r="L282" i="6" s="1"/>
  <c r="I274" i="6"/>
  <c r="J274" i="6" s="1"/>
  <c r="L274" i="6" s="1"/>
  <c r="I266" i="6"/>
  <c r="J266" i="6" s="1"/>
  <c r="L266" i="6" s="1"/>
  <c r="I257" i="6"/>
  <c r="J257" i="6" s="1"/>
  <c r="L257" i="6" s="1"/>
  <c r="I249" i="6"/>
  <c r="J249" i="6" s="1"/>
  <c r="L249" i="6" s="1"/>
  <c r="I241" i="6"/>
  <c r="J241" i="6" s="1"/>
  <c r="L241" i="6" s="1"/>
  <c r="I233" i="6"/>
  <c r="J233" i="6" s="1"/>
  <c r="L233" i="6" s="1"/>
  <c r="I225" i="6"/>
  <c r="J225" i="6" s="1"/>
  <c r="L225" i="6" s="1"/>
  <c r="I217" i="6"/>
  <c r="J217" i="6" s="1"/>
  <c r="L217" i="6" s="1"/>
  <c r="I209" i="6"/>
  <c r="J209" i="6" s="1"/>
  <c r="L209" i="6" s="1"/>
  <c r="I201" i="6"/>
  <c r="J201" i="6" s="1"/>
  <c r="L201" i="6" s="1"/>
  <c r="I192" i="6"/>
  <c r="J192" i="6" s="1"/>
  <c r="L192" i="6" s="1"/>
  <c r="I184" i="6"/>
  <c r="J184" i="6" s="1"/>
  <c r="L184" i="6" s="1"/>
  <c r="J176" i="6"/>
  <c r="L176" i="6" s="1"/>
  <c r="I168" i="6"/>
  <c r="J168" i="6" s="1"/>
  <c r="L168" i="6" s="1"/>
  <c r="I160" i="6"/>
  <c r="J160" i="6" s="1"/>
  <c r="L160" i="6" s="1"/>
  <c r="I152" i="6"/>
  <c r="J152" i="6" s="1"/>
  <c r="L152" i="6" s="1"/>
  <c r="I144" i="6"/>
  <c r="J144" i="6" s="1"/>
  <c r="L144" i="6" s="1"/>
  <c r="I136" i="6"/>
  <c r="J136" i="6" s="1"/>
  <c r="L136" i="6" s="1"/>
  <c r="I127" i="6"/>
  <c r="J127" i="6" s="1"/>
  <c r="L127" i="6" s="1"/>
  <c r="I119" i="6"/>
  <c r="J119" i="6" s="1"/>
  <c r="L119" i="6" s="1"/>
  <c r="I111" i="6"/>
  <c r="J111" i="6" s="1"/>
  <c r="L111" i="6" s="1"/>
  <c r="I103" i="6"/>
  <c r="J103" i="6" s="1"/>
  <c r="L103" i="6" s="1"/>
  <c r="I95" i="6"/>
  <c r="J95" i="6" s="1"/>
  <c r="L95" i="6" s="1"/>
  <c r="I87" i="6"/>
  <c r="J87" i="6" s="1"/>
  <c r="L87" i="6" s="1"/>
  <c r="I79" i="6"/>
  <c r="J79" i="6" s="1"/>
  <c r="L79" i="6" s="1"/>
  <c r="I71" i="6"/>
  <c r="J71" i="6" s="1"/>
  <c r="L71" i="6" s="1"/>
  <c r="I62" i="6"/>
  <c r="J62" i="6" s="1"/>
  <c r="L62" i="6" s="1"/>
  <c r="I54" i="6"/>
  <c r="J54" i="6" s="1"/>
  <c r="L54" i="6" s="1"/>
  <c r="I46" i="6"/>
  <c r="J46" i="6" s="1"/>
  <c r="L46" i="6" s="1"/>
  <c r="I15" i="6"/>
  <c r="J15" i="6" s="1"/>
  <c r="L15" i="6" s="1"/>
  <c r="I6" i="6"/>
  <c r="J6" i="6" s="1"/>
  <c r="L6" i="6" s="1"/>
  <c r="H645" i="6"/>
  <c r="I699" i="6"/>
  <c r="J699" i="6" s="1"/>
  <c r="L699" i="6" s="1"/>
  <c r="I675" i="6"/>
  <c r="J675" i="6" s="1"/>
  <c r="L675" i="6" s="1"/>
  <c r="I363" i="6"/>
  <c r="J363" i="6" s="1"/>
  <c r="L363" i="6" s="1"/>
  <c r="I299" i="6"/>
  <c r="J299" i="6" s="1"/>
  <c r="L299" i="6" s="1"/>
  <c r="I235" i="6"/>
  <c r="J235" i="6" s="1"/>
  <c r="L235" i="6" s="1"/>
  <c r="I163" i="6"/>
  <c r="J163" i="6" s="1"/>
  <c r="L163" i="6" s="1"/>
  <c r="J704" i="6"/>
  <c r="L704" i="6" s="1"/>
  <c r="I660" i="6"/>
  <c r="J660" i="6" s="1"/>
  <c r="L660" i="6" s="1"/>
  <c r="I538" i="6"/>
  <c r="J538" i="6" s="1"/>
  <c r="L538" i="6" s="1"/>
  <c r="I481" i="6"/>
  <c r="J481" i="6" s="1"/>
  <c r="L481" i="6" s="1"/>
  <c r="I416" i="6"/>
  <c r="J416" i="6" s="1"/>
  <c r="L416" i="6" s="1"/>
  <c r="I351" i="6"/>
  <c r="J351" i="6" s="1"/>
  <c r="L351" i="6" s="1"/>
  <c r="I294" i="6"/>
  <c r="J294" i="6" s="1"/>
  <c r="L294" i="6" s="1"/>
  <c r="I188" i="6"/>
  <c r="J188" i="6" s="1"/>
  <c r="L188" i="6" s="1"/>
  <c r="I99" i="6"/>
  <c r="J99" i="6" s="1"/>
  <c r="L99" i="6" s="1"/>
  <c r="I674" i="6"/>
  <c r="J674" i="6" s="1"/>
  <c r="L674" i="6" s="1"/>
  <c r="I640" i="6"/>
  <c r="J640" i="6" s="1"/>
  <c r="L640" i="6" s="1"/>
  <c r="I600" i="6"/>
  <c r="J600" i="6" s="1"/>
  <c r="L600" i="6" s="1"/>
  <c r="I559" i="6"/>
  <c r="J559" i="6" s="1"/>
  <c r="L559" i="6" s="1"/>
  <c r="I535" i="6"/>
  <c r="J535" i="6" s="1"/>
  <c r="L535" i="6" s="1"/>
  <c r="I502" i="6"/>
  <c r="J502" i="6" s="1"/>
  <c r="L502" i="6" s="1"/>
  <c r="I470" i="6"/>
  <c r="J470" i="6" s="1"/>
  <c r="L470" i="6" s="1"/>
  <c r="H437" i="6"/>
  <c r="H413" i="6"/>
  <c r="I380" i="6"/>
  <c r="J380" i="6" s="1"/>
  <c r="L380" i="6" s="1"/>
  <c r="J307" i="6"/>
  <c r="L307" i="6" s="1"/>
  <c r="J267" i="6"/>
  <c r="L267" i="6" s="1"/>
  <c r="J689" i="6"/>
  <c r="L689" i="6" s="1"/>
  <c r="I680" i="6"/>
  <c r="J680" i="6" s="1"/>
  <c r="L680" i="6" s="1"/>
  <c r="I672" i="6"/>
  <c r="J672" i="6" s="1"/>
  <c r="L672" i="6" s="1"/>
  <c r="I663" i="6"/>
  <c r="J663" i="6" s="1"/>
  <c r="L663" i="6" s="1"/>
  <c r="I655" i="6"/>
  <c r="J655" i="6" s="1"/>
  <c r="L655" i="6" s="1"/>
  <c r="I647" i="6"/>
  <c r="J647" i="6" s="1"/>
  <c r="L647" i="6" s="1"/>
  <c r="I638" i="6"/>
  <c r="J638" i="6" s="1"/>
  <c r="L638" i="6" s="1"/>
  <c r="I630" i="6"/>
  <c r="J630" i="6" s="1"/>
  <c r="L630" i="6" s="1"/>
  <c r="I622" i="6"/>
  <c r="J622" i="6" s="1"/>
  <c r="L622" i="6" s="1"/>
  <c r="I614" i="6"/>
  <c r="J614" i="6" s="1"/>
  <c r="L614" i="6" s="1"/>
  <c r="I606" i="6"/>
  <c r="J606" i="6" s="1"/>
  <c r="L606" i="6" s="1"/>
  <c r="I598" i="6"/>
  <c r="J598" i="6" s="1"/>
  <c r="L598" i="6" s="1"/>
  <c r="I590" i="6"/>
  <c r="J590" i="6" s="1"/>
  <c r="L590" i="6" s="1"/>
  <c r="I582" i="6"/>
  <c r="J582" i="6" s="1"/>
  <c r="L582" i="6" s="1"/>
  <c r="H573" i="6"/>
  <c r="H565" i="6"/>
  <c r="H557" i="6"/>
  <c r="H549" i="6"/>
  <c r="H541" i="6"/>
  <c r="H533" i="6"/>
  <c r="H525" i="6"/>
  <c r="I516" i="6"/>
  <c r="J516" i="6" s="1"/>
  <c r="L516" i="6" s="1"/>
  <c r="I508" i="6"/>
  <c r="J508" i="6" s="1"/>
  <c r="L508" i="6" s="1"/>
  <c r="I500" i="6"/>
  <c r="J500" i="6" s="1"/>
  <c r="L500" i="6" s="1"/>
  <c r="I492" i="6"/>
  <c r="J492" i="6" s="1"/>
  <c r="L492" i="6" s="1"/>
  <c r="I484" i="6"/>
  <c r="J484" i="6" s="1"/>
  <c r="L484" i="6" s="1"/>
  <c r="I468" i="6"/>
  <c r="J468" i="6" s="1"/>
  <c r="L468" i="6" s="1"/>
  <c r="I460" i="6"/>
  <c r="J460" i="6" s="1"/>
  <c r="L460" i="6" s="1"/>
  <c r="J451" i="6"/>
  <c r="L451" i="6" s="1"/>
  <c r="J443" i="6"/>
  <c r="L443" i="6" s="1"/>
  <c r="J435" i="6"/>
  <c r="L435" i="6" s="1"/>
  <c r="J427" i="6"/>
  <c r="L427" i="6" s="1"/>
  <c r="J395" i="6"/>
  <c r="L395" i="6" s="1"/>
  <c r="I386" i="6"/>
  <c r="J386" i="6" s="1"/>
  <c r="L386" i="6" s="1"/>
  <c r="I378" i="6"/>
  <c r="J378" i="6" s="1"/>
  <c r="L378" i="6" s="1"/>
  <c r="I370" i="6"/>
  <c r="J370" i="6" s="1"/>
  <c r="L370" i="6" s="1"/>
  <c r="I362" i="6"/>
  <c r="J362" i="6" s="1"/>
  <c r="L362" i="6" s="1"/>
  <c r="I354" i="6"/>
  <c r="J354" i="6" s="1"/>
  <c r="L354" i="6" s="1"/>
  <c r="I346" i="6"/>
  <c r="J346" i="6" s="1"/>
  <c r="L346" i="6" s="1"/>
  <c r="I338" i="6"/>
  <c r="J338" i="6" s="1"/>
  <c r="L338" i="6" s="1"/>
  <c r="I330" i="6"/>
  <c r="J330" i="6" s="1"/>
  <c r="L330" i="6" s="1"/>
  <c r="I321" i="6"/>
  <c r="J321" i="6" s="1"/>
  <c r="L321" i="6" s="1"/>
  <c r="I313" i="6"/>
  <c r="J313" i="6" s="1"/>
  <c r="L313" i="6" s="1"/>
  <c r="I305" i="6"/>
  <c r="J305" i="6" s="1"/>
  <c r="L305" i="6" s="1"/>
  <c r="I297" i="6"/>
  <c r="J297" i="6" s="1"/>
  <c r="L297" i="6" s="1"/>
  <c r="I289" i="6"/>
  <c r="J289" i="6" s="1"/>
  <c r="L289" i="6" s="1"/>
  <c r="I281" i="6"/>
  <c r="J281" i="6" s="1"/>
  <c r="L281" i="6" s="1"/>
  <c r="I273" i="6"/>
  <c r="J273" i="6" s="1"/>
  <c r="L273" i="6" s="1"/>
  <c r="I265" i="6"/>
  <c r="J265" i="6" s="1"/>
  <c r="L265" i="6" s="1"/>
  <c r="I256" i="6"/>
  <c r="J256" i="6" s="1"/>
  <c r="L256" i="6" s="1"/>
  <c r="I248" i="6"/>
  <c r="J248" i="6" s="1"/>
  <c r="L248" i="6" s="1"/>
  <c r="I240" i="6"/>
  <c r="J240" i="6" s="1"/>
  <c r="L240" i="6" s="1"/>
  <c r="I232" i="6"/>
  <c r="J232" i="6" s="1"/>
  <c r="L232" i="6" s="1"/>
  <c r="I224" i="6"/>
  <c r="J224" i="6" s="1"/>
  <c r="L224" i="6" s="1"/>
  <c r="I216" i="6"/>
  <c r="J216" i="6" s="1"/>
  <c r="L216" i="6" s="1"/>
  <c r="I208" i="6"/>
  <c r="J208" i="6" s="1"/>
  <c r="L208" i="6" s="1"/>
  <c r="I200" i="6"/>
  <c r="J200" i="6" s="1"/>
  <c r="L200" i="6" s="1"/>
  <c r="I191" i="6"/>
  <c r="J191" i="6" s="1"/>
  <c r="L191" i="6" s="1"/>
  <c r="I183" i="6"/>
  <c r="J183" i="6" s="1"/>
  <c r="L183" i="6" s="1"/>
  <c r="I175" i="6"/>
  <c r="J175" i="6" s="1"/>
  <c r="L175" i="6" s="1"/>
  <c r="I167" i="6"/>
  <c r="J167" i="6" s="1"/>
  <c r="L167" i="6" s="1"/>
  <c r="I159" i="6"/>
  <c r="J159" i="6" s="1"/>
  <c r="L159" i="6" s="1"/>
  <c r="I151" i="6"/>
  <c r="J151" i="6" s="1"/>
  <c r="L151" i="6" s="1"/>
  <c r="I143" i="6"/>
  <c r="J143" i="6" s="1"/>
  <c r="L143" i="6" s="1"/>
  <c r="I135" i="6"/>
  <c r="J135" i="6" s="1"/>
  <c r="L135" i="6" s="1"/>
  <c r="I126" i="6"/>
  <c r="J126" i="6" s="1"/>
  <c r="L126" i="6" s="1"/>
  <c r="I118" i="6"/>
  <c r="J118" i="6" s="1"/>
  <c r="L118" i="6" s="1"/>
  <c r="I110" i="6"/>
  <c r="J110" i="6" s="1"/>
  <c r="L110" i="6" s="1"/>
  <c r="I102" i="6"/>
  <c r="J102" i="6" s="1"/>
  <c r="L102" i="6" s="1"/>
  <c r="I94" i="6"/>
  <c r="J94" i="6" s="1"/>
  <c r="L94" i="6" s="1"/>
  <c r="I86" i="6"/>
  <c r="J86" i="6" s="1"/>
  <c r="L86" i="6" s="1"/>
  <c r="I78" i="6"/>
  <c r="J78" i="6" s="1"/>
  <c r="L78" i="6" s="1"/>
  <c r="I70" i="6"/>
  <c r="J70" i="6" s="1"/>
  <c r="L70" i="6" s="1"/>
  <c r="H61" i="6"/>
  <c r="H53" i="6"/>
  <c r="I44" i="6"/>
  <c r="J44" i="6" s="1"/>
  <c r="L44" i="6" s="1"/>
  <c r="I35" i="6"/>
  <c r="J35" i="6" s="1"/>
  <c r="L35" i="6" s="1"/>
  <c r="I23" i="6"/>
  <c r="J23" i="6" s="1"/>
  <c r="L23" i="6" s="1"/>
  <c r="I14" i="6"/>
  <c r="J14" i="6" s="1"/>
  <c r="L14" i="6" s="1"/>
  <c r="H517" i="6"/>
  <c r="I673" i="6"/>
  <c r="J673" i="6" s="1"/>
  <c r="L673" i="6" s="1"/>
  <c r="I611" i="6"/>
  <c r="J611" i="6" s="1"/>
  <c r="L611" i="6" s="1"/>
  <c r="I419" i="6"/>
  <c r="J419" i="6" s="1"/>
  <c r="L419" i="6" s="1"/>
  <c r="I355" i="6"/>
  <c r="J355" i="6" s="1"/>
  <c r="L355" i="6" s="1"/>
  <c r="I291" i="6"/>
  <c r="J291" i="6" s="1"/>
  <c r="L291" i="6" s="1"/>
  <c r="I227" i="6"/>
  <c r="J227" i="6" s="1"/>
  <c r="L227" i="6" s="1"/>
  <c r="I138" i="6"/>
  <c r="J138" i="6" s="1"/>
  <c r="L138" i="6" s="1"/>
  <c r="J306" i="6"/>
  <c r="L306" i="6" s="1"/>
  <c r="I685" i="6"/>
  <c r="J685" i="6" s="1"/>
  <c r="L685" i="6" s="1"/>
  <c r="J627" i="6"/>
  <c r="L627" i="6" s="1"/>
  <c r="I578" i="6"/>
  <c r="J578" i="6" s="1"/>
  <c r="L578" i="6" s="1"/>
  <c r="I513" i="6"/>
  <c r="J513" i="6" s="1"/>
  <c r="L513" i="6" s="1"/>
  <c r="I457" i="6"/>
  <c r="J457" i="6" s="1"/>
  <c r="L457" i="6" s="1"/>
  <c r="I400" i="6"/>
  <c r="J400" i="6" s="1"/>
  <c r="L400" i="6" s="1"/>
  <c r="I343" i="6"/>
  <c r="J343" i="6" s="1"/>
  <c r="L343" i="6" s="1"/>
  <c r="I286" i="6"/>
  <c r="J286" i="6" s="1"/>
  <c r="L286" i="6" s="1"/>
  <c r="I245" i="6"/>
  <c r="J245" i="6" s="1"/>
  <c r="L245" i="6" s="1"/>
  <c r="I83" i="6"/>
  <c r="J83" i="6" s="1"/>
  <c r="L83" i="6" s="1"/>
  <c r="I41" i="6"/>
  <c r="J41" i="6" s="1"/>
  <c r="L41" i="6" s="1"/>
  <c r="J691" i="6"/>
  <c r="L691" i="6" s="1"/>
  <c r="I657" i="6"/>
  <c r="J657" i="6" s="1"/>
  <c r="L657" i="6" s="1"/>
  <c r="I624" i="6"/>
  <c r="J624" i="6" s="1"/>
  <c r="L624" i="6" s="1"/>
  <c r="I592" i="6"/>
  <c r="J592" i="6" s="1"/>
  <c r="L592" i="6" s="1"/>
  <c r="I567" i="6"/>
  <c r="J567" i="6" s="1"/>
  <c r="L567" i="6" s="1"/>
  <c r="I543" i="6"/>
  <c r="J543" i="6" s="1"/>
  <c r="L543" i="6" s="1"/>
  <c r="I510" i="6"/>
  <c r="J510" i="6" s="1"/>
  <c r="L510" i="6" s="1"/>
  <c r="I478" i="6"/>
  <c r="J478" i="6" s="1"/>
  <c r="L478" i="6" s="1"/>
  <c r="H445" i="6"/>
  <c r="H421" i="6"/>
  <c r="H397" i="6"/>
  <c r="J315" i="6"/>
  <c r="L315" i="6" s="1"/>
  <c r="I698" i="6"/>
  <c r="J698" i="6" s="1"/>
  <c r="L698" i="6" s="1"/>
  <c r="J697" i="6"/>
  <c r="L697" i="6" s="1"/>
  <c r="I688" i="6"/>
  <c r="J688" i="6" s="1"/>
  <c r="L688" i="6" s="1"/>
  <c r="I679" i="6"/>
  <c r="J679" i="6" s="1"/>
  <c r="L679" i="6" s="1"/>
  <c r="I670" i="6"/>
  <c r="J670" i="6" s="1"/>
  <c r="L670" i="6" s="1"/>
  <c r="I662" i="6"/>
  <c r="J662" i="6" s="1"/>
  <c r="L662" i="6" s="1"/>
  <c r="I654" i="6"/>
  <c r="J654" i="6" s="1"/>
  <c r="L654" i="6" s="1"/>
  <c r="I646" i="6"/>
  <c r="J646" i="6" s="1"/>
  <c r="L646" i="6" s="1"/>
  <c r="H637" i="6"/>
  <c r="H629" i="6"/>
  <c r="H621" i="6"/>
  <c r="H613" i="6"/>
  <c r="H605" i="6"/>
  <c r="H597" i="6"/>
  <c r="H589" i="6"/>
  <c r="I580" i="6"/>
  <c r="J580" i="6" s="1"/>
  <c r="L580" i="6" s="1"/>
  <c r="I572" i="6"/>
  <c r="J572" i="6" s="1"/>
  <c r="L572" i="6" s="1"/>
  <c r="I556" i="6"/>
  <c r="J556" i="6" s="1"/>
  <c r="L556" i="6" s="1"/>
  <c r="I540" i="6"/>
  <c r="J540" i="6" s="1"/>
  <c r="L540" i="6" s="1"/>
  <c r="J515" i="6"/>
  <c r="L515" i="6" s="1"/>
  <c r="J507" i="6"/>
  <c r="L507" i="6" s="1"/>
  <c r="J499" i="6"/>
  <c r="L499" i="6" s="1"/>
  <c r="J491" i="6"/>
  <c r="L491" i="6" s="1"/>
  <c r="J483" i="6"/>
  <c r="L483" i="6" s="1"/>
  <c r="J459" i="6"/>
  <c r="L459" i="6" s="1"/>
  <c r="I450" i="6"/>
  <c r="J450" i="6" s="1"/>
  <c r="L450" i="6" s="1"/>
  <c r="I442" i="6"/>
  <c r="J442" i="6" s="1"/>
  <c r="L442" i="6" s="1"/>
  <c r="I434" i="6"/>
  <c r="J434" i="6" s="1"/>
  <c r="L434" i="6" s="1"/>
  <c r="I426" i="6"/>
  <c r="J426" i="6" s="1"/>
  <c r="L426" i="6" s="1"/>
  <c r="I418" i="6"/>
  <c r="J418" i="6" s="1"/>
  <c r="L418" i="6" s="1"/>
  <c r="I410" i="6"/>
  <c r="J410" i="6" s="1"/>
  <c r="L410" i="6" s="1"/>
  <c r="I402" i="6"/>
  <c r="J402" i="6" s="1"/>
  <c r="L402" i="6" s="1"/>
  <c r="I394" i="6"/>
  <c r="J394" i="6" s="1"/>
  <c r="L394" i="6" s="1"/>
  <c r="I385" i="6"/>
  <c r="J385" i="6" s="1"/>
  <c r="L385" i="6" s="1"/>
  <c r="I377" i="6"/>
  <c r="J377" i="6" s="1"/>
  <c r="L377" i="6" s="1"/>
  <c r="I369" i="6"/>
  <c r="J369" i="6" s="1"/>
  <c r="L369" i="6" s="1"/>
  <c r="I361" i="6"/>
  <c r="J361" i="6" s="1"/>
  <c r="L361" i="6" s="1"/>
  <c r="I353" i="6"/>
  <c r="J353" i="6" s="1"/>
  <c r="L353" i="6" s="1"/>
  <c r="I345" i="6"/>
  <c r="J345" i="6" s="1"/>
  <c r="L345" i="6" s="1"/>
  <c r="I337" i="6"/>
  <c r="J337" i="6" s="1"/>
  <c r="L337" i="6" s="1"/>
  <c r="I329" i="6"/>
  <c r="J329" i="6" s="1"/>
  <c r="L329" i="6" s="1"/>
  <c r="I320" i="6"/>
  <c r="J320" i="6" s="1"/>
  <c r="L320" i="6" s="1"/>
  <c r="I312" i="6"/>
  <c r="J312" i="6" s="1"/>
  <c r="L312" i="6" s="1"/>
  <c r="I304" i="6"/>
  <c r="J304" i="6" s="1"/>
  <c r="L304" i="6" s="1"/>
  <c r="I296" i="6"/>
  <c r="J296" i="6" s="1"/>
  <c r="L296" i="6" s="1"/>
  <c r="I288" i="6"/>
  <c r="J288" i="6" s="1"/>
  <c r="L288" i="6" s="1"/>
  <c r="I280" i="6"/>
  <c r="J280" i="6" s="1"/>
  <c r="L280" i="6" s="1"/>
  <c r="I272" i="6"/>
  <c r="J272" i="6" s="1"/>
  <c r="L272" i="6" s="1"/>
  <c r="I264" i="6"/>
  <c r="J264" i="6" s="1"/>
  <c r="L264" i="6" s="1"/>
  <c r="I255" i="6"/>
  <c r="J255" i="6" s="1"/>
  <c r="L255" i="6" s="1"/>
  <c r="I247" i="6"/>
  <c r="J247" i="6" s="1"/>
  <c r="L247" i="6" s="1"/>
  <c r="I239" i="6"/>
  <c r="J239" i="6" s="1"/>
  <c r="L239" i="6" s="1"/>
  <c r="I231" i="6"/>
  <c r="J231" i="6" s="1"/>
  <c r="L231" i="6" s="1"/>
  <c r="I223" i="6"/>
  <c r="J223" i="6" s="1"/>
  <c r="L223" i="6" s="1"/>
  <c r="I215" i="6"/>
  <c r="J215" i="6" s="1"/>
  <c r="L215" i="6" s="1"/>
  <c r="I207" i="6"/>
  <c r="J207" i="6" s="1"/>
  <c r="L207" i="6" s="1"/>
  <c r="I199" i="6"/>
  <c r="J199" i="6" s="1"/>
  <c r="L199" i="6" s="1"/>
  <c r="I190" i="6"/>
  <c r="J190" i="6" s="1"/>
  <c r="L190" i="6" s="1"/>
  <c r="I182" i="6"/>
  <c r="J182" i="6" s="1"/>
  <c r="L182" i="6" s="1"/>
  <c r="I174" i="6"/>
  <c r="J174" i="6" s="1"/>
  <c r="L174" i="6" s="1"/>
  <c r="I166" i="6"/>
  <c r="J166" i="6" s="1"/>
  <c r="L166" i="6" s="1"/>
  <c r="I158" i="6"/>
  <c r="J158" i="6" s="1"/>
  <c r="L158" i="6" s="1"/>
  <c r="I150" i="6"/>
  <c r="J150" i="6" s="1"/>
  <c r="L150" i="6" s="1"/>
  <c r="I142" i="6"/>
  <c r="J142" i="6" s="1"/>
  <c r="L142" i="6" s="1"/>
  <c r="I134" i="6"/>
  <c r="J134" i="6" s="1"/>
  <c r="L134" i="6" s="1"/>
  <c r="H125" i="6"/>
  <c r="H117" i="6"/>
  <c r="H109" i="6"/>
  <c r="H101" i="6"/>
  <c r="H93" i="6"/>
  <c r="H85" i="6"/>
  <c r="H77" i="6"/>
  <c r="I68" i="6"/>
  <c r="J68" i="6" s="1"/>
  <c r="L68" i="6" s="1"/>
  <c r="I52" i="6"/>
  <c r="J52" i="6" s="1"/>
  <c r="I43" i="6"/>
  <c r="J43" i="6" s="1"/>
  <c r="L43" i="6" s="1"/>
  <c r="I34" i="6"/>
  <c r="J34" i="6" s="1"/>
  <c r="L34" i="6" s="1"/>
  <c r="I22" i="6"/>
  <c r="J22" i="6" s="1"/>
  <c r="L22" i="6" s="1"/>
  <c r="I4" i="6"/>
  <c r="J4" i="6" s="1"/>
  <c r="L4" i="6" s="1"/>
  <c r="H453" i="6"/>
  <c r="I667" i="6"/>
  <c r="J667" i="6" s="1"/>
  <c r="L667" i="6" s="1"/>
  <c r="I603" i="6"/>
  <c r="J603" i="6" s="1"/>
  <c r="L603" i="6" s="1"/>
  <c r="I475" i="6"/>
  <c r="J475" i="6" s="1"/>
  <c r="L475" i="6" s="1"/>
  <c r="I411" i="6"/>
  <c r="J411" i="6" s="1"/>
  <c r="L411" i="6" s="1"/>
  <c r="I347" i="6"/>
  <c r="J347" i="6" s="1"/>
  <c r="L347" i="6" s="1"/>
  <c r="I283" i="6"/>
  <c r="J283" i="6" s="1"/>
  <c r="L283" i="6" s="1"/>
  <c r="I219" i="6"/>
  <c r="J219" i="6" s="1"/>
  <c r="L219" i="6" s="1"/>
  <c r="I74" i="6"/>
  <c r="J74" i="6" s="1"/>
  <c r="L74" i="6" s="1"/>
  <c r="J180" i="6"/>
  <c r="L180" i="6" s="1"/>
  <c r="I677" i="6"/>
  <c r="J677" i="6" s="1"/>
  <c r="L677" i="6" s="1"/>
  <c r="J619" i="6"/>
  <c r="L619" i="6" s="1"/>
  <c r="I562" i="6"/>
  <c r="J562" i="6" s="1"/>
  <c r="L562" i="6" s="1"/>
  <c r="I505" i="6"/>
  <c r="J505" i="6" s="1"/>
  <c r="L505" i="6" s="1"/>
  <c r="I448" i="6"/>
  <c r="J448" i="6" s="1"/>
  <c r="L448" i="6" s="1"/>
  <c r="I392" i="6"/>
  <c r="J392" i="6" s="1"/>
  <c r="L392" i="6" s="1"/>
  <c r="I335" i="6"/>
  <c r="J335" i="6" s="1"/>
  <c r="L335" i="6" s="1"/>
  <c r="I278" i="6"/>
  <c r="J278" i="6" s="1"/>
  <c r="L278" i="6" s="1"/>
  <c r="I229" i="6"/>
  <c r="J229" i="6" s="1"/>
  <c r="L229" i="6" s="1"/>
  <c r="I172" i="6"/>
  <c r="J172" i="6" s="1"/>
  <c r="L172" i="6" s="1"/>
  <c r="I131" i="6"/>
  <c r="J131" i="6" s="1"/>
  <c r="L131" i="6" s="1"/>
  <c r="I75" i="6"/>
  <c r="J75" i="6" s="1"/>
  <c r="L75" i="6" s="1"/>
  <c r="I20" i="6"/>
  <c r="J20" i="6" s="1"/>
  <c r="L20" i="6" s="1"/>
  <c r="J2" i="6"/>
  <c r="L2" i="6" s="1"/>
  <c r="J696" i="6"/>
  <c r="L696" i="6" s="1"/>
  <c r="I687" i="6"/>
  <c r="J687" i="6" s="1"/>
  <c r="L687" i="6" s="1"/>
  <c r="I678" i="6"/>
  <c r="J678" i="6" s="1"/>
  <c r="L678" i="6" s="1"/>
  <c r="H669" i="6"/>
  <c r="H661" i="6"/>
  <c r="H653" i="6"/>
  <c r="I644" i="6"/>
  <c r="J644" i="6" s="1"/>
  <c r="L644" i="6" s="1"/>
  <c r="I636" i="6"/>
  <c r="J636" i="6" s="1"/>
  <c r="L636" i="6" s="1"/>
  <c r="I628" i="6"/>
  <c r="J628" i="6" s="1"/>
  <c r="L628" i="6" s="1"/>
  <c r="I612" i="6"/>
  <c r="J612" i="6" s="1"/>
  <c r="L612" i="6" s="1"/>
  <c r="I604" i="6"/>
  <c r="J604" i="6" s="1"/>
  <c r="L604" i="6" s="1"/>
  <c r="I596" i="6"/>
  <c r="J596" i="6" s="1"/>
  <c r="L596" i="6" s="1"/>
  <c r="J579" i="6"/>
  <c r="L579" i="6" s="1"/>
  <c r="J571" i="6"/>
  <c r="L571" i="6" s="1"/>
  <c r="J563" i="6"/>
  <c r="L563" i="6" s="1"/>
  <c r="J555" i="6"/>
  <c r="L555" i="6" s="1"/>
  <c r="J547" i="6"/>
  <c r="L547" i="6" s="1"/>
  <c r="J539" i="6"/>
  <c r="L539" i="6" s="1"/>
  <c r="J523" i="6"/>
  <c r="L523" i="6" s="1"/>
  <c r="I514" i="6"/>
  <c r="J514" i="6" s="1"/>
  <c r="L514" i="6" s="1"/>
  <c r="I506" i="6"/>
  <c r="J506" i="6" s="1"/>
  <c r="L506" i="6" s="1"/>
  <c r="I498" i="6"/>
  <c r="J498" i="6" s="1"/>
  <c r="L498" i="6" s="1"/>
  <c r="I490" i="6"/>
  <c r="J490" i="6" s="1"/>
  <c r="L490" i="6" s="1"/>
  <c r="I482" i="6"/>
  <c r="J482" i="6" s="1"/>
  <c r="L482" i="6" s="1"/>
  <c r="I474" i="6"/>
  <c r="J474" i="6" s="1"/>
  <c r="L474" i="6" s="1"/>
  <c r="I466" i="6"/>
  <c r="J466" i="6" s="1"/>
  <c r="L466" i="6" s="1"/>
  <c r="I458" i="6"/>
  <c r="J458" i="6" s="1"/>
  <c r="L458" i="6" s="1"/>
  <c r="I449" i="6"/>
  <c r="J449" i="6" s="1"/>
  <c r="L449" i="6" s="1"/>
  <c r="I441" i="6"/>
  <c r="J441" i="6" s="1"/>
  <c r="L441" i="6" s="1"/>
  <c r="I433" i="6"/>
  <c r="J433" i="6" s="1"/>
  <c r="L433" i="6" s="1"/>
  <c r="I425" i="6"/>
  <c r="J425" i="6" s="1"/>
  <c r="L425" i="6" s="1"/>
  <c r="I417" i="6"/>
  <c r="J417" i="6" s="1"/>
  <c r="L417" i="6" s="1"/>
  <c r="I409" i="6"/>
  <c r="J409" i="6" s="1"/>
  <c r="L409" i="6" s="1"/>
  <c r="I401" i="6"/>
  <c r="J401" i="6" s="1"/>
  <c r="L401" i="6" s="1"/>
  <c r="I393" i="6"/>
  <c r="J393" i="6" s="1"/>
  <c r="L393" i="6" s="1"/>
  <c r="I384" i="6"/>
  <c r="J384" i="6" s="1"/>
  <c r="L384" i="6" s="1"/>
  <c r="I376" i="6"/>
  <c r="J376" i="6" s="1"/>
  <c r="L376" i="6" s="1"/>
  <c r="I368" i="6"/>
  <c r="J368" i="6" s="1"/>
  <c r="L368" i="6" s="1"/>
  <c r="I360" i="6"/>
  <c r="J360" i="6" s="1"/>
  <c r="L360" i="6" s="1"/>
  <c r="I352" i="6"/>
  <c r="J352" i="6" s="1"/>
  <c r="L352" i="6" s="1"/>
  <c r="I344" i="6"/>
  <c r="J344" i="6" s="1"/>
  <c r="L344" i="6" s="1"/>
  <c r="I336" i="6"/>
  <c r="J336" i="6" s="1"/>
  <c r="L336" i="6" s="1"/>
  <c r="I328" i="6"/>
  <c r="J328" i="6" s="1"/>
  <c r="L328" i="6" s="1"/>
  <c r="I319" i="6"/>
  <c r="J319" i="6" s="1"/>
  <c r="L319" i="6" s="1"/>
  <c r="I311" i="6"/>
  <c r="J311" i="6" s="1"/>
  <c r="L311" i="6" s="1"/>
  <c r="I303" i="6"/>
  <c r="J303" i="6" s="1"/>
  <c r="L303" i="6" s="1"/>
  <c r="I295" i="6"/>
  <c r="J295" i="6" s="1"/>
  <c r="L295" i="6" s="1"/>
  <c r="I287" i="6"/>
  <c r="J287" i="6" s="1"/>
  <c r="L287" i="6" s="1"/>
  <c r="I279" i="6"/>
  <c r="J279" i="6" s="1"/>
  <c r="L279" i="6" s="1"/>
  <c r="I271" i="6"/>
  <c r="J271" i="6" s="1"/>
  <c r="L271" i="6" s="1"/>
  <c r="I263" i="6"/>
  <c r="J263" i="6" s="1"/>
  <c r="L263" i="6" s="1"/>
  <c r="I254" i="6"/>
  <c r="J254" i="6" s="1"/>
  <c r="L254" i="6" s="1"/>
  <c r="I246" i="6"/>
  <c r="J246" i="6" s="1"/>
  <c r="L246" i="6" s="1"/>
  <c r="I238" i="6"/>
  <c r="J238" i="6" s="1"/>
  <c r="L238" i="6" s="1"/>
  <c r="I230" i="6"/>
  <c r="J230" i="6" s="1"/>
  <c r="L230" i="6" s="1"/>
  <c r="I222" i="6"/>
  <c r="J222" i="6" s="1"/>
  <c r="L222" i="6" s="1"/>
  <c r="I214" i="6"/>
  <c r="J214" i="6" s="1"/>
  <c r="L214" i="6" s="1"/>
  <c r="I206" i="6"/>
  <c r="J206" i="6" s="1"/>
  <c r="L206" i="6" s="1"/>
  <c r="I198" i="6"/>
  <c r="J198" i="6" s="1"/>
  <c r="L198" i="6" s="1"/>
  <c r="H189" i="6"/>
  <c r="H181" i="6"/>
  <c r="H173" i="6"/>
  <c r="H165" i="6"/>
  <c r="H157" i="6"/>
  <c r="H149" i="6"/>
  <c r="H141" i="6"/>
  <c r="I132" i="6"/>
  <c r="J132" i="6" s="1"/>
  <c r="L132" i="6" s="1"/>
  <c r="I124" i="6"/>
  <c r="J124" i="6" s="1"/>
  <c r="L124" i="6" s="1"/>
  <c r="I116" i="6"/>
  <c r="J116" i="6" s="1"/>
  <c r="L116" i="6" s="1"/>
  <c r="I92" i="6"/>
  <c r="J92" i="6" s="1"/>
  <c r="L92" i="6" s="1"/>
  <c r="I84" i="6"/>
  <c r="J84" i="6" s="1"/>
  <c r="L84" i="6" s="1"/>
  <c r="I67" i="6"/>
  <c r="J67" i="6" s="1"/>
  <c r="L67" i="6" s="1"/>
  <c r="I59" i="6"/>
  <c r="J59" i="6" s="1"/>
  <c r="L59" i="6" s="1"/>
  <c r="I51" i="6"/>
  <c r="J51" i="6" s="1"/>
  <c r="L51" i="6" s="1"/>
  <c r="I42" i="6"/>
  <c r="J42" i="6" s="1"/>
  <c r="L42" i="6" s="1"/>
  <c r="I30" i="6"/>
  <c r="J30" i="6" s="1"/>
  <c r="L30" i="6" s="1"/>
  <c r="I12" i="6"/>
  <c r="J12" i="6" s="1"/>
  <c r="L12" i="6" s="1"/>
  <c r="I3" i="6"/>
  <c r="J3" i="6" s="1"/>
  <c r="L3" i="6" s="1"/>
  <c r="H197" i="6"/>
  <c r="I692" i="6"/>
  <c r="J692" i="6" s="1"/>
  <c r="I659" i="6"/>
  <c r="J659" i="6" s="1"/>
  <c r="L659" i="6" s="1"/>
  <c r="I595" i="6"/>
  <c r="J595" i="6" s="1"/>
  <c r="L595" i="6" s="1"/>
  <c r="I531" i="6"/>
  <c r="J531" i="6" s="1"/>
  <c r="L531" i="6" s="1"/>
  <c r="I467" i="6"/>
  <c r="J467" i="6" s="1"/>
  <c r="L467" i="6" s="1"/>
  <c r="I403" i="6"/>
  <c r="J403" i="6" s="1"/>
  <c r="L403" i="6" s="1"/>
  <c r="I339" i="6"/>
  <c r="J339" i="6" s="1"/>
  <c r="L339" i="6" s="1"/>
  <c r="I275" i="6"/>
  <c r="J275" i="6" s="1"/>
  <c r="L275" i="6" s="1"/>
  <c r="I211" i="6"/>
  <c r="J211" i="6" s="1"/>
  <c r="L211" i="6" s="1"/>
  <c r="I7" i="6"/>
  <c r="J7" i="6" s="1"/>
  <c r="L7" i="6" s="1"/>
  <c r="I21" i="6"/>
  <c r="J21" i="6" s="1"/>
  <c r="L21" i="6" s="1"/>
  <c r="I13" i="6"/>
  <c r="J13" i="6" s="1"/>
  <c r="L13" i="6" s="1"/>
  <c r="I5" i="6"/>
  <c r="J5" i="6" s="1"/>
  <c r="L5" i="6" s="1"/>
  <c r="I702" i="6"/>
  <c r="J702" i="6" s="1"/>
  <c r="L702" i="6" s="1"/>
  <c r="I694" i="6"/>
  <c r="J694" i="6" s="1"/>
  <c r="L694" i="6" s="1"/>
  <c r="I24" i="6"/>
  <c r="J24" i="6" s="1"/>
  <c r="L24" i="6" s="1"/>
  <c r="I16" i="6"/>
  <c r="J16" i="6" s="1"/>
  <c r="L16" i="6" s="1"/>
  <c r="I8" i="6"/>
  <c r="J8" i="6" s="1"/>
  <c r="L8" i="6" s="1"/>
  <c r="J686" i="6"/>
  <c r="L686" i="6" s="1"/>
  <c r="L692" i="6" l="1"/>
  <c r="I9" i="6"/>
  <c r="J9" i="6" s="1"/>
  <c r="L9" i="6" s="1"/>
  <c r="L52" i="6"/>
  <c r="I324" i="6"/>
  <c r="J324" i="6" s="1"/>
  <c r="L324" i="6" s="1"/>
  <c r="I420" i="6"/>
  <c r="J420" i="6" s="1"/>
  <c r="L420" i="6" s="1"/>
  <c r="I196" i="6"/>
  <c r="J196" i="6" s="1"/>
  <c r="L196" i="6" s="1"/>
  <c r="J17" i="6"/>
  <c r="L17" i="6" s="1"/>
  <c r="I620" i="6"/>
  <c r="J620" i="6" s="1"/>
  <c r="L620" i="6" s="1"/>
  <c r="I205" i="6"/>
  <c r="J205" i="6" s="1"/>
  <c r="L205" i="6" s="1"/>
  <c r="I133" i="6"/>
  <c r="J133" i="6" s="1"/>
  <c r="L133" i="6" s="1"/>
  <c r="I525" i="6"/>
  <c r="J525" i="6" s="1"/>
  <c r="L525" i="6" s="1"/>
  <c r="I413" i="6"/>
  <c r="J413" i="6" s="1"/>
  <c r="L413" i="6" s="1"/>
  <c r="I493" i="6"/>
  <c r="J493" i="6" s="1"/>
  <c r="L493" i="6" s="1"/>
  <c r="I165" i="6"/>
  <c r="J165" i="6" s="1"/>
  <c r="L165" i="6" s="1"/>
  <c r="I93" i="6"/>
  <c r="J93" i="6" s="1"/>
  <c r="L93" i="6" s="1"/>
  <c r="I613" i="6"/>
  <c r="J613" i="6" s="1"/>
  <c r="L613" i="6" s="1"/>
  <c r="I421" i="6"/>
  <c r="J421" i="6" s="1"/>
  <c r="L421" i="6" s="1"/>
  <c r="I533" i="6"/>
  <c r="J533" i="6" s="1"/>
  <c r="L533" i="6" s="1"/>
  <c r="I437" i="6"/>
  <c r="J437" i="6" s="1"/>
  <c r="L437" i="6" s="1"/>
  <c r="I501" i="6"/>
  <c r="J501" i="6" s="1"/>
  <c r="L501" i="6" s="1"/>
  <c r="I333" i="6"/>
  <c r="J333" i="6" s="1"/>
  <c r="L333" i="6" s="1"/>
  <c r="I701" i="6"/>
  <c r="J701" i="6" s="1"/>
  <c r="L701" i="6" s="1"/>
  <c r="I309" i="6"/>
  <c r="J309" i="6" s="1"/>
  <c r="L309" i="6" s="1"/>
  <c r="I37" i="6"/>
  <c r="J37" i="6" s="1"/>
  <c r="L37" i="6" s="1"/>
  <c r="I581" i="6"/>
  <c r="J581" i="6" s="1"/>
  <c r="L581" i="6" s="1"/>
  <c r="I301" i="6"/>
  <c r="J301" i="6" s="1"/>
  <c r="L301" i="6" s="1"/>
  <c r="I173" i="6"/>
  <c r="J173" i="6" s="1"/>
  <c r="L173" i="6" s="1"/>
  <c r="I101" i="6"/>
  <c r="J101" i="6" s="1"/>
  <c r="L101" i="6" s="1"/>
  <c r="I621" i="6"/>
  <c r="J621" i="6" s="1"/>
  <c r="L621" i="6" s="1"/>
  <c r="I445" i="6"/>
  <c r="J445" i="6" s="1"/>
  <c r="L445" i="6" s="1"/>
  <c r="I541" i="6"/>
  <c r="J541" i="6" s="1"/>
  <c r="L541" i="6" s="1"/>
  <c r="I645" i="6"/>
  <c r="J645" i="6" s="1"/>
  <c r="L645" i="6" s="1"/>
  <c r="I509" i="6"/>
  <c r="J509" i="6" s="1"/>
  <c r="L509" i="6" s="1"/>
  <c r="I261" i="6"/>
  <c r="J261" i="6" s="1"/>
  <c r="L261" i="6" s="1"/>
  <c r="I341" i="6"/>
  <c r="J341" i="6" s="1"/>
  <c r="L341" i="6" s="1"/>
  <c r="I18" i="6"/>
  <c r="J18" i="6" s="1"/>
  <c r="L18" i="6" s="1"/>
  <c r="I317" i="6"/>
  <c r="J317" i="6" s="1"/>
  <c r="L317" i="6" s="1"/>
  <c r="I693" i="6"/>
  <c r="J693" i="6" s="1"/>
  <c r="L693" i="6" s="1"/>
  <c r="I109" i="6"/>
  <c r="J109" i="6" s="1"/>
  <c r="L109" i="6" s="1"/>
  <c r="I629" i="6"/>
  <c r="J629" i="6"/>
  <c r="L629" i="6" s="1"/>
  <c r="I549" i="6"/>
  <c r="J549" i="6" s="1"/>
  <c r="L549" i="6" s="1"/>
  <c r="I405" i="6"/>
  <c r="J405" i="6" s="1"/>
  <c r="L405" i="6" s="1"/>
  <c r="I349" i="6"/>
  <c r="J349" i="6" s="1"/>
  <c r="L349" i="6" s="1"/>
  <c r="I45" i="6"/>
  <c r="J45" i="6" s="1"/>
  <c r="L45" i="6" s="1"/>
  <c r="I605" i="6"/>
  <c r="J605" i="6" s="1"/>
  <c r="L605" i="6" s="1"/>
  <c r="I189" i="6"/>
  <c r="J189" i="6" s="1"/>
  <c r="L189" i="6" s="1"/>
  <c r="I637" i="6"/>
  <c r="J637" i="6" s="1"/>
  <c r="L637" i="6" s="1"/>
  <c r="I557" i="6"/>
  <c r="J557" i="6" s="1"/>
  <c r="L557" i="6" s="1"/>
  <c r="I461" i="6"/>
  <c r="J461" i="6" s="1"/>
  <c r="L461" i="6" s="1"/>
  <c r="I429" i="6"/>
  <c r="J429" i="6" s="1"/>
  <c r="L429" i="6" s="1"/>
  <c r="I357" i="6"/>
  <c r="J357" i="6" s="1"/>
  <c r="L357" i="6" s="1"/>
  <c r="I269" i="6"/>
  <c r="J269" i="6" s="1"/>
  <c r="L269" i="6" s="1"/>
  <c r="I453" i="6"/>
  <c r="J453" i="6" s="1"/>
  <c r="L453" i="6" s="1"/>
  <c r="I85" i="6"/>
  <c r="J85" i="6" s="1"/>
  <c r="L85" i="6" s="1"/>
  <c r="I397" i="6"/>
  <c r="J397" i="6" s="1"/>
  <c r="L397" i="6" s="1"/>
  <c r="I181" i="6"/>
  <c r="J181" i="6" s="1"/>
  <c r="L181" i="6" s="1"/>
  <c r="I653" i="6"/>
  <c r="J653" i="6" s="1"/>
  <c r="L653" i="6" s="1"/>
  <c r="I125" i="6"/>
  <c r="J125" i="6" s="1"/>
  <c r="L125" i="6" s="1"/>
  <c r="I517" i="6"/>
  <c r="J517" i="6" s="1"/>
  <c r="L517" i="6" s="1"/>
  <c r="I565" i="6"/>
  <c r="J565" i="6" s="1"/>
  <c r="L565" i="6" s="1"/>
  <c r="I469" i="6"/>
  <c r="J469" i="6" s="1"/>
  <c r="L469" i="6" s="1"/>
  <c r="I365" i="6"/>
  <c r="J365" i="6" s="1"/>
  <c r="L365" i="6" s="1"/>
  <c r="I277" i="6"/>
  <c r="J277" i="6" s="1"/>
  <c r="L277" i="6" s="1"/>
  <c r="I10" i="6"/>
  <c r="J10" i="6" s="1"/>
  <c r="L10" i="6" s="1"/>
  <c r="I69" i="6"/>
  <c r="J69" i="6" s="1"/>
  <c r="L69" i="6" s="1"/>
  <c r="I157" i="6"/>
  <c r="J157" i="6" s="1"/>
  <c r="L157" i="6" s="1"/>
  <c r="I117" i="6"/>
  <c r="J117" i="6" s="1"/>
  <c r="L117" i="6" s="1"/>
  <c r="I141" i="6"/>
  <c r="J141" i="6" s="1"/>
  <c r="L141" i="6" s="1"/>
  <c r="I661" i="6"/>
  <c r="J661" i="6" s="1"/>
  <c r="L661" i="6" s="1"/>
  <c r="I589" i="6"/>
  <c r="J589" i="6" s="1"/>
  <c r="L589" i="6" s="1"/>
  <c r="I53" i="6"/>
  <c r="J53" i="6" s="1"/>
  <c r="L53" i="6" s="1"/>
  <c r="I573" i="6"/>
  <c r="J573" i="6" s="1"/>
  <c r="L573" i="6" s="1"/>
  <c r="I477" i="6"/>
  <c r="J477" i="6" s="1"/>
  <c r="L477" i="6" s="1"/>
  <c r="I325" i="6"/>
  <c r="J325" i="6" s="1"/>
  <c r="L325" i="6" s="1"/>
  <c r="I373" i="6"/>
  <c r="J373" i="6" s="1"/>
  <c r="L373" i="6" s="1"/>
  <c r="I285" i="6"/>
  <c r="J285" i="6" s="1"/>
  <c r="L285" i="6" s="1"/>
  <c r="I197" i="6"/>
  <c r="J197" i="6" s="1"/>
  <c r="L197" i="6" s="1"/>
  <c r="I149" i="6"/>
  <c r="J149" i="6" s="1"/>
  <c r="L149" i="6" s="1"/>
  <c r="I669" i="6"/>
  <c r="J669" i="6" s="1"/>
  <c r="L669" i="6" s="1"/>
  <c r="I77" i="6"/>
  <c r="J77" i="6" s="1"/>
  <c r="L77" i="6" s="1"/>
  <c r="I597" i="6"/>
  <c r="J597" i="6" s="1"/>
  <c r="L597" i="6" s="1"/>
  <c r="I61" i="6"/>
  <c r="J61" i="6" s="1"/>
  <c r="L61" i="6" s="1"/>
  <c r="I485" i="6"/>
  <c r="J485" i="6" s="1"/>
  <c r="L485" i="6" s="1"/>
  <c r="I381" i="6"/>
  <c r="J381" i="6" s="1"/>
  <c r="L381" i="6" s="1"/>
  <c r="I293" i="6"/>
  <c r="J293" i="6" s="1"/>
  <c r="L293" i="6" s="1"/>
  <c r="I26" i="6"/>
  <c r="J26" i="6" s="1"/>
  <c r="L26" i="6" s="1"/>
  <c r="I389" i="6"/>
  <c r="J389" i="6" s="1"/>
  <c r="L389" i="6" s="1"/>
</calcChain>
</file>

<file path=xl/sharedStrings.xml><?xml version="1.0" encoding="utf-8"?>
<sst xmlns="http://schemas.openxmlformats.org/spreadsheetml/2006/main" count="2845" uniqueCount="36">
  <si>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</si>
  <si>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</si>
  <si>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</si>
  <si>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</si>
  <si>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</si>
  <si>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</si>
  <si>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</si>
  <si>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</si>
  <si>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</si>
  <si>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</si>
  <si>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</si>
  <si>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</si>
  <si>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</si>
  <si>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</si>
  <si>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</si>
  <si>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</si>
  <si>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</si>
  <si>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</si>
  <si>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</si>
  <si>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</si>
  <si>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</si>
  <si>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</si>
  <si>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</si>
  <si>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</si>
  <si>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</si>
  <si>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</si>
  <si>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</si>
  <si>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</si>
  <si>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</si>
  <si>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</si>
  <si>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</si>
  <si>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</si>
  <si>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</si>
  <si>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Poland</t>
  </si>
  <si>
    <t>Spain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</si>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</sst>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m/d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0" fontId="0" fillId="0" borderId="1" xfId="0" applyFont="1" applyBorder="1"/>
    <xf numFmtId="164" fontId="3" fillId="0" borderId="0" xfId="1" applyFont="1"/>
    <xf numFmtId="164" fontId="3" fillId="0" borderId="0" xfId="1" applyNumberFormat="1" applyFont="1"/>
    <xf numFmtId="166" fontId="3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M708" totalsRowShown="0" headerRowDxfId="11" dataDxfId="10">
  <autoFilter ref="A1:M708" xr:uid="{00000000-0009-0000-0100-000001000000}"/>
  <tableColumns count="13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9"/>
    <tableColumn id="19" xr3:uid="{00000000-0010-0000-0000-000013000000}" name="Discount Band" dataDxfId="8"/>
    <tableColumn id="6" xr3:uid="{00000000-0010-0000-0000-000006000000}" name="Units Sold"/>
    <tableColumn id="7" xr3:uid="{00000000-0010-0000-0000-000007000000}" name="Manufacturing Price" dataDxfId="7"/>
    <tableColumn id="8" xr3:uid="{00000000-0010-0000-0000-000008000000}" name="Sale Price" dataDxfId="6"/>
    <tableColumn id="9" xr3:uid="{00000000-0010-0000-0000-000009000000}" name="Gross Sales" dataDxfId="5">
      <calculatedColumnFormula>financials[[#This Row],[Units Sold]]*financials[[#This Row],[Sale Price]]</calculatedColumnFormula>
    </tableColumn>
    <tableColumn id="10" xr3:uid="{00000000-0010-0000-0000-00000A000000}" name="Discounts" dataDxfId="4">
      <calculatedColumnFormula>VLOOKUP(financials[[#This Row],[Discount Band]],discount!A:B,2,0)*financials[[#This Row],[Gross Sales]]</calculatedColumnFormula>
    </tableColumn>
    <tableColumn id="11" xr3:uid="{00000000-0010-0000-0000-00000B000000}" name=" Sales" dataDxfId="3">
      <calculatedColumnFormula>financials[[#This Row],[Gross Sales]]-financials[[#This Row],[Discounts]]</calculatedColumnFormula>
    </tableColumn>
    <tableColumn id="12" xr3:uid="{00000000-0010-0000-0000-00000C000000}" name="COGS" dataDxfId="2">
      <calculatedColumnFormula>financials[[#This Row],[Manufacturing Price]]*financials[[#This Row],[Units Sold]]*1.2</calculatedColumnFormula>
    </tableColumn>
    <tableColumn id="13" xr3:uid="{00000000-0010-0000-0000-00000D000000}" name="Profit" dataDxfId="1">
      <calculatedColumnFormula>financials[[#This Row],[ Sales]]-financials[[#This Row],[COGS]]</calculatedColumnFormula>
    </tableColumn>
    <tableColumn id="4" xr3:uid="{00000000-0010-0000-0000-000004000000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8"/>
  <sheetViews>
    <sheetView tabSelected="1" topLeftCell="B1" zoomScale="85" zoomScaleNormal="85" workbookViewId="0">
      <selection activeCell="O4" sqref="O4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2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3" bestFit="1" customWidth="1"/>
  </cols>
  <sheetData>
    <row r="1" spans="1:15" x14ac:dyDescent="0.25">
      <c r="A1" t="s">
        <v>5</v>
      </c>
      <c r="B1" t="s">
        <v>20</v>
      </c>
      <c r="C1" s="4" t="s">
        <v>21</v>
      </c>
      <c r="D1" s="4" t="s">
        <v>28</v>
      </c>
      <c r="E1" t="s">
        <v>3</v>
      </c>
      <c r="F1" s="1" t="s">
        <v>4</v>
      </c>
      <c r="G1" s="1" t="s">
        <v>19</v>
      </c>
      <c r="H1" s="1" t="s">
        <v>0</v>
      </c>
      <c r="I1" s="1" t="s">
        <v>1</v>
      </c>
      <c r="J1" s="1" t="s">
        <v>18</v>
      </c>
      <c r="K1" s="1" t="s">
        <v>2</v>
      </c>
      <c r="L1" s="1" t="s">
        <v>17</v>
      </c>
      <c r="M1" s="5" t="s">
        <v>11</v>
      </c>
    </row>
    <row r="2" spans="1:15" x14ac:dyDescent="0.25">
      <c r="A2" t="s">
        <v>9</v>
      </c>
      <c r="B2" t="s">
        <v>12</v>
      </c>
      <c r="C2" s="4" t="s">
        <v>22</v>
      </c>
      <c r="D2" s="4" t="s">
        <v>29</v>
      </c>
      <c r="E2">
        <v>718</v>
      </c>
      <c r="F2" s="1">
        <v>2.0166666666666671</v>
      </c>
      <c r="G2" s="1">
        <v>24.200000000000003</v>
      </c>
      <c r="H2" s="1">
        <f>financials[[#This Row],[Units Sold]]*financials[[#This Row],[Sale Price]]</f>
        <v>17375.600000000002</v>
      </c>
      <c r="I2" s="1">
        <f>VLOOKUP(financials[[#This Row],[Discount Band]],discount!A:B,2,0)*financials[[#This Row],[Gross Sales]]</f>
        <v>0</v>
      </c>
      <c r="J2" s="1">
        <f>financials[[#This Row],[Gross Sales]]-financials[[#This Row],[Discounts]]</f>
        <v>17375.600000000002</v>
      </c>
      <c r="K2" s="1">
        <f>financials[[#This Row],[Manufacturing Price]]*financials[[#This Row],[Units Sold]]*1.2</f>
        <v>1737.5600000000002</v>
      </c>
      <c r="L2" s="1">
        <f>financials[[#This Row],[ Sales]]-financials[[#This Row],[COGS]]</f>
        <v>15638.040000000003</v>
      </c>
      <c r="M2" s="5">
        <v>43466</v>
      </c>
      <c r="O2" s="6"/>
    </row>
    <row r="3" spans="1:15" x14ac:dyDescent="0.25">
      <c r="A3" t="s">
        <v>9</v>
      </c>
      <c r="B3" t="s">
        <v>15</v>
      </c>
      <c r="C3" s="4" t="s">
        <v>22</v>
      </c>
      <c r="D3" s="4" t="s">
        <v>29</v>
      </c>
      <c r="E3">
        <v>1019</v>
      </c>
      <c r="F3" s="1">
        <v>2.0166666666666671</v>
      </c>
      <c r="G3" s="1">
        <v>24.200000000000003</v>
      </c>
      <c r="H3" s="1">
        <f>financials[[#This Row],[Units Sold]]*financials[[#This Row],[Sale Price]]</f>
        <v>24659.800000000003</v>
      </c>
      <c r="I3" s="1">
        <f>VLOOKUP(financials[[#This Row],[Discount Band]],discount!A:B,2,0)*financials[[#This Row],[Gross Sales]]</f>
        <v>0</v>
      </c>
      <c r="J3" s="1">
        <f>financials[[#This Row],[Gross Sales]]-financials[[#This Row],[Discounts]]</f>
        <v>24659.800000000003</v>
      </c>
      <c r="K3" s="1">
        <f>financials[[#This Row],[Manufacturing Price]]*financials[[#This Row],[Units Sold]]*1.2</f>
        <v>2465.98</v>
      </c>
      <c r="L3" s="1">
        <f>financials[[#This Row],[ Sales]]-financials[[#This Row],[COGS]]</f>
        <v>22193.820000000003</v>
      </c>
      <c r="M3" s="5">
        <v>43466</v>
      </c>
    </row>
    <row r="4" spans="1:15" x14ac:dyDescent="0.25">
      <c r="A4" t="s">
        <v>7</v>
      </c>
      <c r="B4" t="s">
        <v>14</v>
      </c>
      <c r="C4" s="4" t="s">
        <v>22</v>
      </c>
      <c r="D4" s="4" t="s">
        <v>29</v>
      </c>
      <c r="E4">
        <v>2003</v>
      </c>
      <c r="F4" s="1">
        <v>2.0166666666666671</v>
      </c>
      <c r="G4" s="1">
        <v>18.150000000000002</v>
      </c>
      <c r="H4" s="1">
        <f>financials[[#This Row],[Units Sold]]*financials[[#This Row],[Sale Price]]</f>
        <v>36354.450000000004</v>
      </c>
      <c r="I4" s="1">
        <f>VLOOKUP(financials[[#This Row],[Discount Band]],discount!A:B,2,0)*financials[[#This Row],[Gross Sales]]</f>
        <v>0</v>
      </c>
      <c r="J4" s="1">
        <f>financials[[#This Row],[Gross Sales]]-financials[[#This Row],[Discounts]]</f>
        <v>36354.450000000004</v>
      </c>
      <c r="K4" s="1">
        <f>financials[[#This Row],[Manufacturing Price]]*financials[[#This Row],[Units Sold]]*1.2</f>
        <v>4847.2600000000011</v>
      </c>
      <c r="L4" s="1">
        <f>financials[[#This Row],[ Sales]]-financials[[#This Row],[COGS]]</f>
        <v>31507.190000000002</v>
      </c>
      <c r="M4" s="5">
        <v>43617</v>
      </c>
    </row>
    <row r="5" spans="1:15" x14ac:dyDescent="0.25">
      <c r="A5" t="s">
        <v>7</v>
      </c>
      <c r="B5" t="s">
        <v>15</v>
      </c>
      <c r="C5" s="4" t="s">
        <v>22</v>
      </c>
      <c r="D5" s="4" t="s">
        <v>29</v>
      </c>
      <c r="E5">
        <v>4767</v>
      </c>
      <c r="F5" s="1">
        <v>2.0166666666666671</v>
      </c>
      <c r="G5" s="1">
        <v>18.150000000000002</v>
      </c>
      <c r="H5" s="1">
        <f>financials[[#This Row],[Units Sold]]*financials[[#This Row],[Sale Price]]</f>
        <v>86521.05</v>
      </c>
      <c r="I5" s="1">
        <f>VLOOKUP(financials[[#This Row],[Discount Band]],discount!A:B,2,0)*financials[[#This Row],[Gross Sales]]</f>
        <v>0</v>
      </c>
      <c r="J5" s="1">
        <f>financials[[#This Row],[Gross Sales]]-financials[[#This Row],[Discounts]]</f>
        <v>86521.05</v>
      </c>
      <c r="K5" s="1">
        <f>financials[[#This Row],[Manufacturing Price]]*financials[[#This Row],[Units Sold]]*1.2</f>
        <v>11536.140000000003</v>
      </c>
      <c r="L5" s="1">
        <f>financials[[#This Row],[ Sales]]-financials[[#This Row],[COGS]]</f>
        <v>74984.91</v>
      </c>
      <c r="M5" s="5">
        <v>43617</v>
      </c>
    </row>
    <row r="6" spans="1:15" x14ac:dyDescent="0.25">
      <c r="A6" t="s">
        <v>7</v>
      </c>
      <c r="B6" t="s">
        <v>16</v>
      </c>
      <c r="C6" s="4" t="s">
        <v>22</v>
      </c>
      <c r="D6" s="4" t="s">
        <v>29</v>
      </c>
      <c r="E6">
        <v>3666</v>
      </c>
      <c r="F6" s="1">
        <v>2.0166666666666671</v>
      </c>
      <c r="G6" s="1">
        <v>18.150000000000002</v>
      </c>
      <c r="H6" s="1">
        <f>financials[[#This Row],[Units Sold]]*financials[[#This Row],[Sale Price]]</f>
        <v>66537.900000000009</v>
      </c>
      <c r="I6" s="1">
        <f>VLOOKUP(financials[[#This Row],[Discount Band]],discount!A:B,2,0)*financials[[#This Row],[Gross Sales]]</f>
        <v>0</v>
      </c>
      <c r="J6" s="1">
        <f>financials[[#This Row],[Gross Sales]]-financials[[#This Row],[Discounts]]</f>
        <v>66537.900000000009</v>
      </c>
      <c r="K6" s="1">
        <f>financials[[#This Row],[Manufacturing Price]]*financials[[#This Row],[Units Sold]]*1.2</f>
        <v>8871.7200000000012</v>
      </c>
      <c r="L6" s="1">
        <f>financials[[#This Row],[ Sales]]-financials[[#This Row],[COGS]]</f>
        <v>57666.180000000008</v>
      </c>
      <c r="M6" s="5">
        <v>43617</v>
      </c>
    </row>
    <row r="7" spans="1:15" x14ac:dyDescent="0.25">
      <c r="A7" t="s">
        <v>9</v>
      </c>
      <c r="B7" t="s">
        <v>15</v>
      </c>
      <c r="C7" s="4" t="s">
        <v>22</v>
      </c>
      <c r="D7" s="4" t="s">
        <v>29</v>
      </c>
      <c r="E7">
        <v>1798</v>
      </c>
      <c r="F7" s="1">
        <v>2.0166666666666671</v>
      </c>
      <c r="G7" s="1">
        <v>423.50000000000011</v>
      </c>
      <c r="H7" s="1">
        <f>financials[[#This Row],[Units Sold]]*financials[[#This Row],[Sale Price]]</f>
        <v>761453.00000000023</v>
      </c>
      <c r="I7" s="1">
        <f>VLOOKUP(financials[[#This Row],[Discount Band]],discount!A:B,2,0)*financials[[#This Row],[Gross Sales]]</f>
        <v>0</v>
      </c>
      <c r="J7" s="1">
        <f>financials[[#This Row],[Gross Sales]]-financials[[#This Row],[Discounts]]</f>
        <v>761453.00000000023</v>
      </c>
      <c r="K7" s="1">
        <f>financials[[#This Row],[Manufacturing Price]]*financials[[#This Row],[Units Sold]]*1.2</f>
        <v>4351.1600000000008</v>
      </c>
      <c r="L7" s="1">
        <f>financials[[#This Row],[ Sales]]-financials[[#This Row],[COGS]]</f>
        <v>757101.8400000002</v>
      </c>
      <c r="M7" s="5">
        <v>43800</v>
      </c>
    </row>
    <row r="8" spans="1:15" x14ac:dyDescent="0.25">
      <c r="A8" t="s">
        <v>7</v>
      </c>
      <c r="B8" t="s">
        <v>15</v>
      </c>
      <c r="C8" s="4" t="s">
        <v>23</v>
      </c>
      <c r="D8" s="4" t="s">
        <v>29</v>
      </c>
      <c r="E8">
        <v>1801</v>
      </c>
      <c r="F8" s="1">
        <v>3.3611111111111116</v>
      </c>
      <c r="G8" s="1">
        <v>18.150000000000002</v>
      </c>
      <c r="H8" s="1">
        <f>financials[[#This Row],[Units Sold]]*financials[[#This Row],[Sale Price]]</f>
        <v>32688.150000000005</v>
      </c>
      <c r="I8" s="1">
        <f>VLOOKUP(financials[[#This Row],[Discount Band]],discount!A:B,2,0)*financials[[#This Row],[Gross Sales]]</f>
        <v>0</v>
      </c>
      <c r="J8" s="1">
        <f>financials[[#This Row],[Gross Sales]]-financials[[#This Row],[Discounts]]</f>
        <v>32688.150000000005</v>
      </c>
      <c r="K8" s="1">
        <f>financials[[#This Row],[Manufacturing Price]]*financials[[#This Row],[Units Sold]]*1.2</f>
        <v>7264.0333333333347</v>
      </c>
      <c r="L8" s="1">
        <f>financials[[#This Row],[ Sales]]-financials[[#This Row],[COGS]]</f>
        <v>25424.116666666669</v>
      </c>
      <c r="M8" s="5">
        <v>43525</v>
      </c>
    </row>
    <row r="9" spans="1:15" x14ac:dyDescent="0.25">
      <c r="A9" t="s">
        <v>10</v>
      </c>
      <c r="B9" t="s">
        <v>12</v>
      </c>
      <c r="C9" s="4" t="s">
        <v>23</v>
      </c>
      <c r="D9" s="4" t="s">
        <v>29</v>
      </c>
      <c r="E9">
        <v>3753</v>
      </c>
      <c r="F9" s="1">
        <v>3.3611111111111116</v>
      </c>
      <c r="G9" s="1">
        <v>14.520000000000003</v>
      </c>
      <c r="H9" s="1">
        <f>financials[[#This Row],[Units Sold]]*financials[[#This Row],[Sale Price]]</f>
        <v>54493.560000000012</v>
      </c>
      <c r="I9" s="1">
        <f>VLOOKUP(financials[[#This Row],[Discount Band]],discount!A:B,2,0)*financials[[#This Row],[Gross Sales]]</f>
        <v>0</v>
      </c>
      <c r="J9" s="1">
        <f>financials[[#This Row],[Gross Sales]]-financials[[#This Row],[Discounts]]</f>
        <v>54493.560000000012</v>
      </c>
      <c r="K9" s="1">
        <f>financials[[#This Row],[Manufacturing Price]]*financials[[#This Row],[Units Sold]]*1.2</f>
        <v>15137.100000000002</v>
      </c>
      <c r="L9" s="1">
        <f>financials[[#This Row],[ Sales]]-financials[[#This Row],[COGS]]</f>
        <v>39356.460000000006</v>
      </c>
      <c r="M9" s="5">
        <v>43617</v>
      </c>
    </row>
    <row r="10" spans="1:15" x14ac:dyDescent="0.25">
      <c r="A10" t="s">
        <v>9</v>
      </c>
      <c r="B10" t="s">
        <v>14</v>
      </c>
      <c r="C10" s="4" t="s">
        <v>23</v>
      </c>
      <c r="D10" s="4" t="s">
        <v>29</v>
      </c>
      <c r="E10">
        <v>1157</v>
      </c>
      <c r="F10" s="1">
        <v>3.3611111111111116</v>
      </c>
      <c r="G10" s="1">
        <v>24.200000000000003</v>
      </c>
      <c r="H10" s="1">
        <f>financials[[#This Row],[Units Sold]]*financials[[#This Row],[Sale Price]]</f>
        <v>27999.400000000005</v>
      </c>
      <c r="I10" s="1">
        <f>VLOOKUP(financials[[#This Row],[Discount Band]],discount!A:B,2,0)*financials[[#This Row],[Gross Sales]]</f>
        <v>0</v>
      </c>
      <c r="J10" s="1">
        <f>financials[[#This Row],[Gross Sales]]-financials[[#This Row],[Discounts]]</f>
        <v>27999.400000000005</v>
      </c>
      <c r="K10" s="1">
        <f>financials[[#This Row],[Manufacturing Price]]*financials[[#This Row],[Units Sold]]*1.2</f>
        <v>4666.5666666666675</v>
      </c>
      <c r="L10" s="1">
        <f>financials[[#This Row],[ Sales]]-financials[[#This Row],[COGS]]</f>
        <v>23332.833333333336</v>
      </c>
      <c r="M10" s="5">
        <v>43617</v>
      </c>
    </row>
    <row r="11" spans="1:15" x14ac:dyDescent="0.25">
      <c r="A11" t="s">
        <v>10</v>
      </c>
      <c r="B11" t="s">
        <v>15</v>
      </c>
      <c r="C11" s="4" t="s">
        <v>23</v>
      </c>
      <c r="D11" s="4" t="s">
        <v>29</v>
      </c>
      <c r="E11">
        <v>958</v>
      </c>
      <c r="F11" s="1">
        <v>3.3611111111111116</v>
      </c>
      <c r="G11" s="1">
        <v>14.520000000000003</v>
      </c>
      <c r="H11" s="1">
        <f>financials[[#This Row],[Units Sold]]*financials[[#This Row],[Sale Price]]</f>
        <v>13910.160000000003</v>
      </c>
      <c r="I11" s="1">
        <f>VLOOKUP(financials[[#This Row],[Discount Band]],discount!A:B,2,0)*financials[[#This Row],[Gross Sales]]</f>
        <v>0</v>
      </c>
      <c r="J11" s="1">
        <f>financials[[#This Row],[Gross Sales]]-financials[[#This Row],[Discounts]]</f>
        <v>13910.160000000003</v>
      </c>
      <c r="K11" s="1">
        <f>financials[[#This Row],[Manufacturing Price]]*financials[[#This Row],[Units Sold]]*1.2</f>
        <v>3863.9333333333334</v>
      </c>
      <c r="L11" s="1">
        <f>financials[[#This Row],[ Sales]]-financials[[#This Row],[COGS]]</f>
        <v>10046.226666666669</v>
      </c>
      <c r="M11" s="5">
        <v>43617</v>
      </c>
    </row>
    <row r="12" spans="1:15" x14ac:dyDescent="0.25">
      <c r="A12" t="s">
        <v>7</v>
      </c>
      <c r="B12" t="s">
        <v>16</v>
      </c>
      <c r="C12" s="4" t="s">
        <v>23</v>
      </c>
      <c r="D12" s="4" t="s">
        <v>29</v>
      </c>
      <c r="E12">
        <v>2595</v>
      </c>
      <c r="F12" s="1">
        <v>3.3611111111111116</v>
      </c>
      <c r="G12" s="1">
        <v>18.150000000000002</v>
      </c>
      <c r="H12" s="1">
        <f>financials[[#This Row],[Units Sold]]*financials[[#This Row],[Sale Price]]</f>
        <v>47099.250000000007</v>
      </c>
      <c r="I12" s="1">
        <f>VLOOKUP(financials[[#This Row],[Discount Band]],discount!A:B,2,0)*financials[[#This Row],[Gross Sales]]</f>
        <v>0</v>
      </c>
      <c r="J12" s="1">
        <f>financials[[#This Row],[Gross Sales]]-financials[[#This Row],[Discounts]]</f>
        <v>47099.250000000007</v>
      </c>
      <c r="K12" s="1">
        <f>financials[[#This Row],[Manufacturing Price]]*financials[[#This Row],[Units Sold]]*1.2</f>
        <v>10466.5</v>
      </c>
      <c r="L12" s="1">
        <f>financials[[#This Row],[ Sales]]-financials[[#This Row],[COGS]]</f>
        <v>36632.750000000007</v>
      </c>
      <c r="M12" s="5">
        <v>43617</v>
      </c>
    </row>
    <row r="13" spans="1:15" x14ac:dyDescent="0.25">
      <c r="A13" t="s">
        <v>8</v>
      </c>
      <c r="B13" t="s">
        <v>12</v>
      </c>
      <c r="C13" s="4" t="s">
        <v>23</v>
      </c>
      <c r="D13" s="4" t="s">
        <v>29</v>
      </c>
      <c r="E13">
        <v>4110</v>
      </c>
      <c r="F13" s="1">
        <v>3.3611111111111116</v>
      </c>
      <c r="G13" s="1">
        <v>151.25</v>
      </c>
      <c r="H13" s="1">
        <f>financials[[#This Row],[Units Sold]]*financials[[#This Row],[Sale Price]]</f>
        <v>621637.5</v>
      </c>
      <c r="I13" s="1">
        <f>VLOOKUP(financials[[#This Row],[Discount Band]],discount!A:B,2,0)*financials[[#This Row],[Gross Sales]]</f>
        <v>0</v>
      </c>
      <c r="J13" s="1">
        <f>financials[[#This Row],[Gross Sales]]-financials[[#This Row],[Discounts]]</f>
        <v>621637.5</v>
      </c>
      <c r="K13" s="1">
        <f>financials[[#This Row],[Manufacturing Price]]*financials[[#This Row],[Units Sold]]*1.2</f>
        <v>16577</v>
      </c>
      <c r="L13" s="1">
        <f>financials[[#This Row],[ Sales]]-financials[[#This Row],[COGS]]</f>
        <v>605060.5</v>
      </c>
      <c r="M13" s="5">
        <v>43647</v>
      </c>
    </row>
    <row r="14" spans="1:15" x14ac:dyDescent="0.25">
      <c r="A14" t="s">
        <v>6</v>
      </c>
      <c r="B14" t="s">
        <v>16</v>
      </c>
      <c r="C14" s="4" t="s">
        <v>23</v>
      </c>
      <c r="D14" s="4" t="s">
        <v>29</v>
      </c>
      <c r="E14">
        <v>1177</v>
      </c>
      <c r="F14" s="1">
        <v>3.3611111111111116</v>
      </c>
      <c r="G14" s="1">
        <v>363.00000000000006</v>
      </c>
      <c r="H14" s="1">
        <f>financials[[#This Row],[Units Sold]]*financials[[#This Row],[Sale Price]]</f>
        <v>427251.00000000006</v>
      </c>
      <c r="I14" s="1">
        <f>VLOOKUP(financials[[#This Row],[Discount Band]],discount!A:B,2,0)*financials[[#This Row],[Gross Sales]]</f>
        <v>0</v>
      </c>
      <c r="J14" s="1">
        <f>financials[[#This Row],[Gross Sales]]-financials[[#This Row],[Discounts]]</f>
        <v>427251.00000000006</v>
      </c>
      <c r="K14" s="1">
        <f>financials[[#This Row],[Manufacturing Price]]*financials[[#This Row],[Units Sold]]*1.2</f>
        <v>4747.2333333333336</v>
      </c>
      <c r="L14" s="1">
        <f>financials[[#This Row],[ Sales]]-financials[[#This Row],[COGS]]</f>
        <v>422503.76666666672</v>
      </c>
      <c r="M14" s="5">
        <v>43678</v>
      </c>
    </row>
    <row r="15" spans="1:15" x14ac:dyDescent="0.25">
      <c r="A15" t="s">
        <v>9</v>
      </c>
      <c r="B15" t="s">
        <v>15</v>
      </c>
      <c r="C15" s="4" t="s">
        <v>23</v>
      </c>
      <c r="D15" s="4" t="s">
        <v>29</v>
      </c>
      <c r="E15">
        <v>4360</v>
      </c>
      <c r="F15" s="1">
        <v>3.3611111111111116</v>
      </c>
      <c r="G15" s="1">
        <v>8.4700000000000024</v>
      </c>
      <c r="H15" s="1">
        <f>financials[[#This Row],[Units Sold]]*financials[[#This Row],[Sale Price]]</f>
        <v>36929.200000000012</v>
      </c>
      <c r="I15" s="1">
        <f>VLOOKUP(financials[[#This Row],[Discount Band]],discount!A:B,2,0)*financials[[#This Row],[Gross Sales]]</f>
        <v>0</v>
      </c>
      <c r="J15" s="1">
        <f>financials[[#This Row],[Gross Sales]]-financials[[#This Row],[Discounts]]</f>
        <v>36929.200000000012</v>
      </c>
      <c r="K15" s="1">
        <f>financials[[#This Row],[Manufacturing Price]]*financials[[#This Row],[Units Sold]]*1.2</f>
        <v>17585.333333333336</v>
      </c>
      <c r="L15" s="1">
        <f>financials[[#This Row],[ Sales]]-financials[[#This Row],[COGS]]</f>
        <v>19343.866666666676</v>
      </c>
      <c r="M15" s="5">
        <v>43709</v>
      </c>
    </row>
    <row r="16" spans="1:15" x14ac:dyDescent="0.25">
      <c r="A16" t="s">
        <v>8</v>
      </c>
      <c r="B16" t="s">
        <v>12</v>
      </c>
      <c r="C16" s="4" t="s">
        <v>23</v>
      </c>
      <c r="D16" s="4" t="s">
        <v>29</v>
      </c>
      <c r="E16">
        <v>546</v>
      </c>
      <c r="F16" s="1">
        <v>3.3611111111111116</v>
      </c>
      <c r="G16" s="1">
        <v>151.25</v>
      </c>
      <c r="H16" s="1">
        <f>financials[[#This Row],[Units Sold]]*financials[[#This Row],[Sale Price]]</f>
        <v>82582.5</v>
      </c>
      <c r="I16" s="1">
        <f>VLOOKUP(financials[[#This Row],[Discount Band]],discount!A:B,2,0)*financials[[#This Row],[Gross Sales]]</f>
        <v>0</v>
      </c>
      <c r="J16" s="1">
        <f>financials[[#This Row],[Gross Sales]]-financials[[#This Row],[Discounts]]</f>
        <v>82582.5</v>
      </c>
      <c r="K16" s="1">
        <f>financials[[#This Row],[Manufacturing Price]]*financials[[#This Row],[Units Sold]]*1.2</f>
        <v>2202.2000000000003</v>
      </c>
      <c r="L16" s="1">
        <f>financials[[#This Row],[ Sales]]-financials[[#This Row],[COGS]]</f>
        <v>80380.3</v>
      </c>
      <c r="M16" s="5">
        <v>44105</v>
      </c>
    </row>
    <row r="17" spans="1:13" x14ac:dyDescent="0.25">
      <c r="A17" t="s">
        <v>7</v>
      </c>
      <c r="B17" t="s">
        <v>13</v>
      </c>
      <c r="C17" s="4" t="s">
        <v>23</v>
      </c>
      <c r="D17" s="4" t="s">
        <v>29</v>
      </c>
      <c r="E17">
        <v>829</v>
      </c>
      <c r="F17" s="1">
        <v>3.3611111111111116</v>
      </c>
      <c r="G17" s="1">
        <v>18.150000000000002</v>
      </c>
      <c r="H17" s="1">
        <f>financials[[#This Row],[Units Sold]]*financials[[#This Row],[Sale Price]]</f>
        <v>15046.350000000002</v>
      </c>
      <c r="I17" s="1">
        <f>VLOOKUP(financials[[#This Row],[Discount Band]],discount!A:B,2,0)*financials[[#This Row],[Gross Sales]]</f>
        <v>0</v>
      </c>
      <c r="J17" s="1">
        <f>financials[[#This Row],[Gross Sales]]-financials[[#This Row],[Discounts]]</f>
        <v>15046.350000000002</v>
      </c>
      <c r="K17" s="1">
        <f>financials[[#This Row],[Manufacturing Price]]*financials[[#This Row],[Units Sold]]*1.2</f>
        <v>3343.6333333333337</v>
      </c>
      <c r="L17" s="1">
        <f>financials[[#This Row],[ Sales]]-financials[[#This Row],[COGS]]</f>
        <v>11702.716666666669</v>
      </c>
      <c r="M17" s="5">
        <v>43800</v>
      </c>
    </row>
    <row r="18" spans="1:13" x14ac:dyDescent="0.25">
      <c r="A18" t="s">
        <v>9</v>
      </c>
      <c r="B18" t="s">
        <v>12</v>
      </c>
      <c r="C18" s="4" t="s">
        <v>24</v>
      </c>
      <c r="D18" s="4" t="s">
        <v>29</v>
      </c>
      <c r="E18">
        <v>4124</v>
      </c>
      <c r="F18" s="1">
        <v>6.7222222222222232</v>
      </c>
      <c r="G18" s="1">
        <v>24.200000000000003</v>
      </c>
      <c r="H18" s="1">
        <f>financials[[#This Row],[Units Sold]]*financials[[#This Row],[Sale Price]]</f>
        <v>99800.800000000017</v>
      </c>
      <c r="I18" s="1">
        <f>VLOOKUP(financials[[#This Row],[Discount Band]],discount!A:B,2,0)*financials[[#This Row],[Gross Sales]]</f>
        <v>0</v>
      </c>
      <c r="J18" s="1">
        <f>financials[[#This Row],[Gross Sales]]-financials[[#This Row],[Discounts]]</f>
        <v>99800.800000000017</v>
      </c>
      <c r="K18" s="1">
        <f>financials[[#This Row],[Manufacturing Price]]*financials[[#This Row],[Units Sold]]*1.2</f>
        <v>33266.933333333334</v>
      </c>
      <c r="L18" s="1">
        <f>financials[[#This Row],[ Sales]]-financials[[#This Row],[COGS]]</f>
        <v>66533.866666666683</v>
      </c>
      <c r="M18" s="5">
        <v>43497</v>
      </c>
    </row>
    <row r="19" spans="1:13" x14ac:dyDescent="0.25">
      <c r="A19" t="s">
        <v>7</v>
      </c>
      <c r="B19" t="s">
        <v>16</v>
      </c>
      <c r="C19" s="4" t="s">
        <v>24</v>
      </c>
      <c r="D19" s="4" t="s">
        <v>29</v>
      </c>
      <c r="E19">
        <v>2132</v>
      </c>
      <c r="F19" s="1">
        <v>6.7222222222222232</v>
      </c>
      <c r="G19" s="1">
        <v>18.150000000000002</v>
      </c>
      <c r="H19" s="1">
        <f>financials[[#This Row],[Units Sold]]*financials[[#This Row],[Sale Price]]</f>
        <v>38695.800000000003</v>
      </c>
      <c r="I19" s="1">
        <f>VLOOKUP(financials[[#This Row],[Discount Band]],discount!A:B,2,0)*financials[[#This Row],[Gross Sales]]</f>
        <v>0</v>
      </c>
      <c r="J19" s="1">
        <f>financials[[#This Row],[Gross Sales]]-financials[[#This Row],[Discounts]]</f>
        <v>38695.800000000003</v>
      </c>
      <c r="K19" s="1">
        <f>financials[[#This Row],[Manufacturing Price]]*financials[[#This Row],[Units Sold]]*1.2</f>
        <v>17198.133333333335</v>
      </c>
      <c r="L19" s="1">
        <f>financials[[#This Row],[ Sales]]-financials[[#This Row],[COGS]]</f>
        <v>21497.666666666668</v>
      </c>
      <c r="M19" s="5">
        <v>43497</v>
      </c>
    </row>
    <row r="20" spans="1:13" x14ac:dyDescent="0.25">
      <c r="A20" t="s">
        <v>10</v>
      </c>
      <c r="B20" t="s">
        <v>12</v>
      </c>
      <c r="C20" s="4" t="s">
        <v>24</v>
      </c>
      <c r="D20" s="4" t="s">
        <v>29</v>
      </c>
      <c r="E20">
        <v>531</v>
      </c>
      <c r="F20" s="1">
        <v>6.7222222222222232</v>
      </c>
      <c r="G20" s="1">
        <v>14.520000000000003</v>
      </c>
      <c r="H20" s="1">
        <f>financials[[#This Row],[Units Sold]]*financials[[#This Row],[Sale Price]]</f>
        <v>7710.1200000000017</v>
      </c>
      <c r="I20" s="1">
        <f>VLOOKUP(financials[[#This Row],[Discount Band]],discount!A:B,2,0)*financials[[#This Row],[Gross Sales]]</f>
        <v>0</v>
      </c>
      <c r="J20" s="1">
        <f>financials[[#This Row],[Gross Sales]]-financials[[#This Row],[Discounts]]</f>
        <v>7710.1200000000017</v>
      </c>
      <c r="K20" s="1">
        <f>financials[[#This Row],[Manufacturing Price]]*financials[[#This Row],[Units Sold]]*1.2</f>
        <v>4283.4000000000005</v>
      </c>
      <c r="L20" s="1">
        <f>financials[[#This Row],[ Sales]]-financials[[#This Row],[COGS]]</f>
        <v>3426.7200000000012</v>
      </c>
      <c r="M20" s="5">
        <v>43617</v>
      </c>
    </row>
    <row r="21" spans="1:13" x14ac:dyDescent="0.25">
      <c r="A21" t="s">
        <v>9</v>
      </c>
      <c r="B21" t="s">
        <v>15</v>
      </c>
      <c r="C21" s="4" t="s">
        <v>24</v>
      </c>
      <c r="D21" s="4" t="s">
        <v>29</v>
      </c>
      <c r="E21">
        <v>3156</v>
      </c>
      <c r="F21" s="1">
        <v>6.7222222222222232</v>
      </c>
      <c r="G21" s="1">
        <v>423.50000000000011</v>
      </c>
      <c r="H21" s="1">
        <f>financials[[#This Row],[Units Sold]]*financials[[#This Row],[Sale Price]]</f>
        <v>1336566.0000000005</v>
      </c>
      <c r="I21" s="1">
        <f>VLOOKUP(financials[[#This Row],[Discount Band]],discount!A:B,2,0)*financials[[#This Row],[Gross Sales]]</f>
        <v>0</v>
      </c>
      <c r="J21" s="1">
        <f>financials[[#This Row],[Gross Sales]]-financials[[#This Row],[Discounts]]</f>
        <v>1336566.0000000005</v>
      </c>
      <c r="K21" s="1">
        <f>financials[[#This Row],[Manufacturing Price]]*financials[[#This Row],[Units Sold]]*1.2</f>
        <v>25458.400000000001</v>
      </c>
      <c r="L21" s="1">
        <f>financials[[#This Row],[ Sales]]-financials[[#This Row],[COGS]]</f>
        <v>1311107.6000000006</v>
      </c>
      <c r="M21" s="5">
        <v>43617</v>
      </c>
    </row>
    <row r="22" spans="1:13" x14ac:dyDescent="0.25">
      <c r="A22" t="s">
        <v>10</v>
      </c>
      <c r="B22" t="s">
        <v>15</v>
      </c>
      <c r="C22" s="4" t="s">
        <v>24</v>
      </c>
      <c r="D22" s="4" t="s">
        <v>29</v>
      </c>
      <c r="E22">
        <v>2026</v>
      </c>
      <c r="F22" s="1">
        <v>6.7222222222222232</v>
      </c>
      <c r="G22" s="1">
        <v>14.520000000000003</v>
      </c>
      <c r="H22" s="1">
        <f>financials[[#This Row],[Units Sold]]*financials[[#This Row],[Sale Price]]</f>
        <v>29417.520000000008</v>
      </c>
      <c r="I22" s="1">
        <f>VLOOKUP(financials[[#This Row],[Discount Band]],discount!A:B,2,0)*financials[[#This Row],[Gross Sales]]</f>
        <v>0</v>
      </c>
      <c r="J22" s="1">
        <f>financials[[#This Row],[Gross Sales]]-financials[[#This Row],[Discounts]]</f>
        <v>29417.520000000008</v>
      </c>
      <c r="K22" s="1">
        <f>financials[[#This Row],[Manufacturing Price]]*financials[[#This Row],[Units Sold]]*1.2</f>
        <v>16343.066666666669</v>
      </c>
      <c r="L22" s="1">
        <f>financials[[#This Row],[ Sales]]-financials[[#This Row],[COGS]]</f>
        <v>13074.453333333338</v>
      </c>
      <c r="M22" s="5">
        <v>43647</v>
      </c>
    </row>
    <row r="23" spans="1:13" x14ac:dyDescent="0.25">
      <c r="A23" t="s">
        <v>9</v>
      </c>
      <c r="B23" t="s">
        <v>16</v>
      </c>
      <c r="C23" s="4" t="s">
        <v>24</v>
      </c>
      <c r="D23" s="4" t="s">
        <v>29</v>
      </c>
      <c r="E23">
        <v>4050</v>
      </c>
      <c r="F23" s="1">
        <v>6.7222222222222232</v>
      </c>
      <c r="G23" s="1">
        <v>8.4700000000000024</v>
      </c>
      <c r="H23" s="1">
        <f>financials[[#This Row],[Units Sold]]*financials[[#This Row],[Sale Price]]</f>
        <v>34303.500000000007</v>
      </c>
      <c r="I23" s="1">
        <f>VLOOKUP(financials[[#This Row],[Discount Band]],discount!A:B,2,0)*financials[[#This Row],[Gross Sales]]</f>
        <v>0</v>
      </c>
      <c r="J23" s="1">
        <f>financials[[#This Row],[Gross Sales]]-financials[[#This Row],[Discounts]]</f>
        <v>34303.500000000007</v>
      </c>
      <c r="K23" s="1">
        <f>financials[[#This Row],[Manufacturing Price]]*financials[[#This Row],[Units Sold]]*1.2</f>
        <v>32670.000000000004</v>
      </c>
      <c r="L23" s="1">
        <f>financials[[#This Row],[ Sales]]-financials[[#This Row],[COGS]]</f>
        <v>1633.5000000000036</v>
      </c>
      <c r="M23" s="5">
        <v>43678</v>
      </c>
    </row>
    <row r="24" spans="1:13" x14ac:dyDescent="0.25">
      <c r="A24" t="s">
        <v>7</v>
      </c>
      <c r="B24" t="s">
        <v>14</v>
      </c>
      <c r="C24" s="4" t="s">
        <v>24</v>
      </c>
      <c r="D24" s="4" t="s">
        <v>29</v>
      </c>
      <c r="E24">
        <v>4286</v>
      </c>
      <c r="F24" s="1">
        <v>6.7222222222222232</v>
      </c>
      <c r="G24" s="1">
        <v>18.150000000000002</v>
      </c>
      <c r="H24" s="1">
        <f>financials[[#This Row],[Units Sold]]*financials[[#This Row],[Sale Price]]</f>
        <v>77790.900000000009</v>
      </c>
      <c r="I24" s="1">
        <f>VLOOKUP(financials[[#This Row],[Discount Band]],discount!A:B,2,0)*financials[[#This Row],[Gross Sales]]</f>
        <v>0</v>
      </c>
      <c r="J24" s="1">
        <f>financials[[#This Row],[Gross Sales]]-financials[[#This Row],[Discounts]]</f>
        <v>77790.900000000009</v>
      </c>
      <c r="K24" s="1">
        <f>financials[[#This Row],[Manufacturing Price]]*financials[[#This Row],[Units Sold]]*1.2</f>
        <v>34573.733333333337</v>
      </c>
      <c r="L24" s="1">
        <f>financials[[#This Row],[ Sales]]-financials[[#This Row],[COGS]]</f>
        <v>43217.166666666672</v>
      </c>
      <c r="M24" s="5">
        <v>44075</v>
      </c>
    </row>
    <row r="25" spans="1:13" x14ac:dyDescent="0.25">
      <c r="A25" t="s">
        <v>6</v>
      </c>
      <c r="B25" t="s">
        <v>16</v>
      </c>
      <c r="C25" s="4" t="s">
        <v>24</v>
      </c>
      <c r="D25" s="4" t="s">
        <v>29</v>
      </c>
      <c r="E25">
        <v>3101</v>
      </c>
      <c r="F25" s="1">
        <v>6.7222222222222232</v>
      </c>
      <c r="G25" s="1">
        <v>363.00000000000006</v>
      </c>
      <c r="H25" s="1">
        <f>financials[[#This Row],[Units Sold]]*financials[[#This Row],[Sale Price]]</f>
        <v>1125663.0000000002</v>
      </c>
      <c r="I25" s="1">
        <f>VLOOKUP(financials[[#This Row],[Discount Band]],discount!A:B,2,0)*financials[[#This Row],[Gross Sales]]</f>
        <v>0</v>
      </c>
      <c r="J25" s="1">
        <f>financials[[#This Row],[Gross Sales]]-financials[[#This Row],[Discounts]]</f>
        <v>1125663.0000000002</v>
      </c>
      <c r="K25" s="1">
        <f>financials[[#This Row],[Manufacturing Price]]*financials[[#This Row],[Units Sold]]*1.2</f>
        <v>25014.733333333334</v>
      </c>
      <c r="L25" s="1">
        <f>financials[[#This Row],[ Sales]]-financials[[#This Row],[COGS]]</f>
        <v>1100648.2666666668</v>
      </c>
      <c r="M25" s="5">
        <v>44075</v>
      </c>
    </row>
    <row r="26" spans="1:13" x14ac:dyDescent="0.25">
      <c r="A26" t="s">
        <v>7</v>
      </c>
      <c r="B26" t="s">
        <v>16</v>
      </c>
      <c r="C26" s="4" t="s">
        <v>24</v>
      </c>
      <c r="D26" s="4" t="s">
        <v>29</v>
      </c>
      <c r="E26">
        <v>4146</v>
      </c>
      <c r="F26" s="1">
        <v>6.7222222222222232</v>
      </c>
      <c r="G26" s="1">
        <v>18.150000000000002</v>
      </c>
      <c r="H26" s="1">
        <f>financials[[#This Row],[Units Sold]]*financials[[#This Row],[Sale Price]]</f>
        <v>75249.900000000009</v>
      </c>
      <c r="I26" s="1">
        <f>VLOOKUP(financials[[#This Row],[Discount Band]],discount!A:B,2,0)*financials[[#This Row],[Gross Sales]]</f>
        <v>0</v>
      </c>
      <c r="J26" s="1">
        <f>financials[[#This Row],[Gross Sales]]-financials[[#This Row],[Discounts]]</f>
        <v>75249.900000000009</v>
      </c>
      <c r="K26" s="1">
        <f>financials[[#This Row],[Manufacturing Price]]*financials[[#This Row],[Units Sold]]*1.2</f>
        <v>33444.400000000001</v>
      </c>
      <c r="L26" s="1">
        <f>financials[[#This Row],[ Sales]]-financials[[#This Row],[COGS]]</f>
        <v>41805.500000000007</v>
      </c>
      <c r="M26" s="5">
        <v>43709</v>
      </c>
    </row>
    <row r="27" spans="1:13" x14ac:dyDescent="0.25">
      <c r="A27" t="s">
        <v>9</v>
      </c>
      <c r="B27" t="s">
        <v>13</v>
      </c>
      <c r="C27" s="4" t="s">
        <v>24</v>
      </c>
      <c r="D27" s="4" t="s">
        <v>29</v>
      </c>
      <c r="E27">
        <v>354</v>
      </c>
      <c r="F27" s="1">
        <v>6.7222222222222232</v>
      </c>
      <c r="G27" s="1">
        <v>8.4700000000000024</v>
      </c>
      <c r="H27" s="1">
        <f>financials[[#This Row],[Units Sold]]*financials[[#This Row],[Sale Price]]</f>
        <v>2998.380000000001</v>
      </c>
      <c r="I27" s="1">
        <f>VLOOKUP(financials[[#This Row],[Discount Band]],discount!A:B,2,0)*financials[[#This Row],[Gross Sales]]</f>
        <v>0</v>
      </c>
      <c r="J27" s="1">
        <f>financials[[#This Row],[Gross Sales]]-financials[[#This Row],[Discounts]]</f>
        <v>2998.380000000001</v>
      </c>
      <c r="K27" s="1">
        <f>financials[[#This Row],[Manufacturing Price]]*financials[[#This Row],[Units Sold]]*1.2</f>
        <v>2855.6000000000004</v>
      </c>
      <c r="L27" s="1">
        <f>financials[[#This Row],[ Sales]]-financials[[#This Row],[COGS]]</f>
        <v>142.78000000000065</v>
      </c>
      <c r="M27" s="5">
        <v>43739</v>
      </c>
    </row>
    <row r="28" spans="1:13" x14ac:dyDescent="0.25">
      <c r="A28" t="s">
        <v>9</v>
      </c>
      <c r="B28" t="s">
        <v>12</v>
      </c>
      <c r="C28" s="4" t="s">
        <v>24</v>
      </c>
      <c r="D28" s="4" t="s">
        <v>29</v>
      </c>
      <c r="E28">
        <v>1</v>
      </c>
      <c r="F28" s="1">
        <v>6.7222222222222232</v>
      </c>
      <c r="G28" s="1">
        <v>423.50000000000011</v>
      </c>
      <c r="H28" s="1">
        <f>financials[[#This Row],[Units Sold]]*financials[[#This Row],[Sale Price]]</f>
        <v>423.50000000000011</v>
      </c>
      <c r="I28" s="1">
        <f>VLOOKUP(financials[[#This Row],[Discount Band]],discount!A:B,2,0)*financials[[#This Row],[Gross Sales]]</f>
        <v>0</v>
      </c>
      <c r="J28" s="1">
        <f>financials[[#This Row],[Gross Sales]]-financials[[#This Row],[Discounts]]</f>
        <v>423.50000000000011</v>
      </c>
      <c r="K28" s="1">
        <f>financials[[#This Row],[Manufacturing Price]]*financials[[#This Row],[Units Sold]]*1.2</f>
        <v>8.0666666666666682</v>
      </c>
      <c r="L28" s="1">
        <f>financials[[#This Row],[ Sales]]-financials[[#This Row],[COGS]]</f>
        <v>415.43333333333345</v>
      </c>
      <c r="M28" s="5">
        <v>44136</v>
      </c>
    </row>
    <row r="29" spans="1:13" x14ac:dyDescent="0.25">
      <c r="A29" t="s">
        <v>10</v>
      </c>
      <c r="B29" t="s">
        <v>13</v>
      </c>
      <c r="C29" s="4" t="s">
        <v>24</v>
      </c>
      <c r="D29" s="4" t="s">
        <v>29</v>
      </c>
      <c r="E29">
        <v>544</v>
      </c>
      <c r="F29" s="1">
        <v>6.7222222222222232</v>
      </c>
      <c r="G29" s="1">
        <v>14.520000000000003</v>
      </c>
      <c r="H29" s="1">
        <f>financials[[#This Row],[Units Sold]]*financials[[#This Row],[Sale Price]]</f>
        <v>7898.8800000000019</v>
      </c>
      <c r="I29" s="1">
        <f>VLOOKUP(financials[[#This Row],[Discount Band]],discount!A:B,2,0)*financials[[#This Row],[Gross Sales]]</f>
        <v>0</v>
      </c>
      <c r="J29" s="1">
        <f>financials[[#This Row],[Gross Sales]]-financials[[#This Row],[Discounts]]</f>
        <v>7898.8800000000019</v>
      </c>
      <c r="K29" s="1">
        <f>financials[[#This Row],[Manufacturing Price]]*financials[[#This Row],[Units Sold]]*1.2</f>
        <v>4388.2666666666673</v>
      </c>
      <c r="L29" s="1">
        <f>financials[[#This Row],[ Sales]]-financials[[#This Row],[COGS]]</f>
        <v>3510.6133333333346</v>
      </c>
      <c r="M29" s="5">
        <v>44136</v>
      </c>
    </row>
    <row r="30" spans="1:13" x14ac:dyDescent="0.25">
      <c r="A30" t="s">
        <v>7</v>
      </c>
      <c r="B30" t="s">
        <v>12</v>
      </c>
      <c r="C30" s="4" t="s">
        <v>24</v>
      </c>
      <c r="D30" s="4" t="s">
        <v>29</v>
      </c>
      <c r="E30">
        <v>371</v>
      </c>
      <c r="F30" s="1">
        <v>6.7222222222222232</v>
      </c>
      <c r="G30" s="1">
        <v>18.150000000000002</v>
      </c>
      <c r="H30" s="1">
        <f>financials[[#This Row],[Units Sold]]*financials[[#This Row],[Sale Price]]</f>
        <v>6733.6500000000005</v>
      </c>
      <c r="I30" s="1">
        <f>VLOOKUP(financials[[#This Row],[Discount Band]],discount!A:B,2,0)*financials[[#This Row],[Gross Sales]]</f>
        <v>0</v>
      </c>
      <c r="J30" s="1">
        <f>financials[[#This Row],[Gross Sales]]-financials[[#This Row],[Discounts]]</f>
        <v>6733.6500000000005</v>
      </c>
      <c r="K30" s="1">
        <f>financials[[#This Row],[Manufacturing Price]]*financials[[#This Row],[Units Sold]]*1.2</f>
        <v>2992.7333333333336</v>
      </c>
      <c r="L30" s="1">
        <f>financials[[#This Row],[ Sales]]-financials[[#This Row],[COGS]]</f>
        <v>3740.916666666667</v>
      </c>
      <c r="M30" s="5">
        <v>44166</v>
      </c>
    </row>
    <row r="31" spans="1:13" x14ac:dyDescent="0.25">
      <c r="A31" t="s">
        <v>7</v>
      </c>
      <c r="B31" t="s">
        <v>12</v>
      </c>
      <c r="C31" s="4" t="s">
        <v>25</v>
      </c>
      <c r="D31" s="4" t="s">
        <v>29</v>
      </c>
      <c r="E31">
        <v>444</v>
      </c>
      <c r="F31" s="1">
        <v>6.7222222222222232</v>
      </c>
      <c r="G31" s="1">
        <v>18.150000000000002</v>
      </c>
      <c r="H31" s="1">
        <f>financials[[#This Row],[Units Sold]]*financials[[#This Row],[Sale Price]]</f>
        <v>8058.6000000000013</v>
      </c>
      <c r="I31" s="1">
        <f>VLOOKUP(financials[[#This Row],[Discount Band]],discount!A:B,2,0)*financials[[#This Row],[Gross Sales]]</f>
        <v>0</v>
      </c>
      <c r="J31" s="1">
        <f>financials[[#This Row],[Gross Sales]]-financials[[#This Row],[Discounts]]</f>
        <v>8058.6000000000013</v>
      </c>
      <c r="K31" s="1">
        <f>financials[[#This Row],[Manufacturing Price]]*financials[[#This Row],[Units Sold]]*1.2</f>
        <v>3581.6000000000004</v>
      </c>
      <c r="L31" s="1">
        <f>financials[[#This Row],[ Sales]]-financials[[#This Row],[COGS]]</f>
        <v>4477.0000000000009</v>
      </c>
      <c r="M31" s="5">
        <v>44166</v>
      </c>
    </row>
    <row r="32" spans="1:13" x14ac:dyDescent="0.25">
      <c r="A32" t="s">
        <v>7</v>
      </c>
      <c r="B32" t="s">
        <v>33</v>
      </c>
      <c r="C32" s="4" t="s">
        <v>25</v>
      </c>
      <c r="D32" s="4" t="s">
        <v>29</v>
      </c>
      <c r="E32">
        <v>577</v>
      </c>
      <c r="F32" s="1">
        <v>6.7222222222222232</v>
      </c>
      <c r="G32" s="1">
        <v>18.150000000000002</v>
      </c>
      <c r="H32" s="1">
        <f>financials[[#This Row],[Units Sold]]*financials[[#This Row],[Sale Price]]</f>
        <v>10472.550000000001</v>
      </c>
      <c r="I32" s="1">
        <f>VLOOKUP(financials[[#This Row],[Discount Band]],discount!A:B,2,0)*financials[[#This Row],[Gross Sales]]</f>
        <v>0</v>
      </c>
      <c r="J32" s="1">
        <f>financials[[#This Row],[Gross Sales]]-financials[[#This Row],[Discounts]]</f>
        <v>10472.550000000001</v>
      </c>
      <c r="K32" s="1">
        <f>financials[[#This Row],[Manufacturing Price]]*financials[[#This Row],[Units Sold]]*1.2</f>
        <v>4654.4666666666672</v>
      </c>
      <c r="L32" s="1">
        <f>financials[[#This Row],[ Sales]]-financials[[#This Row],[COGS]]</f>
        <v>5818.0833333333339</v>
      </c>
      <c r="M32" s="5">
        <v>44166</v>
      </c>
    </row>
    <row r="33" spans="1:13" x14ac:dyDescent="0.25">
      <c r="A33" t="s">
        <v>7</v>
      </c>
      <c r="B33" t="s">
        <v>34</v>
      </c>
      <c r="C33" s="4" t="s">
        <v>25</v>
      </c>
      <c r="D33" s="4" t="s">
        <v>29</v>
      </c>
      <c r="E33">
        <v>4543</v>
      </c>
      <c r="F33" s="1">
        <v>6.7222222222222232</v>
      </c>
      <c r="G33" s="1">
        <v>18.150000000000002</v>
      </c>
      <c r="H33" s="1">
        <f>financials[[#This Row],[Units Sold]]*financials[[#This Row],[Sale Price]]</f>
        <v>82455.450000000012</v>
      </c>
      <c r="I33" s="1">
        <f>VLOOKUP(financials[[#This Row],[Discount Band]],discount!A:B,2,0)*financials[[#This Row],[Gross Sales]]</f>
        <v>0</v>
      </c>
      <c r="J33" s="1">
        <f>financials[[#This Row],[Gross Sales]]-financials[[#This Row],[Discounts]]</f>
        <v>82455.450000000012</v>
      </c>
      <c r="K33" s="1">
        <f>financials[[#This Row],[Manufacturing Price]]*financials[[#This Row],[Units Sold]]*1.2</f>
        <v>36646.866666666669</v>
      </c>
      <c r="L33" s="1">
        <f>financials[[#This Row],[ Sales]]-financials[[#This Row],[COGS]]</f>
        <v>45808.583333333343</v>
      </c>
      <c r="M33" s="5">
        <v>44166</v>
      </c>
    </row>
    <row r="34" spans="1:13" x14ac:dyDescent="0.25">
      <c r="A34" t="s">
        <v>9</v>
      </c>
      <c r="B34" t="s">
        <v>12</v>
      </c>
      <c r="C34" s="4" t="s">
        <v>24</v>
      </c>
      <c r="D34" s="4" t="s">
        <v>29</v>
      </c>
      <c r="E34">
        <v>3485</v>
      </c>
      <c r="F34" s="1">
        <v>6.7222222222222232</v>
      </c>
      <c r="G34" s="1">
        <v>24.200000000000003</v>
      </c>
      <c r="H34" s="1">
        <f>financials[[#This Row],[Units Sold]]*financials[[#This Row],[Sale Price]]</f>
        <v>84337.000000000015</v>
      </c>
      <c r="I34" s="1">
        <f>VLOOKUP(financials[[#This Row],[Discount Band]],discount!A:B,2,0)*financials[[#This Row],[Gross Sales]]</f>
        <v>0</v>
      </c>
      <c r="J34" s="1">
        <f>financials[[#This Row],[Gross Sales]]-financials[[#This Row],[Discounts]]</f>
        <v>84337.000000000015</v>
      </c>
      <c r="K34" s="1">
        <f>financials[[#This Row],[Manufacturing Price]]*financials[[#This Row],[Units Sold]]*1.2</f>
        <v>28112.333333333339</v>
      </c>
      <c r="L34" s="1">
        <f>financials[[#This Row],[ Sales]]-financials[[#This Row],[COGS]]</f>
        <v>56224.666666666672</v>
      </c>
      <c r="M34" s="5">
        <v>43800</v>
      </c>
    </row>
    <row r="35" spans="1:13" x14ac:dyDescent="0.25">
      <c r="A35" t="s">
        <v>9</v>
      </c>
      <c r="B35" t="s">
        <v>15</v>
      </c>
      <c r="C35" s="4" t="s">
        <v>24</v>
      </c>
      <c r="D35" s="4" t="s">
        <v>29</v>
      </c>
      <c r="E35">
        <v>988</v>
      </c>
      <c r="F35" s="1">
        <v>6.7222222222222232</v>
      </c>
      <c r="G35" s="1">
        <v>423.50000000000011</v>
      </c>
      <c r="H35" s="1">
        <f>financials[[#This Row],[Units Sold]]*financials[[#This Row],[Sale Price]]</f>
        <v>418418.00000000012</v>
      </c>
      <c r="I35" s="1">
        <f>VLOOKUP(financials[[#This Row],[Discount Band]],discount!A:B,2,0)*financials[[#This Row],[Gross Sales]]</f>
        <v>0</v>
      </c>
      <c r="J35" s="1">
        <f>financials[[#This Row],[Gross Sales]]-financials[[#This Row],[Discounts]]</f>
        <v>418418.00000000012</v>
      </c>
      <c r="K35" s="1">
        <f>financials[[#This Row],[Manufacturing Price]]*financials[[#This Row],[Units Sold]]*1.2</f>
        <v>7969.8666666666677</v>
      </c>
      <c r="L35" s="1">
        <f>financials[[#This Row],[ Sales]]-financials[[#This Row],[COGS]]</f>
        <v>410448.13333333348</v>
      </c>
      <c r="M35" s="5">
        <v>43800</v>
      </c>
    </row>
    <row r="36" spans="1:13" x14ac:dyDescent="0.25">
      <c r="A36" t="s">
        <v>9</v>
      </c>
      <c r="B36" t="s">
        <v>16</v>
      </c>
      <c r="C36" s="4" t="s">
        <v>25</v>
      </c>
      <c r="D36" s="4" t="s">
        <v>29</v>
      </c>
      <c r="E36">
        <v>3310</v>
      </c>
      <c r="F36" s="1">
        <v>80.666666666666671</v>
      </c>
      <c r="G36" s="1">
        <v>8.4700000000000024</v>
      </c>
      <c r="H36" s="1">
        <f>financials[[#This Row],[Units Sold]]*financials[[#This Row],[Sale Price]]</f>
        <v>28035.700000000008</v>
      </c>
      <c r="I36" s="1">
        <f>VLOOKUP(financials[[#This Row],[Discount Band]],discount!A:B,2,0)*financials[[#This Row],[Gross Sales]]</f>
        <v>0</v>
      </c>
      <c r="J36" s="1">
        <f>financials[[#This Row],[Gross Sales]]-financials[[#This Row],[Discounts]]</f>
        <v>28035.700000000008</v>
      </c>
      <c r="K36" s="1">
        <f>financials[[#This Row],[Manufacturing Price]]*financials[[#This Row],[Units Sold]]*1.2</f>
        <v>320408</v>
      </c>
      <c r="L36" s="1">
        <f>financials[[#This Row],[ Sales]]-financials[[#This Row],[COGS]]</f>
        <v>-292372.3</v>
      </c>
      <c r="M36" s="5">
        <v>43466</v>
      </c>
    </row>
    <row r="37" spans="1:13" x14ac:dyDescent="0.25">
      <c r="A37" t="s">
        <v>8</v>
      </c>
      <c r="B37" t="s">
        <v>14</v>
      </c>
      <c r="C37" s="4" t="s">
        <v>25</v>
      </c>
      <c r="D37" s="4" t="s">
        <v>29</v>
      </c>
      <c r="E37">
        <v>891</v>
      </c>
      <c r="F37" s="1">
        <v>80.666666666666671</v>
      </c>
      <c r="G37" s="1">
        <v>151.25</v>
      </c>
      <c r="H37" s="1">
        <f>financials[[#This Row],[Units Sold]]*financials[[#This Row],[Sale Price]]</f>
        <v>134763.75</v>
      </c>
      <c r="I37" s="1">
        <f>VLOOKUP(financials[[#This Row],[Discount Band]],discount!A:B,2,0)*financials[[#This Row],[Gross Sales]]</f>
        <v>0</v>
      </c>
      <c r="J37" s="1">
        <f>financials[[#This Row],[Gross Sales]]-financials[[#This Row],[Discounts]]</f>
        <v>134763.75</v>
      </c>
      <c r="K37" s="1">
        <f>financials[[#This Row],[Manufacturing Price]]*financials[[#This Row],[Units Sold]]*1.2</f>
        <v>86248.8</v>
      </c>
      <c r="L37" s="1">
        <f>financials[[#This Row],[ Sales]]-financials[[#This Row],[COGS]]</f>
        <v>48514.95</v>
      </c>
      <c r="M37" s="5">
        <v>43497</v>
      </c>
    </row>
    <row r="38" spans="1:13" x14ac:dyDescent="0.25">
      <c r="A38" t="s">
        <v>10</v>
      </c>
      <c r="B38" t="s">
        <v>15</v>
      </c>
      <c r="C38" s="4" t="s">
        <v>25</v>
      </c>
      <c r="D38" s="4" t="s">
        <v>29</v>
      </c>
      <c r="E38">
        <v>1655</v>
      </c>
      <c r="F38" s="1">
        <v>80.666666666666671</v>
      </c>
      <c r="G38" s="1">
        <v>14.520000000000003</v>
      </c>
      <c r="H38" s="1">
        <f>financials[[#This Row],[Units Sold]]*financials[[#This Row],[Sale Price]]</f>
        <v>24030.600000000006</v>
      </c>
      <c r="I38" s="1">
        <f>VLOOKUP(financials[[#This Row],[Discount Band]],discount!A:B,2,0)*financials[[#This Row],[Gross Sales]]</f>
        <v>0</v>
      </c>
      <c r="J38" s="1">
        <f>financials[[#This Row],[Gross Sales]]-financials[[#This Row],[Discounts]]</f>
        <v>24030.600000000006</v>
      </c>
      <c r="K38" s="1">
        <f>financials[[#This Row],[Manufacturing Price]]*financials[[#This Row],[Units Sold]]*1.2</f>
        <v>160204</v>
      </c>
      <c r="L38" s="1">
        <f>financials[[#This Row],[ Sales]]-financials[[#This Row],[COGS]]</f>
        <v>-136173.4</v>
      </c>
      <c r="M38" s="5">
        <v>43525</v>
      </c>
    </row>
    <row r="39" spans="1:13" x14ac:dyDescent="0.25">
      <c r="A39" t="s">
        <v>9</v>
      </c>
      <c r="B39" t="s">
        <v>15</v>
      </c>
      <c r="C39" s="4" t="s">
        <v>25</v>
      </c>
      <c r="D39" s="4" t="s">
        <v>29</v>
      </c>
      <c r="E39">
        <v>3012</v>
      </c>
      <c r="F39" s="1">
        <v>80.666666666666671</v>
      </c>
      <c r="G39" s="1">
        <v>423.50000000000011</v>
      </c>
      <c r="H39" s="1">
        <f>financials[[#This Row],[Units Sold]]*financials[[#This Row],[Sale Price]]</f>
        <v>1275582.0000000002</v>
      </c>
      <c r="I39" s="1">
        <f>VLOOKUP(financials[[#This Row],[Discount Band]],discount!A:B,2,0)*financials[[#This Row],[Gross Sales]]</f>
        <v>0</v>
      </c>
      <c r="J39" s="1">
        <f>financials[[#This Row],[Gross Sales]]-financials[[#This Row],[Discounts]]</f>
        <v>1275582.0000000002</v>
      </c>
      <c r="K39" s="1">
        <f>financials[[#This Row],[Manufacturing Price]]*financials[[#This Row],[Units Sold]]*1.2</f>
        <v>291561.59999999998</v>
      </c>
      <c r="L39" s="1">
        <f>financials[[#This Row],[ Sales]]-financials[[#This Row],[COGS]]</f>
        <v>984020.40000000026</v>
      </c>
      <c r="M39" s="5">
        <v>43617</v>
      </c>
    </row>
    <row r="40" spans="1:13" x14ac:dyDescent="0.25">
      <c r="A40" t="s">
        <v>10</v>
      </c>
      <c r="B40" t="s">
        <v>15</v>
      </c>
      <c r="C40" s="4" t="s">
        <v>25</v>
      </c>
      <c r="D40" s="4" t="s">
        <v>29</v>
      </c>
      <c r="E40">
        <v>2665</v>
      </c>
      <c r="F40" s="1">
        <v>80.666666666666671</v>
      </c>
      <c r="G40" s="1">
        <v>14.520000000000003</v>
      </c>
      <c r="H40" s="1">
        <f>financials[[#This Row],[Units Sold]]*financials[[#This Row],[Sale Price]]</f>
        <v>38695.80000000001</v>
      </c>
      <c r="I40" s="1">
        <f>VLOOKUP(financials[[#This Row],[Discount Band]],discount!A:B,2,0)*financials[[#This Row],[Gross Sales]]</f>
        <v>0</v>
      </c>
      <c r="J40" s="1">
        <f>financials[[#This Row],[Gross Sales]]-financials[[#This Row],[Discounts]]</f>
        <v>38695.80000000001</v>
      </c>
      <c r="K40" s="1">
        <f>financials[[#This Row],[Manufacturing Price]]*financials[[#This Row],[Units Sold]]*1.2</f>
        <v>257972</v>
      </c>
      <c r="L40" s="1">
        <f>financials[[#This Row],[ Sales]]-financials[[#This Row],[COGS]]</f>
        <v>-219276.19999999998</v>
      </c>
      <c r="M40" s="5">
        <v>43617</v>
      </c>
    </row>
    <row r="41" spans="1:13" x14ac:dyDescent="0.25">
      <c r="A41" t="s">
        <v>8</v>
      </c>
      <c r="B41" t="s">
        <v>13</v>
      </c>
      <c r="C41" s="4" t="s">
        <v>25</v>
      </c>
      <c r="D41" s="4" t="s">
        <v>29</v>
      </c>
      <c r="E41">
        <v>213</v>
      </c>
      <c r="F41" s="1">
        <v>80.666666666666671</v>
      </c>
      <c r="G41" s="1">
        <v>151.25</v>
      </c>
      <c r="H41" s="1">
        <f>financials[[#This Row],[Units Sold]]*financials[[#This Row],[Sale Price]]</f>
        <v>32216.25</v>
      </c>
      <c r="I41" s="1">
        <f>VLOOKUP(financials[[#This Row],[Discount Band]],discount!A:B,2,0)*financials[[#This Row],[Gross Sales]]</f>
        <v>0</v>
      </c>
      <c r="J41" s="1">
        <f>financials[[#This Row],[Gross Sales]]-financials[[#This Row],[Discounts]]</f>
        <v>32216.25</v>
      </c>
      <c r="K41" s="1">
        <f>financials[[#This Row],[Manufacturing Price]]*financials[[#This Row],[Units Sold]]*1.2</f>
        <v>20618.399999999998</v>
      </c>
      <c r="L41" s="1">
        <f>financials[[#This Row],[ Sales]]-financials[[#This Row],[COGS]]</f>
        <v>11597.850000000002</v>
      </c>
      <c r="M41" s="5">
        <v>43678</v>
      </c>
    </row>
    <row r="42" spans="1:13" x14ac:dyDescent="0.25">
      <c r="A42" t="s">
        <v>8</v>
      </c>
      <c r="B42" t="s">
        <v>12</v>
      </c>
      <c r="C42" s="4" t="s">
        <v>25</v>
      </c>
      <c r="D42" s="4" t="s">
        <v>29</v>
      </c>
      <c r="E42">
        <v>2678</v>
      </c>
      <c r="F42" s="1">
        <v>80.666666666666671</v>
      </c>
      <c r="G42" s="1">
        <v>151.25</v>
      </c>
      <c r="H42" s="1">
        <f>financials[[#This Row],[Units Sold]]*financials[[#This Row],[Sale Price]]</f>
        <v>405047.5</v>
      </c>
      <c r="I42" s="1">
        <f>VLOOKUP(financials[[#This Row],[Discount Band]],discount!A:B,2,0)*financials[[#This Row],[Gross Sales]]</f>
        <v>0</v>
      </c>
      <c r="J42" s="1">
        <f>financials[[#This Row],[Gross Sales]]-financials[[#This Row],[Discounts]]</f>
        <v>405047.5</v>
      </c>
      <c r="K42" s="1">
        <f>financials[[#This Row],[Manufacturing Price]]*financials[[#This Row],[Units Sold]]*1.2</f>
        <v>259230.4</v>
      </c>
      <c r="L42" s="1">
        <f>financials[[#This Row],[ Sales]]-financials[[#This Row],[COGS]]</f>
        <v>145817.1</v>
      </c>
      <c r="M42" s="5">
        <v>44105</v>
      </c>
    </row>
    <row r="43" spans="1:13" x14ac:dyDescent="0.25">
      <c r="A43" t="s">
        <v>6</v>
      </c>
      <c r="B43" t="s">
        <v>12</v>
      </c>
      <c r="C43" s="4" t="s">
        <v>26</v>
      </c>
      <c r="D43" s="4" t="s">
        <v>29</v>
      </c>
      <c r="E43">
        <v>2348</v>
      </c>
      <c r="F43" s="1">
        <v>168.05555555555554</v>
      </c>
      <c r="G43" s="1">
        <v>363.00000000000006</v>
      </c>
      <c r="H43" s="1">
        <f>financials[[#This Row],[Units Sold]]*financials[[#This Row],[Sale Price]]</f>
        <v>852324.00000000012</v>
      </c>
      <c r="I43" s="1">
        <f>VLOOKUP(financials[[#This Row],[Discount Band]],discount!A:B,2,0)*financials[[#This Row],[Gross Sales]]</f>
        <v>0</v>
      </c>
      <c r="J43" s="1">
        <f>financials[[#This Row],[Gross Sales]]-financials[[#This Row],[Discounts]]</f>
        <v>852324.00000000012</v>
      </c>
      <c r="K43" s="1">
        <f>financials[[#This Row],[Manufacturing Price]]*financials[[#This Row],[Units Sold]]*1.2</f>
        <v>473513.33333333331</v>
      </c>
      <c r="L43" s="1">
        <f>financials[[#This Row],[ Sales]]-financials[[#This Row],[COGS]]</f>
        <v>378810.6666666668</v>
      </c>
      <c r="M43" s="5">
        <v>43497</v>
      </c>
    </row>
    <row r="44" spans="1:13" x14ac:dyDescent="0.25">
      <c r="A44" t="s">
        <v>10</v>
      </c>
      <c r="B44" t="s">
        <v>15</v>
      </c>
      <c r="C44" s="4" t="s">
        <v>26</v>
      </c>
      <c r="D44" s="4" t="s">
        <v>29</v>
      </c>
      <c r="E44">
        <v>3353</v>
      </c>
      <c r="F44" s="1">
        <v>168.05555555555554</v>
      </c>
      <c r="G44" s="1">
        <v>14.520000000000003</v>
      </c>
      <c r="H44" s="1">
        <f>financials[[#This Row],[Units Sold]]*financials[[#This Row],[Sale Price]]</f>
        <v>48685.560000000012</v>
      </c>
      <c r="I44" s="1">
        <f>VLOOKUP(financials[[#This Row],[Discount Band]],discount!A:B,2,0)*financials[[#This Row],[Gross Sales]]</f>
        <v>0</v>
      </c>
      <c r="J44" s="1">
        <f>financials[[#This Row],[Gross Sales]]-financials[[#This Row],[Discounts]]</f>
        <v>48685.560000000012</v>
      </c>
      <c r="K44" s="1">
        <f>financials[[#This Row],[Manufacturing Price]]*financials[[#This Row],[Units Sold]]*1.2</f>
        <v>676188.33333333326</v>
      </c>
      <c r="L44" s="1">
        <f>financials[[#This Row],[ Sales]]-financials[[#This Row],[COGS]]</f>
        <v>-627502.7733333332</v>
      </c>
      <c r="M44" s="5">
        <v>43556</v>
      </c>
    </row>
    <row r="45" spans="1:13" x14ac:dyDescent="0.25">
      <c r="A45" t="s">
        <v>7</v>
      </c>
      <c r="B45" t="s">
        <v>14</v>
      </c>
      <c r="C45" s="4" t="s">
        <v>26</v>
      </c>
      <c r="D45" s="4" t="s">
        <v>29</v>
      </c>
      <c r="E45">
        <v>96</v>
      </c>
      <c r="F45" s="1">
        <v>168.05555555555554</v>
      </c>
      <c r="G45" s="1">
        <v>18.150000000000002</v>
      </c>
      <c r="H45" s="1">
        <f>financials[[#This Row],[Units Sold]]*financials[[#This Row],[Sale Price]]</f>
        <v>1742.4</v>
      </c>
      <c r="I45" s="1">
        <f>VLOOKUP(financials[[#This Row],[Discount Band]],discount!A:B,2,0)*financials[[#This Row],[Gross Sales]]</f>
        <v>0</v>
      </c>
      <c r="J45" s="1">
        <f>financials[[#This Row],[Gross Sales]]-financials[[#This Row],[Discounts]]</f>
        <v>1742.4</v>
      </c>
      <c r="K45" s="1">
        <f>financials[[#This Row],[Manufacturing Price]]*financials[[#This Row],[Units Sold]]*1.2</f>
        <v>19359.999999999996</v>
      </c>
      <c r="L45" s="1">
        <f>financials[[#This Row],[ Sales]]-financials[[#This Row],[COGS]]</f>
        <v>-17617.599999999995</v>
      </c>
      <c r="M45" s="5">
        <v>43617</v>
      </c>
    </row>
    <row r="46" spans="1:13" x14ac:dyDescent="0.25">
      <c r="A46" t="s">
        <v>7</v>
      </c>
      <c r="B46" t="s">
        <v>15</v>
      </c>
      <c r="C46" s="4" t="s">
        <v>26</v>
      </c>
      <c r="D46" s="4" t="s">
        <v>29</v>
      </c>
      <c r="E46">
        <v>1531</v>
      </c>
      <c r="F46" s="1">
        <v>168.05555555555554</v>
      </c>
      <c r="G46" s="1">
        <v>18.150000000000002</v>
      </c>
      <c r="H46" s="1">
        <f>financials[[#This Row],[Units Sold]]*financials[[#This Row],[Sale Price]]</f>
        <v>27787.65</v>
      </c>
      <c r="I46" s="1">
        <f>VLOOKUP(financials[[#This Row],[Discount Band]],discount!A:B,2,0)*financials[[#This Row],[Gross Sales]]</f>
        <v>0</v>
      </c>
      <c r="J46" s="1">
        <f>financials[[#This Row],[Gross Sales]]-financials[[#This Row],[Discounts]]</f>
        <v>27787.65</v>
      </c>
      <c r="K46" s="1">
        <f>financials[[#This Row],[Manufacturing Price]]*financials[[#This Row],[Units Sold]]*1.2</f>
        <v>308751.66666666663</v>
      </c>
      <c r="L46" s="1">
        <f>financials[[#This Row],[ Sales]]-financials[[#This Row],[COGS]]</f>
        <v>-280964.0166666666</v>
      </c>
      <c r="M46" s="5">
        <v>43617</v>
      </c>
    </row>
    <row r="47" spans="1:13" x14ac:dyDescent="0.25">
      <c r="A47" t="s">
        <v>9</v>
      </c>
      <c r="B47" t="s">
        <v>14</v>
      </c>
      <c r="C47" s="4" t="s">
        <v>26</v>
      </c>
      <c r="D47" s="4" t="s">
        <v>29</v>
      </c>
      <c r="E47">
        <v>1704</v>
      </c>
      <c r="F47" s="1">
        <v>168.05555555555554</v>
      </c>
      <c r="G47" s="1">
        <v>423.50000000000011</v>
      </c>
      <c r="H47" s="1">
        <f>financials[[#This Row],[Units Sold]]*financials[[#This Row],[Sale Price]]</f>
        <v>721644.00000000023</v>
      </c>
      <c r="I47" s="1">
        <f>VLOOKUP(financials[[#This Row],[Discount Band]],discount!A:B,2,0)*financials[[#This Row],[Gross Sales]]</f>
        <v>0</v>
      </c>
      <c r="J47" s="1">
        <f>financials[[#This Row],[Gross Sales]]-financials[[#This Row],[Discounts]]</f>
        <v>721644.00000000023</v>
      </c>
      <c r="K47" s="1">
        <f>financials[[#This Row],[Manufacturing Price]]*financials[[#This Row],[Units Sold]]*1.2</f>
        <v>343639.99999999994</v>
      </c>
      <c r="L47" s="1">
        <f>financials[[#This Row],[ Sales]]-financials[[#This Row],[COGS]]</f>
        <v>378004.00000000029</v>
      </c>
      <c r="M47" s="5">
        <v>44075</v>
      </c>
    </row>
    <row r="48" spans="1:13" x14ac:dyDescent="0.25">
      <c r="A48" t="s">
        <v>6</v>
      </c>
      <c r="B48" t="s">
        <v>14</v>
      </c>
      <c r="C48" s="4" t="s">
        <v>26</v>
      </c>
      <c r="D48" s="4" t="s">
        <v>29</v>
      </c>
      <c r="E48">
        <v>2690</v>
      </c>
      <c r="F48" s="1">
        <v>168.05555555555554</v>
      </c>
      <c r="G48" s="1">
        <v>363.00000000000006</v>
      </c>
      <c r="H48" s="1">
        <f>financials[[#This Row],[Units Sold]]*financials[[#This Row],[Sale Price]]</f>
        <v>976470.00000000012</v>
      </c>
      <c r="I48" s="1">
        <f>VLOOKUP(financials[[#This Row],[Discount Band]],discount!A:B,2,0)*financials[[#This Row],[Gross Sales]]</f>
        <v>0</v>
      </c>
      <c r="J48" s="1">
        <f>financials[[#This Row],[Gross Sales]]-financials[[#This Row],[Discounts]]</f>
        <v>976470.00000000012</v>
      </c>
      <c r="K48" s="1">
        <f>financials[[#This Row],[Manufacturing Price]]*financials[[#This Row],[Units Sold]]*1.2</f>
        <v>542483.33333333326</v>
      </c>
      <c r="L48" s="1">
        <f>financials[[#This Row],[ Sales]]-financials[[#This Row],[COGS]]</f>
        <v>433986.66666666686</v>
      </c>
      <c r="M48" s="5">
        <v>43709</v>
      </c>
    </row>
    <row r="49" spans="1:13" x14ac:dyDescent="0.25">
      <c r="A49" t="s">
        <v>9</v>
      </c>
      <c r="B49" t="s">
        <v>12</v>
      </c>
      <c r="C49" s="4" t="s">
        <v>26</v>
      </c>
      <c r="D49" s="4" t="s">
        <v>29</v>
      </c>
      <c r="E49">
        <v>1403</v>
      </c>
      <c r="F49" s="1">
        <v>168.05555555555554</v>
      </c>
      <c r="G49" s="1">
        <v>24.200000000000003</v>
      </c>
      <c r="H49" s="1">
        <f>financials[[#This Row],[Units Sold]]*financials[[#This Row],[Sale Price]]</f>
        <v>33952.600000000006</v>
      </c>
      <c r="I49" s="1">
        <f>VLOOKUP(financials[[#This Row],[Discount Band]],discount!A:B,2,0)*financials[[#This Row],[Gross Sales]]</f>
        <v>0</v>
      </c>
      <c r="J49" s="1">
        <f>financials[[#This Row],[Gross Sales]]-financials[[#This Row],[Discounts]]</f>
        <v>33952.600000000006</v>
      </c>
      <c r="K49" s="1">
        <f>financials[[#This Row],[Manufacturing Price]]*financials[[#This Row],[Units Sold]]*1.2</f>
        <v>282938.33333333331</v>
      </c>
      <c r="L49" s="1">
        <f>financials[[#This Row],[ Sales]]-financials[[#This Row],[COGS]]</f>
        <v>-248985.73333333331</v>
      </c>
      <c r="M49" s="5">
        <v>43800</v>
      </c>
    </row>
    <row r="50" spans="1:13" x14ac:dyDescent="0.25">
      <c r="A50" t="s">
        <v>9</v>
      </c>
      <c r="B50" t="s">
        <v>14</v>
      </c>
      <c r="C50" s="4" t="s">
        <v>27</v>
      </c>
      <c r="D50" s="4" t="s">
        <v>29</v>
      </c>
      <c r="E50">
        <v>3959</v>
      </c>
      <c r="F50" s="1">
        <v>174.7777777777778</v>
      </c>
      <c r="G50" s="1">
        <v>423.50000000000011</v>
      </c>
      <c r="H50" s="1">
        <f>financials[[#This Row],[Units Sold]]*financials[[#This Row],[Sale Price]]</f>
        <v>1676636.5000000005</v>
      </c>
      <c r="I50" s="1">
        <f>VLOOKUP(financials[[#This Row],[Discount Band]],discount!A:B,2,0)*financials[[#This Row],[Gross Sales]]</f>
        <v>0</v>
      </c>
      <c r="J50" s="1">
        <f>financials[[#This Row],[Gross Sales]]-financials[[#This Row],[Discounts]]</f>
        <v>1676636.5000000005</v>
      </c>
      <c r="K50" s="1">
        <f>financials[[#This Row],[Manufacturing Price]]*financials[[#This Row],[Units Sold]]*1.2</f>
        <v>830334.26666666684</v>
      </c>
      <c r="L50" s="1">
        <f>financials[[#This Row],[ Sales]]-financials[[#This Row],[COGS]]</f>
        <v>846302.23333333363</v>
      </c>
      <c r="M50" s="5">
        <v>43497</v>
      </c>
    </row>
    <row r="51" spans="1:13" x14ac:dyDescent="0.25">
      <c r="A51" t="s">
        <v>10</v>
      </c>
      <c r="B51" t="s">
        <v>13</v>
      </c>
      <c r="C51" s="4" t="s">
        <v>27</v>
      </c>
      <c r="D51" s="4" t="s">
        <v>29</v>
      </c>
      <c r="E51">
        <v>2789</v>
      </c>
      <c r="F51" s="1">
        <v>174.7777777777778</v>
      </c>
      <c r="G51" s="1">
        <v>14.520000000000003</v>
      </c>
      <c r="H51" s="1">
        <f>financials[[#This Row],[Units Sold]]*financials[[#This Row],[Sale Price]]</f>
        <v>40496.280000000006</v>
      </c>
      <c r="I51" s="1">
        <f>VLOOKUP(financials[[#This Row],[Discount Band]],discount!A:B,2,0)*financials[[#This Row],[Gross Sales]]</f>
        <v>0</v>
      </c>
      <c r="J51" s="1">
        <f>financials[[#This Row],[Gross Sales]]-financials[[#This Row],[Discounts]]</f>
        <v>40496.280000000006</v>
      </c>
      <c r="K51" s="1">
        <f>financials[[#This Row],[Manufacturing Price]]*financials[[#This Row],[Units Sold]]*1.2</f>
        <v>584946.26666666672</v>
      </c>
      <c r="L51" s="1">
        <f>financials[[#This Row],[ Sales]]-financials[[#This Row],[COGS]]</f>
        <v>-544449.98666666669</v>
      </c>
      <c r="M51" s="5">
        <v>43556</v>
      </c>
    </row>
    <row r="52" spans="1:13" x14ac:dyDescent="0.25">
      <c r="A52" t="s">
        <v>8</v>
      </c>
      <c r="B52" t="s">
        <v>15</v>
      </c>
      <c r="C52" s="4" t="s">
        <v>27</v>
      </c>
      <c r="D52" s="4" t="s">
        <v>29</v>
      </c>
      <c r="E52">
        <v>2257</v>
      </c>
      <c r="F52" s="1">
        <v>174.7777777777778</v>
      </c>
      <c r="G52" s="1">
        <v>151.25</v>
      </c>
      <c r="H52" s="1">
        <f>financials[[#This Row],[Units Sold]]*financials[[#This Row],[Sale Price]]</f>
        <v>341371.25</v>
      </c>
      <c r="I52" s="1">
        <f>VLOOKUP(financials[[#This Row],[Discount Band]],discount!A:B,2,0)*financials[[#This Row],[Gross Sales]]</f>
        <v>0</v>
      </c>
      <c r="J52" s="1">
        <f>financials[[#This Row],[Gross Sales]]-financials[[#This Row],[Discounts]]</f>
        <v>341371.25</v>
      </c>
      <c r="K52" s="1">
        <f>financials[[#This Row],[Manufacturing Price]]*financials[[#This Row],[Units Sold]]*1.2</f>
        <v>473368.13333333336</v>
      </c>
      <c r="L52" s="1">
        <f>financials[[#This Row],[ Sales]]-financials[[#This Row],[COGS]]</f>
        <v>-131996.88333333336</v>
      </c>
      <c r="M52" s="5">
        <v>43556</v>
      </c>
    </row>
    <row r="53" spans="1:13" x14ac:dyDescent="0.25">
      <c r="A53" t="s">
        <v>9</v>
      </c>
      <c r="B53" t="s">
        <v>14</v>
      </c>
      <c r="C53" s="4" t="s">
        <v>27</v>
      </c>
      <c r="D53" s="4" t="s">
        <v>29</v>
      </c>
      <c r="E53">
        <v>366</v>
      </c>
      <c r="F53" s="1">
        <v>174.7777777777778</v>
      </c>
      <c r="G53" s="1">
        <v>24.200000000000003</v>
      </c>
      <c r="H53" s="1">
        <f>financials[[#This Row],[Units Sold]]*financials[[#This Row],[Sale Price]]</f>
        <v>8857.2000000000007</v>
      </c>
      <c r="I53" s="1">
        <f>VLOOKUP(financials[[#This Row],[Discount Band]],discount!A:B,2,0)*financials[[#This Row],[Gross Sales]]</f>
        <v>0</v>
      </c>
      <c r="J53" s="1">
        <f>financials[[#This Row],[Gross Sales]]-financials[[#This Row],[Discounts]]</f>
        <v>8857.2000000000007</v>
      </c>
      <c r="K53" s="1">
        <f>financials[[#This Row],[Manufacturing Price]]*financials[[#This Row],[Units Sold]]*1.2</f>
        <v>76762.400000000009</v>
      </c>
      <c r="L53" s="1">
        <f>financials[[#This Row],[ Sales]]-financials[[#This Row],[COGS]]</f>
        <v>-67905.200000000012</v>
      </c>
      <c r="M53" s="5">
        <v>43617</v>
      </c>
    </row>
    <row r="54" spans="1:13" x14ac:dyDescent="0.25">
      <c r="A54" t="s">
        <v>9</v>
      </c>
      <c r="B54" t="s">
        <v>15</v>
      </c>
      <c r="C54" s="4" t="s">
        <v>27</v>
      </c>
      <c r="D54" s="4" t="s">
        <v>29</v>
      </c>
      <c r="E54">
        <v>4236</v>
      </c>
      <c r="F54" s="1">
        <v>174.7777777777778</v>
      </c>
      <c r="G54" s="1">
        <v>8.4700000000000024</v>
      </c>
      <c r="H54" s="1">
        <f>financials[[#This Row],[Units Sold]]*financials[[#This Row],[Sale Price]]</f>
        <v>35878.920000000013</v>
      </c>
      <c r="I54" s="1">
        <f>VLOOKUP(financials[[#This Row],[Discount Band]],discount!A:B,2,0)*financials[[#This Row],[Gross Sales]]</f>
        <v>0</v>
      </c>
      <c r="J54" s="1">
        <f>financials[[#This Row],[Gross Sales]]-financials[[#This Row],[Discounts]]</f>
        <v>35878.920000000013</v>
      </c>
      <c r="K54" s="1">
        <f>financials[[#This Row],[Manufacturing Price]]*financials[[#This Row],[Units Sold]]*1.2</f>
        <v>888430.4</v>
      </c>
      <c r="L54" s="1">
        <f>financials[[#This Row],[ Sales]]-financials[[#This Row],[COGS]]</f>
        <v>-852551.48</v>
      </c>
      <c r="M54" s="5">
        <v>43647</v>
      </c>
    </row>
    <row r="55" spans="1:13" x14ac:dyDescent="0.25">
      <c r="A55" t="s">
        <v>10</v>
      </c>
      <c r="B55" t="s">
        <v>13</v>
      </c>
      <c r="C55" s="4" t="s">
        <v>27</v>
      </c>
      <c r="D55" s="4" t="s">
        <v>29</v>
      </c>
      <c r="E55">
        <v>411</v>
      </c>
      <c r="F55" s="1">
        <v>174.7777777777778</v>
      </c>
      <c r="G55" s="1">
        <v>14.520000000000003</v>
      </c>
      <c r="H55" s="1">
        <f>financials[[#This Row],[Units Sold]]*financials[[#This Row],[Sale Price]]</f>
        <v>5967.7200000000012</v>
      </c>
      <c r="I55" s="1">
        <f>VLOOKUP(financials[[#This Row],[Discount Band]],discount!A:B,2,0)*financials[[#This Row],[Gross Sales]]</f>
        <v>0</v>
      </c>
      <c r="J55" s="1">
        <f>financials[[#This Row],[Gross Sales]]-financials[[#This Row],[Discounts]]</f>
        <v>5967.7200000000012</v>
      </c>
      <c r="K55" s="1">
        <f>financials[[#This Row],[Manufacturing Price]]*financials[[#This Row],[Units Sold]]*1.2</f>
        <v>86200.400000000009</v>
      </c>
      <c r="L55" s="1">
        <f>financials[[#This Row],[ Sales]]-financials[[#This Row],[COGS]]</f>
        <v>-80232.680000000008</v>
      </c>
      <c r="M55" s="5">
        <v>43678</v>
      </c>
    </row>
    <row r="56" spans="1:13" x14ac:dyDescent="0.25">
      <c r="A56" t="s">
        <v>9</v>
      </c>
      <c r="B56" t="s">
        <v>13</v>
      </c>
      <c r="C56" s="4" t="s">
        <v>27</v>
      </c>
      <c r="D56" s="4" t="s">
        <v>29</v>
      </c>
      <c r="E56">
        <v>2137</v>
      </c>
      <c r="F56" s="1">
        <v>174.7777777777778</v>
      </c>
      <c r="G56" s="1">
        <v>8.4700000000000024</v>
      </c>
      <c r="H56" s="1">
        <f>financials[[#This Row],[Units Sold]]*financials[[#This Row],[Sale Price]]</f>
        <v>18100.390000000007</v>
      </c>
      <c r="I56" s="1">
        <f>VLOOKUP(financials[[#This Row],[Discount Band]],discount!A:B,2,0)*financials[[#This Row],[Gross Sales]]</f>
        <v>0</v>
      </c>
      <c r="J56" s="1">
        <f>financials[[#This Row],[Gross Sales]]-financials[[#This Row],[Discounts]]</f>
        <v>18100.390000000007</v>
      </c>
      <c r="K56" s="1">
        <f>financials[[#This Row],[Manufacturing Price]]*financials[[#This Row],[Units Sold]]*1.2</f>
        <v>448200.13333333342</v>
      </c>
      <c r="L56" s="1">
        <f>financials[[#This Row],[ Sales]]-financials[[#This Row],[COGS]]</f>
        <v>-430099.7433333334</v>
      </c>
      <c r="M56" s="5">
        <v>43739</v>
      </c>
    </row>
    <row r="57" spans="1:13" x14ac:dyDescent="0.25">
      <c r="A57" t="s">
        <v>7</v>
      </c>
      <c r="B57" t="s">
        <v>13</v>
      </c>
      <c r="C57" s="4" t="s">
        <v>27</v>
      </c>
      <c r="D57" s="4" t="s">
        <v>29</v>
      </c>
      <c r="E57">
        <v>1813</v>
      </c>
      <c r="F57" s="1">
        <v>174.7777777777778</v>
      </c>
      <c r="G57" s="1">
        <v>18.150000000000002</v>
      </c>
      <c r="H57" s="1">
        <f>financials[[#This Row],[Units Sold]]*financials[[#This Row],[Sale Price]]</f>
        <v>32905.950000000004</v>
      </c>
      <c r="I57" s="1">
        <f>VLOOKUP(financials[[#This Row],[Discount Band]],discount!A:B,2,0)*financials[[#This Row],[Gross Sales]]</f>
        <v>0</v>
      </c>
      <c r="J57" s="1">
        <f>financials[[#This Row],[Gross Sales]]-financials[[#This Row],[Discounts]]</f>
        <v>32905.950000000004</v>
      </c>
      <c r="K57" s="1">
        <f>financials[[#This Row],[Manufacturing Price]]*financials[[#This Row],[Units Sold]]*1.2</f>
        <v>380246.53333333333</v>
      </c>
      <c r="L57" s="1">
        <f>financials[[#This Row],[ Sales]]-financials[[#This Row],[COGS]]</f>
        <v>-347340.58333333331</v>
      </c>
      <c r="M57" s="5">
        <v>43800</v>
      </c>
    </row>
    <row r="58" spans="1:13" x14ac:dyDescent="0.25">
      <c r="A58" t="s">
        <v>9</v>
      </c>
      <c r="B58" t="s">
        <v>14</v>
      </c>
      <c r="C58" s="4" t="s">
        <v>24</v>
      </c>
      <c r="D58" s="4" t="s">
        <v>30</v>
      </c>
      <c r="E58">
        <v>4763</v>
      </c>
      <c r="F58" s="1">
        <v>6.7222222222222232</v>
      </c>
      <c r="G58" s="1">
        <v>8.4700000000000024</v>
      </c>
      <c r="H58" s="1">
        <f>financials[[#This Row],[Units Sold]]*financials[[#This Row],[Sale Price]]</f>
        <v>40342.610000000015</v>
      </c>
      <c r="I58" s="1">
        <f>VLOOKUP(financials[[#This Row],[Discount Band]],discount!A:B,2,0)*financials[[#This Row],[Gross Sales]]</f>
        <v>6051.3915000000025</v>
      </c>
      <c r="J58" s="1">
        <f>financials[[#This Row],[Gross Sales]]-financials[[#This Row],[Discounts]]</f>
        <v>34291.21850000001</v>
      </c>
      <c r="K58" s="1">
        <f>financials[[#This Row],[Manufacturing Price]]*financials[[#This Row],[Units Sold]]*1.2</f>
        <v>38421.53333333334</v>
      </c>
      <c r="L58" s="1">
        <f>financials[[#This Row],[ Sales]]-financials[[#This Row],[COGS]]</f>
        <v>-4130.3148333333302</v>
      </c>
      <c r="M58" s="5">
        <v>43466</v>
      </c>
    </row>
    <row r="59" spans="1:13" x14ac:dyDescent="0.25">
      <c r="A59" t="s">
        <v>7</v>
      </c>
      <c r="B59" t="s">
        <v>14</v>
      </c>
      <c r="C59" s="4" t="s">
        <v>24</v>
      </c>
      <c r="D59" s="4" t="s">
        <v>30</v>
      </c>
      <c r="E59">
        <v>2668</v>
      </c>
      <c r="F59" s="1">
        <v>6.7222222222222232</v>
      </c>
      <c r="G59" s="1">
        <v>18.150000000000002</v>
      </c>
      <c r="H59" s="1">
        <f>financials[[#This Row],[Units Sold]]*financials[[#This Row],[Sale Price]]</f>
        <v>48424.200000000004</v>
      </c>
      <c r="I59" s="1">
        <f>VLOOKUP(financials[[#This Row],[Discount Band]],discount!A:B,2,0)*financials[[#This Row],[Gross Sales]]</f>
        <v>7263.63</v>
      </c>
      <c r="J59" s="1">
        <f>financials[[#This Row],[Gross Sales]]-financials[[#This Row],[Discounts]]</f>
        <v>41160.570000000007</v>
      </c>
      <c r="K59" s="1">
        <f>financials[[#This Row],[Manufacturing Price]]*financials[[#This Row],[Units Sold]]*1.2</f>
        <v>21521.866666666669</v>
      </c>
      <c r="L59" s="1">
        <f>financials[[#This Row],[ Sales]]-financials[[#This Row],[COGS]]</f>
        <v>19638.703333333338</v>
      </c>
      <c r="M59" s="5">
        <v>43497</v>
      </c>
    </row>
    <row r="60" spans="1:13" x14ac:dyDescent="0.25">
      <c r="A60" t="s">
        <v>9</v>
      </c>
      <c r="B60" t="s">
        <v>14</v>
      </c>
      <c r="C60" s="4" t="s">
        <v>24</v>
      </c>
      <c r="D60" s="4" t="s">
        <v>30</v>
      </c>
      <c r="E60">
        <v>1522</v>
      </c>
      <c r="F60" s="1">
        <v>6.7222222222222232</v>
      </c>
      <c r="G60" s="1">
        <v>8.4700000000000024</v>
      </c>
      <c r="H60" s="1">
        <f>financials[[#This Row],[Units Sold]]*financials[[#This Row],[Sale Price]]</f>
        <v>12891.340000000004</v>
      </c>
      <c r="I60" s="1">
        <f>VLOOKUP(financials[[#This Row],[Discount Band]],discount!A:B,2,0)*financials[[#This Row],[Gross Sales]]</f>
        <v>1933.7010000000005</v>
      </c>
      <c r="J60" s="1">
        <f>financials[[#This Row],[Gross Sales]]-financials[[#This Row],[Discounts]]</f>
        <v>10957.639000000003</v>
      </c>
      <c r="K60" s="1">
        <f>financials[[#This Row],[Manufacturing Price]]*financials[[#This Row],[Units Sold]]*1.2</f>
        <v>12277.466666666669</v>
      </c>
      <c r="L60" s="1">
        <f>financials[[#This Row],[ Sales]]-financials[[#This Row],[COGS]]</f>
        <v>-1319.8276666666661</v>
      </c>
      <c r="M60" s="5">
        <v>43586</v>
      </c>
    </row>
    <row r="61" spans="1:13" x14ac:dyDescent="0.25">
      <c r="A61" t="s">
        <v>9</v>
      </c>
      <c r="B61" t="s">
        <v>14</v>
      </c>
      <c r="C61" s="4" t="s">
        <v>25</v>
      </c>
      <c r="D61" s="4" t="s">
        <v>30</v>
      </c>
      <c r="E61">
        <v>3100</v>
      </c>
      <c r="F61" s="1">
        <v>80.666666666666671</v>
      </c>
      <c r="G61" s="1">
        <v>8.4700000000000024</v>
      </c>
      <c r="H61" s="1">
        <f>financials[[#This Row],[Units Sold]]*financials[[#This Row],[Sale Price]]</f>
        <v>26257.000000000007</v>
      </c>
      <c r="I61" s="1">
        <f>VLOOKUP(financials[[#This Row],[Discount Band]],discount!A:B,2,0)*financials[[#This Row],[Gross Sales]]</f>
        <v>3938.5500000000011</v>
      </c>
      <c r="J61" s="1">
        <f>financials[[#This Row],[Gross Sales]]-financials[[#This Row],[Discounts]]</f>
        <v>22318.450000000004</v>
      </c>
      <c r="K61" s="1">
        <f>financials[[#This Row],[Manufacturing Price]]*financials[[#This Row],[Units Sold]]*1.2</f>
        <v>300080</v>
      </c>
      <c r="L61" s="1">
        <f>financials[[#This Row],[ Sales]]-financials[[#This Row],[COGS]]</f>
        <v>-277761.55</v>
      </c>
      <c r="M61" s="5">
        <v>43770</v>
      </c>
    </row>
    <row r="62" spans="1:13" x14ac:dyDescent="0.25">
      <c r="A62" t="s">
        <v>9</v>
      </c>
      <c r="B62" t="s">
        <v>12</v>
      </c>
      <c r="C62" s="4" t="s">
        <v>26</v>
      </c>
      <c r="D62" s="4" t="s">
        <v>30</v>
      </c>
      <c r="E62">
        <v>2175</v>
      </c>
      <c r="F62" s="1">
        <v>168.05555555555554</v>
      </c>
      <c r="G62" s="1">
        <v>8.4700000000000024</v>
      </c>
      <c r="H62" s="1">
        <f>financials[[#This Row],[Units Sold]]*financials[[#This Row],[Sale Price]]</f>
        <v>18422.250000000004</v>
      </c>
      <c r="I62" s="1">
        <f>VLOOKUP(financials[[#This Row],[Discount Band]],discount!A:B,2,0)*financials[[#This Row],[Gross Sales]]</f>
        <v>2763.3375000000005</v>
      </c>
      <c r="J62" s="1">
        <f>financials[[#This Row],[Gross Sales]]-financials[[#This Row],[Discounts]]</f>
        <v>15658.912500000002</v>
      </c>
      <c r="K62" s="1">
        <f>financials[[#This Row],[Manufacturing Price]]*financials[[#This Row],[Units Sold]]*1.2</f>
        <v>438624.99999999994</v>
      </c>
      <c r="L62" s="1">
        <f>financials[[#This Row],[ Sales]]-financials[[#This Row],[COGS]]</f>
        <v>-422966.08749999997</v>
      </c>
      <c r="M62" s="5">
        <v>43525</v>
      </c>
    </row>
    <row r="63" spans="1:13" x14ac:dyDescent="0.25">
      <c r="A63" t="s">
        <v>10</v>
      </c>
      <c r="B63" t="s">
        <v>13</v>
      </c>
      <c r="C63" s="4" t="s">
        <v>22</v>
      </c>
      <c r="D63" s="4" t="s">
        <v>30</v>
      </c>
      <c r="E63">
        <v>1084</v>
      </c>
      <c r="F63" s="1">
        <v>2.0166666666666671</v>
      </c>
      <c r="G63" s="1">
        <v>14.520000000000003</v>
      </c>
      <c r="H63" s="1">
        <f>financials[[#This Row],[Units Sold]]*financials[[#This Row],[Sale Price]]</f>
        <v>15739.680000000004</v>
      </c>
      <c r="I63" s="1">
        <f>VLOOKUP(financials[[#This Row],[Discount Band]],discount!A:B,2,0)*financials[[#This Row],[Gross Sales]]</f>
        <v>2360.9520000000007</v>
      </c>
      <c r="J63" s="1">
        <f>financials[[#This Row],[Gross Sales]]-financials[[#This Row],[Discounts]]</f>
        <v>13378.728000000003</v>
      </c>
      <c r="K63" s="1">
        <f>financials[[#This Row],[Manufacturing Price]]*financials[[#This Row],[Units Sold]]*1.2</f>
        <v>2623.28</v>
      </c>
      <c r="L63" s="1">
        <f>financials[[#This Row],[ Sales]]-financials[[#This Row],[COGS]]</f>
        <v>10755.448000000002</v>
      </c>
      <c r="M63" s="5">
        <v>43497</v>
      </c>
    </row>
    <row r="64" spans="1:13" x14ac:dyDescent="0.25">
      <c r="A64" t="s">
        <v>9</v>
      </c>
      <c r="B64" t="s">
        <v>16</v>
      </c>
      <c r="C64" s="4" t="s">
        <v>22</v>
      </c>
      <c r="D64" s="4" t="s">
        <v>30</v>
      </c>
      <c r="E64">
        <v>1646</v>
      </c>
      <c r="F64" s="1">
        <v>2.0166666666666671</v>
      </c>
      <c r="G64" s="1">
        <v>423.50000000000011</v>
      </c>
      <c r="H64" s="1">
        <f>financials[[#This Row],[Units Sold]]*financials[[#This Row],[Sale Price]]</f>
        <v>697081.00000000023</v>
      </c>
      <c r="I64" s="1">
        <f>VLOOKUP(financials[[#This Row],[Discount Band]],discount!A:B,2,0)*financials[[#This Row],[Gross Sales]]</f>
        <v>104562.15000000004</v>
      </c>
      <c r="J64" s="1">
        <f>financials[[#This Row],[Gross Sales]]-financials[[#This Row],[Discounts]]</f>
        <v>592518.85000000021</v>
      </c>
      <c r="K64" s="1">
        <f>financials[[#This Row],[Manufacturing Price]]*financials[[#This Row],[Units Sold]]*1.2</f>
        <v>3983.3200000000006</v>
      </c>
      <c r="L64" s="1">
        <f>financials[[#This Row],[ Sales]]-financials[[#This Row],[COGS]]</f>
        <v>588535.53000000026</v>
      </c>
      <c r="M64" s="5">
        <v>43525</v>
      </c>
    </row>
    <row r="65" spans="1:13" x14ac:dyDescent="0.25">
      <c r="A65" t="s">
        <v>9</v>
      </c>
      <c r="B65" t="s">
        <v>13</v>
      </c>
      <c r="C65" s="4" t="s">
        <v>22</v>
      </c>
      <c r="D65" s="4" t="s">
        <v>30</v>
      </c>
      <c r="E65">
        <v>4208</v>
      </c>
      <c r="F65" s="1">
        <v>2.0166666666666671</v>
      </c>
      <c r="G65" s="1">
        <v>8.4700000000000024</v>
      </c>
      <c r="H65" s="1">
        <f>financials[[#This Row],[Units Sold]]*financials[[#This Row],[Sale Price]]</f>
        <v>35641.760000000009</v>
      </c>
      <c r="I65" s="1">
        <f>VLOOKUP(financials[[#This Row],[Discount Band]],discount!A:B,2,0)*financials[[#This Row],[Gross Sales]]</f>
        <v>5346.264000000001</v>
      </c>
      <c r="J65" s="1">
        <f>financials[[#This Row],[Gross Sales]]-financials[[#This Row],[Discounts]]</f>
        <v>30295.496000000006</v>
      </c>
      <c r="K65" s="1">
        <f>financials[[#This Row],[Manufacturing Price]]*financials[[#This Row],[Units Sold]]*1.2</f>
        <v>10183.360000000002</v>
      </c>
      <c r="L65" s="1">
        <f>financials[[#This Row],[ Sales]]-financials[[#This Row],[COGS]]</f>
        <v>20112.136000000006</v>
      </c>
      <c r="M65" s="5">
        <v>43647</v>
      </c>
    </row>
    <row r="66" spans="1:13" x14ac:dyDescent="0.25">
      <c r="A66" t="s">
        <v>10</v>
      </c>
      <c r="B66" t="s">
        <v>12</v>
      </c>
      <c r="C66" s="4" t="s">
        <v>22</v>
      </c>
      <c r="D66" s="4" t="s">
        <v>30</v>
      </c>
      <c r="E66">
        <v>4555</v>
      </c>
      <c r="F66" s="1">
        <v>2.0166666666666671</v>
      </c>
      <c r="G66" s="1">
        <v>14.520000000000003</v>
      </c>
      <c r="H66" s="1">
        <f>financials[[#This Row],[Units Sold]]*financials[[#This Row],[Sale Price]]</f>
        <v>66138.60000000002</v>
      </c>
      <c r="I66" s="1">
        <f>VLOOKUP(financials[[#This Row],[Discount Band]],discount!A:B,2,0)*financials[[#This Row],[Gross Sales]]</f>
        <v>9920.7900000000027</v>
      </c>
      <c r="J66" s="1">
        <f>financials[[#This Row],[Gross Sales]]-financials[[#This Row],[Discounts]]</f>
        <v>56217.810000000019</v>
      </c>
      <c r="K66" s="1">
        <f>financials[[#This Row],[Manufacturing Price]]*financials[[#This Row],[Units Sold]]*1.2</f>
        <v>11023.1</v>
      </c>
      <c r="L66" s="1">
        <f>financials[[#This Row],[ Sales]]-financials[[#This Row],[COGS]]</f>
        <v>45194.710000000021</v>
      </c>
      <c r="M66" s="5">
        <v>43709</v>
      </c>
    </row>
    <row r="67" spans="1:13" x14ac:dyDescent="0.25">
      <c r="A67" t="s">
        <v>8</v>
      </c>
      <c r="B67" t="s">
        <v>13</v>
      </c>
      <c r="C67" s="4" t="s">
        <v>22</v>
      </c>
      <c r="D67" s="4" t="s">
        <v>30</v>
      </c>
      <c r="E67">
        <v>4791</v>
      </c>
      <c r="F67" s="1">
        <v>2.0166666666666671</v>
      </c>
      <c r="G67" s="1">
        <v>151.25</v>
      </c>
      <c r="H67" s="1">
        <f>financials[[#This Row],[Units Sold]]*financials[[#This Row],[Sale Price]]</f>
        <v>724638.75</v>
      </c>
      <c r="I67" s="1">
        <f>VLOOKUP(financials[[#This Row],[Discount Band]],discount!A:B,2,0)*financials[[#This Row],[Gross Sales]]</f>
        <v>108695.8125</v>
      </c>
      <c r="J67" s="1">
        <f>financials[[#This Row],[Gross Sales]]-financials[[#This Row],[Discounts]]</f>
        <v>615942.9375</v>
      </c>
      <c r="K67" s="1">
        <f>financials[[#This Row],[Manufacturing Price]]*financials[[#This Row],[Units Sold]]*1.2</f>
        <v>11594.220000000003</v>
      </c>
      <c r="L67" s="1">
        <f>financials[[#This Row],[ Sales]]-financials[[#This Row],[COGS]]</f>
        <v>604348.71750000003</v>
      </c>
      <c r="M67" s="5">
        <v>44075</v>
      </c>
    </row>
    <row r="68" spans="1:13" x14ac:dyDescent="0.25">
      <c r="A68" t="s">
        <v>10</v>
      </c>
      <c r="B68" t="s">
        <v>14</v>
      </c>
      <c r="C68" s="4" t="s">
        <v>22</v>
      </c>
      <c r="D68" s="4" t="s">
        <v>30</v>
      </c>
      <c r="E68">
        <v>1367</v>
      </c>
      <c r="F68" s="1">
        <v>2.0166666666666671</v>
      </c>
      <c r="G68" s="1">
        <v>14.520000000000003</v>
      </c>
      <c r="H68" s="1">
        <f>financials[[#This Row],[Units Sold]]*financials[[#This Row],[Sale Price]]</f>
        <v>19848.840000000004</v>
      </c>
      <c r="I68" s="1">
        <f>VLOOKUP(financials[[#This Row],[Discount Band]],discount!A:B,2,0)*financials[[#This Row],[Gross Sales]]</f>
        <v>2977.3260000000005</v>
      </c>
      <c r="J68" s="1">
        <f>financials[[#This Row],[Gross Sales]]-financials[[#This Row],[Discounts]]</f>
        <v>16871.514000000003</v>
      </c>
      <c r="K68" s="1">
        <f>financials[[#This Row],[Manufacturing Price]]*financials[[#This Row],[Units Sold]]*1.2</f>
        <v>3308.1400000000003</v>
      </c>
      <c r="L68" s="1">
        <f>financials[[#This Row],[ Sales]]-financials[[#This Row],[COGS]]</f>
        <v>13563.374000000003</v>
      </c>
      <c r="M68" s="5">
        <v>43709</v>
      </c>
    </row>
    <row r="69" spans="1:13" x14ac:dyDescent="0.25">
      <c r="A69" t="s">
        <v>10</v>
      </c>
      <c r="B69" t="s">
        <v>15</v>
      </c>
      <c r="C69" s="4" t="s">
        <v>22</v>
      </c>
      <c r="D69" s="4" t="s">
        <v>30</v>
      </c>
      <c r="E69">
        <v>1511</v>
      </c>
      <c r="F69" s="1">
        <v>2.0166666666666671</v>
      </c>
      <c r="G69" s="1">
        <v>14.520000000000003</v>
      </c>
      <c r="H69" s="1">
        <f>financials[[#This Row],[Units Sold]]*financials[[#This Row],[Sale Price]]</f>
        <v>21939.720000000005</v>
      </c>
      <c r="I69" s="1">
        <f>VLOOKUP(financials[[#This Row],[Discount Band]],discount!A:B,2,0)*financials[[#This Row],[Gross Sales]]</f>
        <v>3290.9580000000005</v>
      </c>
      <c r="J69" s="1">
        <f>financials[[#This Row],[Gross Sales]]-financials[[#This Row],[Discounts]]</f>
        <v>18648.762000000002</v>
      </c>
      <c r="K69" s="1">
        <f>financials[[#This Row],[Manufacturing Price]]*financials[[#This Row],[Units Sold]]*1.2</f>
        <v>3656.6200000000003</v>
      </c>
      <c r="L69" s="1">
        <f>financials[[#This Row],[ Sales]]-financials[[#This Row],[COGS]]</f>
        <v>14992.142000000002</v>
      </c>
      <c r="M69" s="5">
        <v>44105</v>
      </c>
    </row>
    <row r="70" spans="1:13" x14ac:dyDescent="0.25">
      <c r="A70" t="s">
        <v>6</v>
      </c>
      <c r="B70" t="s">
        <v>16</v>
      </c>
      <c r="C70" s="4" t="s">
        <v>22</v>
      </c>
      <c r="D70" s="4" t="s">
        <v>30</v>
      </c>
      <c r="E70">
        <v>330</v>
      </c>
      <c r="F70" s="1">
        <v>2.0166666666666671</v>
      </c>
      <c r="G70" s="1">
        <v>363.00000000000006</v>
      </c>
      <c r="H70" s="1">
        <f>financials[[#This Row],[Units Sold]]*financials[[#This Row],[Sale Price]]</f>
        <v>119790.00000000001</v>
      </c>
      <c r="I70" s="1">
        <f>VLOOKUP(financials[[#This Row],[Discount Band]],discount!A:B,2,0)*financials[[#This Row],[Gross Sales]]</f>
        <v>17968.5</v>
      </c>
      <c r="J70" s="1">
        <f>financials[[#This Row],[Gross Sales]]-financials[[#This Row],[Discounts]]</f>
        <v>101821.50000000001</v>
      </c>
      <c r="K70" s="1">
        <f>financials[[#This Row],[Manufacturing Price]]*financials[[#This Row],[Units Sold]]*1.2</f>
        <v>798.60000000000014</v>
      </c>
      <c r="L70" s="1">
        <f>financials[[#This Row],[ Sales]]-financials[[#This Row],[COGS]]</f>
        <v>101022.90000000001</v>
      </c>
      <c r="M70" s="5">
        <v>44105</v>
      </c>
    </row>
    <row r="71" spans="1:13" x14ac:dyDescent="0.25">
      <c r="A71" t="s">
        <v>9</v>
      </c>
      <c r="B71" t="s">
        <v>16</v>
      </c>
      <c r="C71" s="4" t="s">
        <v>22</v>
      </c>
      <c r="D71" s="4" t="s">
        <v>30</v>
      </c>
      <c r="E71">
        <v>1837</v>
      </c>
      <c r="F71" s="1">
        <v>2.0166666666666671</v>
      </c>
      <c r="G71" s="1">
        <v>423.50000000000011</v>
      </c>
      <c r="H71" s="1">
        <f>financials[[#This Row],[Units Sold]]*financials[[#This Row],[Sale Price]]</f>
        <v>777969.50000000023</v>
      </c>
      <c r="I71" s="1">
        <f>VLOOKUP(financials[[#This Row],[Discount Band]],discount!A:B,2,0)*financials[[#This Row],[Gross Sales]]</f>
        <v>116695.42500000003</v>
      </c>
      <c r="J71" s="1">
        <f>financials[[#This Row],[Gross Sales]]-financials[[#This Row],[Discounts]]</f>
        <v>661274.07500000019</v>
      </c>
      <c r="K71" s="1">
        <f>financials[[#This Row],[Manufacturing Price]]*financials[[#This Row],[Units Sold]]*1.2</f>
        <v>4445.5400000000009</v>
      </c>
      <c r="L71" s="1">
        <f>financials[[#This Row],[ Sales]]-financials[[#This Row],[COGS]]</f>
        <v>656828.53500000015</v>
      </c>
      <c r="M71" s="5">
        <v>43739</v>
      </c>
    </row>
    <row r="72" spans="1:13" x14ac:dyDescent="0.25">
      <c r="A72" t="s">
        <v>9</v>
      </c>
      <c r="B72" t="s">
        <v>14</v>
      </c>
      <c r="C72" s="4" t="s">
        <v>22</v>
      </c>
      <c r="D72" s="4" t="s">
        <v>30</v>
      </c>
      <c r="E72">
        <v>3770</v>
      </c>
      <c r="F72" s="1">
        <v>2.0166666666666671</v>
      </c>
      <c r="G72" s="1">
        <v>423.50000000000011</v>
      </c>
      <c r="H72" s="1">
        <f>financials[[#This Row],[Units Sold]]*financials[[#This Row],[Sale Price]]</f>
        <v>1596595.0000000005</v>
      </c>
      <c r="I72" s="1">
        <f>VLOOKUP(financials[[#This Row],[Discount Band]],discount!A:B,2,0)*financials[[#This Row],[Gross Sales]]</f>
        <v>239489.25000000006</v>
      </c>
      <c r="J72" s="1">
        <f>financials[[#This Row],[Gross Sales]]-financials[[#This Row],[Discounts]]</f>
        <v>1357105.7500000005</v>
      </c>
      <c r="K72" s="1">
        <f>financials[[#This Row],[Manufacturing Price]]*financials[[#This Row],[Units Sold]]*1.2</f>
        <v>9123.4000000000015</v>
      </c>
      <c r="L72" s="1">
        <f>financials[[#This Row],[ Sales]]-financials[[#This Row],[COGS]]</f>
        <v>1347982.3500000006</v>
      </c>
      <c r="M72" s="5">
        <v>43800</v>
      </c>
    </row>
    <row r="73" spans="1:13" x14ac:dyDescent="0.25">
      <c r="A73" t="s">
        <v>7</v>
      </c>
      <c r="B73" t="s">
        <v>16</v>
      </c>
      <c r="C73" s="4" t="s">
        <v>23</v>
      </c>
      <c r="D73" s="4" t="s">
        <v>30</v>
      </c>
      <c r="E73">
        <v>2598</v>
      </c>
      <c r="F73" s="1">
        <v>3.3611111111111116</v>
      </c>
      <c r="G73" s="1">
        <v>18.150000000000002</v>
      </c>
      <c r="H73" s="1">
        <f>financials[[#This Row],[Units Sold]]*financials[[#This Row],[Sale Price]]</f>
        <v>47153.700000000004</v>
      </c>
      <c r="I73" s="1">
        <f>VLOOKUP(financials[[#This Row],[Discount Band]],discount!A:B,2,0)*financials[[#This Row],[Gross Sales]]</f>
        <v>7073.0550000000003</v>
      </c>
      <c r="J73" s="1">
        <f>financials[[#This Row],[Gross Sales]]-financials[[#This Row],[Discounts]]</f>
        <v>40080.645000000004</v>
      </c>
      <c r="K73" s="1">
        <f>financials[[#This Row],[Manufacturing Price]]*financials[[#This Row],[Units Sold]]*1.2</f>
        <v>10478.6</v>
      </c>
      <c r="L73" s="1">
        <f>financials[[#This Row],[ Sales]]-financials[[#This Row],[COGS]]</f>
        <v>29602.045000000006</v>
      </c>
      <c r="M73" s="5">
        <v>43525</v>
      </c>
    </row>
    <row r="74" spans="1:13" x14ac:dyDescent="0.25">
      <c r="A74" t="s">
        <v>6</v>
      </c>
      <c r="B74" t="s">
        <v>13</v>
      </c>
      <c r="C74" s="4" t="s">
        <v>23</v>
      </c>
      <c r="D74" s="4" t="s">
        <v>30</v>
      </c>
      <c r="E74">
        <v>1866</v>
      </c>
      <c r="F74" s="1">
        <v>3.3611111111111116</v>
      </c>
      <c r="G74" s="1">
        <v>363.00000000000006</v>
      </c>
      <c r="H74" s="1">
        <f>financials[[#This Row],[Units Sold]]*financials[[#This Row],[Sale Price]]</f>
        <v>677358.00000000012</v>
      </c>
      <c r="I74" s="1">
        <f>VLOOKUP(financials[[#This Row],[Discount Band]],discount!A:B,2,0)*financials[[#This Row],[Gross Sales]]</f>
        <v>101603.70000000001</v>
      </c>
      <c r="J74" s="1">
        <f>financials[[#This Row],[Gross Sales]]-financials[[#This Row],[Discounts]]</f>
        <v>575754.30000000005</v>
      </c>
      <c r="K74" s="1">
        <f>financials[[#This Row],[Manufacturing Price]]*financials[[#This Row],[Units Sold]]*1.2</f>
        <v>7526.2000000000007</v>
      </c>
      <c r="L74" s="1">
        <f>financials[[#This Row],[ Sales]]-financials[[#This Row],[COGS]]</f>
        <v>568228.10000000009</v>
      </c>
      <c r="M74" s="5">
        <v>43556</v>
      </c>
    </row>
    <row r="75" spans="1:13" x14ac:dyDescent="0.25">
      <c r="A75" t="s">
        <v>9</v>
      </c>
      <c r="B75" t="s">
        <v>14</v>
      </c>
      <c r="C75" s="4" t="s">
        <v>23</v>
      </c>
      <c r="D75" s="4" t="s">
        <v>30</v>
      </c>
      <c r="E75">
        <v>1908</v>
      </c>
      <c r="F75" s="1">
        <v>3.3611111111111116</v>
      </c>
      <c r="G75" s="1">
        <v>24.200000000000003</v>
      </c>
      <c r="H75" s="1">
        <f>financials[[#This Row],[Units Sold]]*financials[[#This Row],[Sale Price]]</f>
        <v>46173.600000000006</v>
      </c>
      <c r="I75" s="1">
        <f>VLOOKUP(financials[[#This Row],[Discount Band]],discount!A:B,2,0)*financials[[#This Row],[Gross Sales]]</f>
        <v>6926.0400000000009</v>
      </c>
      <c r="J75" s="1">
        <f>financials[[#This Row],[Gross Sales]]-financials[[#This Row],[Discounts]]</f>
        <v>39247.560000000005</v>
      </c>
      <c r="K75" s="1">
        <f>financials[[#This Row],[Manufacturing Price]]*financials[[#This Row],[Units Sold]]*1.2</f>
        <v>7695.6</v>
      </c>
      <c r="L75" s="1">
        <f>financials[[#This Row],[ Sales]]-financials[[#This Row],[COGS]]</f>
        <v>31551.960000000006</v>
      </c>
      <c r="M75" s="5">
        <v>43647</v>
      </c>
    </row>
    <row r="76" spans="1:13" x14ac:dyDescent="0.25">
      <c r="A76" t="s">
        <v>9</v>
      </c>
      <c r="B76" t="s">
        <v>12</v>
      </c>
      <c r="C76" s="4" t="s">
        <v>23</v>
      </c>
      <c r="D76" s="4" t="s">
        <v>30</v>
      </c>
      <c r="E76">
        <v>1202</v>
      </c>
      <c r="F76" s="1">
        <v>3.3611111111111116</v>
      </c>
      <c r="G76" s="1">
        <v>8.4700000000000024</v>
      </c>
      <c r="H76" s="1">
        <f>financials[[#This Row],[Units Sold]]*financials[[#This Row],[Sale Price]]</f>
        <v>10180.940000000002</v>
      </c>
      <c r="I76" s="1">
        <f>VLOOKUP(financials[[#This Row],[Discount Band]],discount!A:B,2,0)*financials[[#This Row],[Gross Sales]]</f>
        <v>1527.1410000000003</v>
      </c>
      <c r="J76" s="1">
        <f>financials[[#This Row],[Gross Sales]]-financials[[#This Row],[Discounts]]</f>
        <v>8653.7990000000027</v>
      </c>
      <c r="K76" s="1">
        <f>financials[[#This Row],[Manufacturing Price]]*financials[[#This Row],[Units Sold]]*1.2</f>
        <v>4848.0666666666675</v>
      </c>
      <c r="L76" s="1">
        <f>financials[[#This Row],[ Sales]]-financials[[#This Row],[COGS]]</f>
        <v>3805.7323333333352</v>
      </c>
      <c r="M76" s="5">
        <v>43678</v>
      </c>
    </row>
    <row r="77" spans="1:13" x14ac:dyDescent="0.25">
      <c r="A77" t="s">
        <v>6</v>
      </c>
      <c r="B77" t="s">
        <v>13</v>
      </c>
      <c r="C77" s="4" t="s">
        <v>23</v>
      </c>
      <c r="D77" s="4" t="s">
        <v>30</v>
      </c>
      <c r="E77">
        <v>1673</v>
      </c>
      <c r="F77" s="1">
        <v>3.3611111111111116</v>
      </c>
      <c r="G77" s="1">
        <v>363.00000000000006</v>
      </c>
      <c r="H77" s="1">
        <f>financials[[#This Row],[Units Sold]]*financials[[#This Row],[Sale Price]]</f>
        <v>607299.00000000012</v>
      </c>
      <c r="I77" s="1">
        <f>VLOOKUP(financials[[#This Row],[Discount Band]],discount!A:B,2,0)*financials[[#This Row],[Gross Sales]]</f>
        <v>91094.85000000002</v>
      </c>
      <c r="J77" s="1">
        <f>financials[[#This Row],[Gross Sales]]-financials[[#This Row],[Discounts]]</f>
        <v>516204.15000000008</v>
      </c>
      <c r="K77" s="1">
        <f>financials[[#This Row],[Manufacturing Price]]*financials[[#This Row],[Units Sold]]*1.2</f>
        <v>6747.7666666666673</v>
      </c>
      <c r="L77" s="1">
        <f>financials[[#This Row],[ Sales]]-financials[[#This Row],[COGS]]</f>
        <v>509456.38333333342</v>
      </c>
      <c r="M77" s="5">
        <v>44075</v>
      </c>
    </row>
    <row r="78" spans="1:13" x14ac:dyDescent="0.25">
      <c r="A78" t="s">
        <v>8</v>
      </c>
      <c r="B78" t="s">
        <v>13</v>
      </c>
      <c r="C78" s="4" t="s">
        <v>23</v>
      </c>
      <c r="D78" s="4" t="s">
        <v>30</v>
      </c>
      <c r="E78">
        <v>4419</v>
      </c>
      <c r="F78" s="1">
        <v>3.3611111111111116</v>
      </c>
      <c r="G78" s="1">
        <v>151.25</v>
      </c>
      <c r="H78" s="1">
        <f>financials[[#This Row],[Units Sold]]*financials[[#This Row],[Sale Price]]</f>
        <v>668373.75</v>
      </c>
      <c r="I78" s="1">
        <f>VLOOKUP(financials[[#This Row],[Discount Band]],discount!A:B,2,0)*financials[[#This Row],[Gross Sales]]</f>
        <v>100256.0625</v>
      </c>
      <c r="J78" s="1">
        <f>financials[[#This Row],[Gross Sales]]-financials[[#This Row],[Discounts]]</f>
        <v>568117.6875</v>
      </c>
      <c r="K78" s="1">
        <f>financials[[#This Row],[Manufacturing Price]]*financials[[#This Row],[Units Sold]]*1.2</f>
        <v>17823.300000000003</v>
      </c>
      <c r="L78" s="1">
        <f>financials[[#This Row],[ Sales]]-financials[[#This Row],[COGS]]</f>
        <v>550294.38749999995</v>
      </c>
      <c r="M78" s="5">
        <v>44105</v>
      </c>
    </row>
    <row r="79" spans="1:13" x14ac:dyDescent="0.25">
      <c r="A79" t="s">
        <v>7</v>
      </c>
      <c r="B79" t="s">
        <v>13</v>
      </c>
      <c r="C79" s="4" t="s">
        <v>24</v>
      </c>
      <c r="D79" s="4" t="s">
        <v>30</v>
      </c>
      <c r="E79">
        <v>437</v>
      </c>
      <c r="F79" s="1">
        <v>6.7222222222222232</v>
      </c>
      <c r="G79" s="1">
        <v>18.150000000000002</v>
      </c>
      <c r="H79" s="1">
        <f>financials[[#This Row],[Units Sold]]*financials[[#This Row],[Sale Price]]</f>
        <v>7931.5500000000011</v>
      </c>
      <c r="I79" s="1">
        <f>VLOOKUP(financials[[#This Row],[Discount Band]],discount!A:B,2,0)*financials[[#This Row],[Gross Sales]]</f>
        <v>1189.7325000000001</v>
      </c>
      <c r="J79" s="1">
        <f>financials[[#This Row],[Gross Sales]]-financials[[#This Row],[Discounts]]</f>
        <v>6741.817500000001</v>
      </c>
      <c r="K79" s="1">
        <f>financials[[#This Row],[Manufacturing Price]]*financials[[#This Row],[Units Sold]]*1.2</f>
        <v>3525.1333333333341</v>
      </c>
      <c r="L79" s="1">
        <f>financials[[#This Row],[ Sales]]-financials[[#This Row],[COGS]]</f>
        <v>3216.6841666666669</v>
      </c>
      <c r="M79" s="5">
        <v>43497</v>
      </c>
    </row>
    <row r="80" spans="1:13" x14ac:dyDescent="0.25">
      <c r="A80" t="s">
        <v>9</v>
      </c>
      <c r="B80" t="s">
        <v>13</v>
      </c>
      <c r="C80" s="4" t="s">
        <v>24</v>
      </c>
      <c r="D80" s="4" t="s">
        <v>30</v>
      </c>
      <c r="E80">
        <v>116</v>
      </c>
      <c r="F80" s="1">
        <v>6.7222222222222232</v>
      </c>
      <c r="G80" s="1">
        <v>8.4700000000000024</v>
      </c>
      <c r="H80" s="1">
        <f>financials[[#This Row],[Units Sold]]*financials[[#This Row],[Sale Price]]</f>
        <v>982.52000000000032</v>
      </c>
      <c r="I80" s="1">
        <f>VLOOKUP(financials[[#This Row],[Discount Band]],discount!A:B,2,0)*financials[[#This Row],[Gross Sales]]</f>
        <v>147.37800000000004</v>
      </c>
      <c r="J80" s="1">
        <f>financials[[#This Row],[Gross Sales]]-financials[[#This Row],[Discounts]]</f>
        <v>835.14200000000028</v>
      </c>
      <c r="K80" s="1">
        <f>financials[[#This Row],[Manufacturing Price]]*financials[[#This Row],[Units Sold]]*1.2</f>
        <v>935.73333333333346</v>
      </c>
      <c r="L80" s="1">
        <f>financials[[#This Row],[ Sales]]-financials[[#This Row],[COGS]]</f>
        <v>-100.59133333333318</v>
      </c>
      <c r="M80" s="5">
        <v>43556</v>
      </c>
    </row>
    <row r="81" spans="1:13" x14ac:dyDescent="0.25">
      <c r="A81" t="s">
        <v>8</v>
      </c>
      <c r="B81" t="s">
        <v>13</v>
      </c>
      <c r="C81" s="4" t="s">
        <v>24</v>
      </c>
      <c r="D81" s="4" t="s">
        <v>30</v>
      </c>
      <c r="E81">
        <v>532</v>
      </c>
      <c r="F81" s="1">
        <v>6.7222222222222232</v>
      </c>
      <c r="G81" s="1">
        <v>151.25</v>
      </c>
      <c r="H81" s="1">
        <f>financials[[#This Row],[Units Sold]]*financials[[#This Row],[Sale Price]]</f>
        <v>80465</v>
      </c>
      <c r="I81" s="1">
        <f>VLOOKUP(financials[[#This Row],[Discount Band]],discount!A:B,2,0)*financials[[#This Row],[Gross Sales]]</f>
        <v>12069.75</v>
      </c>
      <c r="J81" s="1">
        <f>financials[[#This Row],[Gross Sales]]-financials[[#This Row],[Discounts]]</f>
        <v>68395.25</v>
      </c>
      <c r="K81" s="1">
        <f>financials[[#This Row],[Manufacturing Price]]*financials[[#This Row],[Units Sold]]*1.2</f>
        <v>4291.4666666666672</v>
      </c>
      <c r="L81" s="1">
        <f>financials[[#This Row],[ Sales]]-financials[[#This Row],[COGS]]</f>
        <v>64103.783333333333</v>
      </c>
      <c r="M81" s="5">
        <v>43617</v>
      </c>
    </row>
    <row r="82" spans="1:13" x14ac:dyDescent="0.25">
      <c r="A82" t="s">
        <v>8</v>
      </c>
      <c r="B82" t="s">
        <v>14</v>
      </c>
      <c r="C82" s="4" t="s">
        <v>24</v>
      </c>
      <c r="D82" s="4" t="s">
        <v>30</v>
      </c>
      <c r="E82">
        <v>4936</v>
      </c>
      <c r="F82" s="1">
        <v>6.7222222222222232</v>
      </c>
      <c r="G82" s="1">
        <v>151.25</v>
      </c>
      <c r="H82" s="1">
        <f>financials[[#This Row],[Units Sold]]*financials[[#This Row],[Sale Price]]</f>
        <v>746570</v>
      </c>
      <c r="I82" s="1">
        <f>VLOOKUP(financials[[#This Row],[Discount Band]],discount!A:B,2,0)*financials[[#This Row],[Gross Sales]]</f>
        <v>111985.5</v>
      </c>
      <c r="J82" s="1">
        <f>financials[[#This Row],[Gross Sales]]-financials[[#This Row],[Discounts]]</f>
        <v>634584.5</v>
      </c>
      <c r="K82" s="1">
        <f>financials[[#This Row],[Manufacturing Price]]*financials[[#This Row],[Units Sold]]*1.2</f>
        <v>39817.066666666666</v>
      </c>
      <c r="L82" s="1">
        <f>financials[[#This Row],[ Sales]]-financials[[#This Row],[COGS]]</f>
        <v>594767.43333333335</v>
      </c>
      <c r="M82" s="5">
        <v>43617</v>
      </c>
    </row>
    <row r="83" spans="1:13" x14ac:dyDescent="0.25">
      <c r="A83" t="s">
        <v>8</v>
      </c>
      <c r="B83" t="s">
        <v>16</v>
      </c>
      <c r="C83" s="4" t="s">
        <v>24</v>
      </c>
      <c r="D83" s="4" t="s">
        <v>30</v>
      </c>
      <c r="E83">
        <v>612</v>
      </c>
      <c r="F83" s="1">
        <v>6.7222222222222232</v>
      </c>
      <c r="G83" s="1">
        <v>151.25</v>
      </c>
      <c r="H83" s="1">
        <f>financials[[#This Row],[Units Sold]]*financials[[#This Row],[Sale Price]]</f>
        <v>92565</v>
      </c>
      <c r="I83" s="1">
        <f>VLOOKUP(financials[[#This Row],[Discount Band]],discount!A:B,2,0)*financials[[#This Row],[Gross Sales]]</f>
        <v>13884.75</v>
      </c>
      <c r="J83" s="1">
        <f>financials[[#This Row],[Gross Sales]]-financials[[#This Row],[Discounts]]</f>
        <v>78680.25</v>
      </c>
      <c r="K83" s="1">
        <f>financials[[#This Row],[Manufacturing Price]]*financials[[#This Row],[Units Sold]]*1.2</f>
        <v>4936.8000000000011</v>
      </c>
      <c r="L83" s="1">
        <f>financials[[#This Row],[ Sales]]-financials[[#This Row],[COGS]]</f>
        <v>73743.45</v>
      </c>
      <c r="M83" s="5">
        <v>43647</v>
      </c>
    </row>
    <row r="84" spans="1:13" x14ac:dyDescent="0.25">
      <c r="A84" t="s">
        <v>7</v>
      </c>
      <c r="B84" t="s">
        <v>15</v>
      </c>
      <c r="C84" s="4" t="s">
        <v>24</v>
      </c>
      <c r="D84" s="4" t="s">
        <v>30</v>
      </c>
      <c r="E84">
        <v>4580</v>
      </c>
      <c r="F84" s="1">
        <v>6.7222222222222232</v>
      </c>
      <c r="G84" s="1">
        <v>18.150000000000002</v>
      </c>
      <c r="H84" s="1">
        <f>financials[[#This Row],[Units Sold]]*financials[[#This Row],[Sale Price]]</f>
        <v>83127.000000000015</v>
      </c>
      <c r="I84" s="1">
        <f>VLOOKUP(financials[[#This Row],[Discount Band]],discount!A:B,2,0)*financials[[#This Row],[Gross Sales]]</f>
        <v>12469.050000000001</v>
      </c>
      <c r="J84" s="1">
        <f>financials[[#This Row],[Gross Sales]]-financials[[#This Row],[Discounts]]</f>
        <v>70657.950000000012</v>
      </c>
      <c r="K84" s="1">
        <f>financials[[#This Row],[Manufacturing Price]]*financials[[#This Row],[Units Sold]]*1.2</f>
        <v>36945.333333333336</v>
      </c>
      <c r="L84" s="1">
        <f>financials[[#This Row],[ Sales]]-financials[[#This Row],[COGS]]</f>
        <v>33712.616666666676</v>
      </c>
      <c r="M84" s="5">
        <v>43709</v>
      </c>
    </row>
    <row r="85" spans="1:13" x14ac:dyDescent="0.25">
      <c r="A85" t="s">
        <v>10</v>
      </c>
      <c r="B85" t="s">
        <v>15</v>
      </c>
      <c r="C85" s="4" t="s">
        <v>24</v>
      </c>
      <c r="D85" s="4" t="s">
        <v>30</v>
      </c>
      <c r="E85">
        <v>3888</v>
      </c>
      <c r="F85" s="1">
        <v>6.7222222222222232</v>
      </c>
      <c r="G85" s="1">
        <v>14.520000000000003</v>
      </c>
      <c r="H85" s="1">
        <f>financials[[#This Row],[Units Sold]]*financials[[#This Row],[Sale Price]]</f>
        <v>56453.760000000009</v>
      </c>
      <c r="I85" s="1">
        <f>VLOOKUP(financials[[#This Row],[Discount Band]],discount!A:B,2,0)*financials[[#This Row],[Gross Sales]]</f>
        <v>8468.0640000000003</v>
      </c>
      <c r="J85" s="1">
        <f>financials[[#This Row],[Gross Sales]]-financials[[#This Row],[Discounts]]</f>
        <v>47985.696000000011</v>
      </c>
      <c r="K85" s="1">
        <f>financials[[#This Row],[Manufacturing Price]]*financials[[#This Row],[Units Sold]]*1.2</f>
        <v>31363.200000000004</v>
      </c>
      <c r="L85" s="1">
        <f>financials[[#This Row],[ Sales]]-financials[[#This Row],[COGS]]</f>
        <v>16622.496000000006</v>
      </c>
      <c r="M85" s="5">
        <v>44105</v>
      </c>
    </row>
    <row r="86" spans="1:13" x14ac:dyDescent="0.25">
      <c r="A86" t="s">
        <v>6</v>
      </c>
      <c r="B86" t="s">
        <v>13</v>
      </c>
      <c r="C86" s="4" t="s">
        <v>24</v>
      </c>
      <c r="D86" s="4" t="s">
        <v>30</v>
      </c>
      <c r="E86">
        <v>4120</v>
      </c>
      <c r="F86" s="1">
        <v>6.7222222222222232</v>
      </c>
      <c r="G86" s="1">
        <v>363.00000000000006</v>
      </c>
      <c r="H86" s="1">
        <f>financials[[#This Row],[Units Sold]]*financials[[#This Row],[Sale Price]]</f>
        <v>1495560.0000000002</v>
      </c>
      <c r="I86" s="1">
        <f>VLOOKUP(financials[[#This Row],[Discount Band]],discount!A:B,2,0)*financials[[#This Row],[Gross Sales]]</f>
        <v>224334.00000000003</v>
      </c>
      <c r="J86" s="1">
        <f>financials[[#This Row],[Gross Sales]]-financials[[#This Row],[Discounts]]</f>
        <v>1271226.0000000002</v>
      </c>
      <c r="K86" s="1">
        <f>financials[[#This Row],[Manufacturing Price]]*financials[[#This Row],[Units Sold]]*1.2</f>
        <v>33234.666666666672</v>
      </c>
      <c r="L86" s="1">
        <f>financials[[#This Row],[ Sales]]-financials[[#This Row],[COGS]]</f>
        <v>1237991.3333333335</v>
      </c>
      <c r="M86" s="5">
        <v>43770</v>
      </c>
    </row>
    <row r="87" spans="1:13" x14ac:dyDescent="0.25">
      <c r="A87" t="s">
        <v>9</v>
      </c>
      <c r="B87" t="s">
        <v>14</v>
      </c>
      <c r="C87" s="4" t="s">
        <v>24</v>
      </c>
      <c r="D87" s="4" t="s">
        <v>30</v>
      </c>
      <c r="E87">
        <v>2861</v>
      </c>
      <c r="F87" s="1">
        <v>6.7222222222222232</v>
      </c>
      <c r="G87" s="1">
        <v>423.50000000000011</v>
      </c>
      <c r="H87" s="1">
        <f>financials[[#This Row],[Units Sold]]*financials[[#This Row],[Sale Price]]</f>
        <v>1211633.5000000002</v>
      </c>
      <c r="I87" s="1">
        <f>VLOOKUP(financials[[#This Row],[Discount Band]],discount!A:B,2,0)*financials[[#This Row],[Gross Sales]]</f>
        <v>181745.02500000002</v>
      </c>
      <c r="J87" s="1">
        <f>financials[[#This Row],[Gross Sales]]-financials[[#This Row],[Discounts]]</f>
        <v>1029888.4750000002</v>
      </c>
      <c r="K87" s="1">
        <f>financials[[#This Row],[Manufacturing Price]]*financials[[#This Row],[Units Sold]]*1.2</f>
        <v>23078.733333333337</v>
      </c>
      <c r="L87" s="1">
        <f>financials[[#This Row],[ Sales]]-financials[[#This Row],[COGS]]</f>
        <v>1006809.7416666669</v>
      </c>
      <c r="M87" s="5">
        <v>43800</v>
      </c>
    </row>
    <row r="88" spans="1:13" x14ac:dyDescent="0.25">
      <c r="A88" t="s">
        <v>9</v>
      </c>
      <c r="B88" t="s">
        <v>14</v>
      </c>
      <c r="C88" s="4" t="s">
        <v>25</v>
      </c>
      <c r="D88" s="4" t="s">
        <v>30</v>
      </c>
      <c r="E88">
        <v>2897</v>
      </c>
      <c r="F88" s="1">
        <v>80.666666666666671</v>
      </c>
      <c r="G88" s="1">
        <v>24.200000000000003</v>
      </c>
      <c r="H88" s="1">
        <f>financials[[#This Row],[Units Sold]]*financials[[#This Row],[Sale Price]]</f>
        <v>70107.400000000009</v>
      </c>
      <c r="I88" s="1">
        <f>VLOOKUP(financials[[#This Row],[Discount Band]],discount!A:B,2,0)*financials[[#This Row],[Gross Sales]]</f>
        <v>10516.11</v>
      </c>
      <c r="J88" s="1">
        <f>financials[[#This Row],[Gross Sales]]-financials[[#This Row],[Discounts]]</f>
        <v>59591.290000000008</v>
      </c>
      <c r="K88" s="1">
        <f>financials[[#This Row],[Manufacturing Price]]*financials[[#This Row],[Units Sold]]*1.2</f>
        <v>280429.59999999998</v>
      </c>
      <c r="L88" s="1">
        <f>financials[[#This Row],[ Sales]]-financials[[#This Row],[COGS]]</f>
        <v>-220838.30999999997</v>
      </c>
      <c r="M88" s="5">
        <v>43556</v>
      </c>
    </row>
    <row r="89" spans="1:13" x14ac:dyDescent="0.25">
      <c r="A89" t="s">
        <v>9</v>
      </c>
      <c r="B89" t="s">
        <v>16</v>
      </c>
      <c r="C89" s="4" t="s">
        <v>25</v>
      </c>
      <c r="D89" s="4" t="s">
        <v>30</v>
      </c>
      <c r="E89">
        <v>1218</v>
      </c>
      <c r="F89" s="1">
        <v>80.666666666666671</v>
      </c>
      <c r="G89" s="1">
        <v>8.4700000000000024</v>
      </c>
      <c r="H89" s="1">
        <f>financials[[#This Row],[Units Sold]]*financials[[#This Row],[Sale Price]]</f>
        <v>10316.460000000003</v>
      </c>
      <c r="I89" s="1">
        <f>VLOOKUP(financials[[#This Row],[Discount Band]],discount!A:B,2,0)*financials[[#This Row],[Gross Sales]]</f>
        <v>1547.4690000000003</v>
      </c>
      <c r="J89" s="1">
        <f>financials[[#This Row],[Gross Sales]]-financials[[#This Row],[Discounts]]</f>
        <v>8768.9910000000018</v>
      </c>
      <c r="K89" s="1">
        <f>financials[[#This Row],[Manufacturing Price]]*financials[[#This Row],[Units Sold]]*1.2</f>
        <v>117902.39999999999</v>
      </c>
      <c r="L89" s="1">
        <f>financials[[#This Row],[ Sales]]-financials[[#This Row],[COGS]]</f>
        <v>-109133.40899999999</v>
      </c>
      <c r="M89" s="5">
        <v>43586</v>
      </c>
    </row>
    <row r="90" spans="1:13" x14ac:dyDescent="0.25">
      <c r="A90" t="s">
        <v>8</v>
      </c>
      <c r="B90" t="s">
        <v>12</v>
      </c>
      <c r="C90" s="4" t="s">
        <v>25</v>
      </c>
      <c r="D90" s="4" t="s">
        <v>30</v>
      </c>
      <c r="E90">
        <v>3319</v>
      </c>
      <c r="F90" s="1">
        <v>80.666666666666671</v>
      </c>
      <c r="G90" s="1">
        <v>151.25</v>
      </c>
      <c r="H90" s="1">
        <f>financials[[#This Row],[Units Sold]]*financials[[#This Row],[Sale Price]]</f>
        <v>501998.75</v>
      </c>
      <c r="I90" s="1">
        <f>VLOOKUP(financials[[#This Row],[Discount Band]],discount!A:B,2,0)*financials[[#This Row],[Gross Sales]]</f>
        <v>75299.8125</v>
      </c>
      <c r="J90" s="1">
        <f>financials[[#This Row],[Gross Sales]]-financials[[#This Row],[Discounts]]</f>
        <v>426698.9375</v>
      </c>
      <c r="K90" s="1">
        <f>financials[[#This Row],[Manufacturing Price]]*financials[[#This Row],[Units Sold]]*1.2</f>
        <v>321279.2</v>
      </c>
      <c r="L90" s="1">
        <f>financials[[#This Row],[ Sales]]-financials[[#This Row],[COGS]]</f>
        <v>105419.73749999999</v>
      </c>
      <c r="M90" s="5">
        <v>43678</v>
      </c>
    </row>
    <row r="91" spans="1:13" x14ac:dyDescent="0.25">
      <c r="A91" t="s">
        <v>8</v>
      </c>
      <c r="B91" t="s">
        <v>13</v>
      </c>
      <c r="C91" s="4" t="s">
        <v>25</v>
      </c>
      <c r="D91" s="4" t="s">
        <v>30</v>
      </c>
      <c r="E91">
        <v>3465</v>
      </c>
      <c r="F91" s="1">
        <v>80.666666666666671</v>
      </c>
      <c r="G91" s="1">
        <v>151.25</v>
      </c>
      <c r="H91" s="1">
        <f>financials[[#This Row],[Units Sold]]*financials[[#This Row],[Sale Price]]</f>
        <v>524081.25</v>
      </c>
      <c r="I91" s="1">
        <f>VLOOKUP(financials[[#This Row],[Discount Band]],discount!A:B,2,0)*financials[[#This Row],[Gross Sales]]</f>
        <v>78612.1875</v>
      </c>
      <c r="J91" s="1">
        <f>financials[[#This Row],[Gross Sales]]-financials[[#This Row],[Discounts]]</f>
        <v>445469.0625</v>
      </c>
      <c r="K91" s="1">
        <f>financials[[#This Row],[Manufacturing Price]]*financials[[#This Row],[Units Sold]]*1.2</f>
        <v>335412</v>
      </c>
      <c r="L91" s="1">
        <f>financials[[#This Row],[ Sales]]-financials[[#This Row],[COGS]]</f>
        <v>110057.0625</v>
      </c>
      <c r="M91" s="5">
        <v>44105</v>
      </c>
    </row>
    <row r="92" spans="1:13" x14ac:dyDescent="0.25">
      <c r="A92" t="s">
        <v>9</v>
      </c>
      <c r="B92" t="s">
        <v>12</v>
      </c>
      <c r="C92" s="4" t="s">
        <v>25</v>
      </c>
      <c r="D92" s="4" t="s">
        <v>30</v>
      </c>
      <c r="E92">
        <v>4642</v>
      </c>
      <c r="F92" s="1">
        <v>80.666666666666671</v>
      </c>
      <c r="G92" s="1">
        <v>8.4700000000000024</v>
      </c>
      <c r="H92" s="1">
        <f>financials[[#This Row],[Units Sold]]*financials[[#This Row],[Sale Price]]</f>
        <v>39317.740000000013</v>
      </c>
      <c r="I92" s="1">
        <f>VLOOKUP(financials[[#This Row],[Discount Band]],discount!A:B,2,0)*financials[[#This Row],[Gross Sales]]</f>
        <v>5897.6610000000019</v>
      </c>
      <c r="J92" s="1">
        <f>financials[[#This Row],[Gross Sales]]-financials[[#This Row],[Discounts]]</f>
        <v>33420.079000000012</v>
      </c>
      <c r="K92" s="1">
        <f>financials[[#This Row],[Manufacturing Price]]*financials[[#This Row],[Units Sold]]*1.2</f>
        <v>449345.60000000003</v>
      </c>
      <c r="L92" s="1">
        <f>financials[[#This Row],[ Sales]]-financials[[#This Row],[COGS]]</f>
        <v>-415925.52100000001</v>
      </c>
      <c r="M92" s="5">
        <v>44136</v>
      </c>
    </row>
    <row r="93" spans="1:13" x14ac:dyDescent="0.25">
      <c r="A93" t="s">
        <v>9</v>
      </c>
      <c r="B93" t="s">
        <v>15</v>
      </c>
      <c r="C93" s="4" t="s">
        <v>26</v>
      </c>
      <c r="D93" s="4" t="s">
        <v>30</v>
      </c>
      <c r="E93">
        <v>3916</v>
      </c>
      <c r="F93" s="1">
        <v>168.05555555555554</v>
      </c>
      <c r="G93" s="1">
        <v>8.4700000000000024</v>
      </c>
      <c r="H93" s="1">
        <f>financials[[#This Row],[Units Sold]]*financials[[#This Row],[Sale Price]]</f>
        <v>33168.520000000011</v>
      </c>
      <c r="I93" s="1">
        <f>VLOOKUP(financials[[#This Row],[Discount Band]],discount!A:B,2,0)*financials[[#This Row],[Gross Sales]]</f>
        <v>4975.2780000000012</v>
      </c>
      <c r="J93" s="1">
        <f>financials[[#This Row],[Gross Sales]]-financials[[#This Row],[Discounts]]</f>
        <v>28193.242000000009</v>
      </c>
      <c r="K93" s="1">
        <f>financials[[#This Row],[Manufacturing Price]]*financials[[#This Row],[Units Sold]]*1.2</f>
        <v>789726.66666666663</v>
      </c>
      <c r="L93" s="1">
        <f>financials[[#This Row],[ Sales]]-financials[[#This Row],[COGS]]</f>
        <v>-761533.42466666666</v>
      </c>
      <c r="M93" s="5">
        <v>43525</v>
      </c>
    </row>
    <row r="94" spans="1:13" x14ac:dyDescent="0.25">
      <c r="A94" t="s">
        <v>9</v>
      </c>
      <c r="B94" t="s">
        <v>12</v>
      </c>
      <c r="C94" s="4" t="s">
        <v>26</v>
      </c>
      <c r="D94" s="4" t="s">
        <v>30</v>
      </c>
      <c r="E94">
        <v>4543</v>
      </c>
      <c r="F94" s="1">
        <v>168.05555555555554</v>
      </c>
      <c r="G94" s="1">
        <v>423.50000000000011</v>
      </c>
      <c r="H94" s="1">
        <f>financials[[#This Row],[Units Sold]]*financials[[#This Row],[Sale Price]]</f>
        <v>1923960.5000000005</v>
      </c>
      <c r="I94" s="1">
        <f>VLOOKUP(financials[[#This Row],[Discount Band]],discount!A:B,2,0)*financials[[#This Row],[Gross Sales]]</f>
        <v>288594.07500000007</v>
      </c>
      <c r="J94" s="1">
        <f>financials[[#This Row],[Gross Sales]]-financials[[#This Row],[Discounts]]</f>
        <v>1635366.4250000003</v>
      </c>
      <c r="K94" s="1">
        <f>financials[[#This Row],[Manufacturing Price]]*financials[[#This Row],[Units Sold]]*1.2</f>
        <v>916171.66666666663</v>
      </c>
      <c r="L94" s="1">
        <f>financials[[#This Row],[ Sales]]-financials[[#This Row],[COGS]]</f>
        <v>719194.75833333365</v>
      </c>
      <c r="M94" s="5">
        <v>43556</v>
      </c>
    </row>
    <row r="95" spans="1:13" x14ac:dyDescent="0.25">
      <c r="A95" t="s">
        <v>8</v>
      </c>
      <c r="B95" t="s">
        <v>13</v>
      </c>
      <c r="C95" s="4" t="s">
        <v>26</v>
      </c>
      <c r="D95" s="4" t="s">
        <v>30</v>
      </c>
      <c r="E95">
        <v>2565</v>
      </c>
      <c r="F95" s="1">
        <v>168.05555555555554</v>
      </c>
      <c r="G95" s="1">
        <v>151.25</v>
      </c>
      <c r="H95" s="1">
        <f>financials[[#This Row],[Units Sold]]*financials[[#This Row],[Sale Price]]</f>
        <v>387956.25</v>
      </c>
      <c r="I95" s="1">
        <f>VLOOKUP(financials[[#This Row],[Discount Band]],discount!A:B,2,0)*financials[[#This Row],[Gross Sales]]</f>
        <v>58193.4375</v>
      </c>
      <c r="J95" s="1">
        <f>financials[[#This Row],[Gross Sales]]-financials[[#This Row],[Discounts]]</f>
        <v>329762.8125</v>
      </c>
      <c r="K95" s="1">
        <f>financials[[#This Row],[Manufacturing Price]]*financials[[#This Row],[Units Sold]]*1.2</f>
        <v>517274.99999999988</v>
      </c>
      <c r="L95" s="1">
        <f>financials[[#This Row],[ Sales]]-financials[[#This Row],[COGS]]</f>
        <v>-187512.18749999988</v>
      </c>
      <c r="M95" s="5">
        <v>43617</v>
      </c>
    </row>
    <row r="96" spans="1:13" x14ac:dyDescent="0.25">
      <c r="A96" t="s">
        <v>8</v>
      </c>
      <c r="B96" t="s">
        <v>14</v>
      </c>
      <c r="C96" s="4" t="s">
        <v>26</v>
      </c>
      <c r="D96" s="4" t="s">
        <v>30</v>
      </c>
      <c r="E96">
        <v>4382</v>
      </c>
      <c r="F96" s="1">
        <v>168.05555555555554</v>
      </c>
      <c r="G96" s="1">
        <v>151.25</v>
      </c>
      <c r="H96" s="1">
        <f>financials[[#This Row],[Units Sold]]*financials[[#This Row],[Sale Price]]</f>
        <v>662777.5</v>
      </c>
      <c r="I96" s="1">
        <f>VLOOKUP(financials[[#This Row],[Discount Band]],discount!A:B,2,0)*financials[[#This Row],[Gross Sales]]</f>
        <v>99416.625</v>
      </c>
      <c r="J96" s="1">
        <f>financials[[#This Row],[Gross Sales]]-financials[[#This Row],[Discounts]]</f>
        <v>563360.875</v>
      </c>
      <c r="K96" s="1">
        <f>financials[[#This Row],[Manufacturing Price]]*financials[[#This Row],[Units Sold]]*1.2</f>
        <v>883703.33333333326</v>
      </c>
      <c r="L96" s="1">
        <f>financials[[#This Row],[ Sales]]-financials[[#This Row],[COGS]]</f>
        <v>-320342.45833333326</v>
      </c>
      <c r="M96" s="5">
        <v>43617</v>
      </c>
    </row>
    <row r="97" spans="1:13" x14ac:dyDescent="0.25">
      <c r="A97" t="s">
        <v>6</v>
      </c>
      <c r="B97" t="s">
        <v>15</v>
      </c>
      <c r="C97" s="4" t="s">
        <v>26</v>
      </c>
      <c r="D97" s="4" t="s">
        <v>30</v>
      </c>
      <c r="E97">
        <v>1195</v>
      </c>
      <c r="F97" s="1">
        <v>168.05555555555554</v>
      </c>
      <c r="G97" s="1">
        <v>363.00000000000006</v>
      </c>
      <c r="H97" s="1">
        <f>financials[[#This Row],[Units Sold]]*financials[[#This Row],[Sale Price]]</f>
        <v>433785.00000000006</v>
      </c>
      <c r="I97" s="1">
        <f>VLOOKUP(financials[[#This Row],[Discount Band]],discount!A:B,2,0)*financials[[#This Row],[Gross Sales]]</f>
        <v>65067.750000000007</v>
      </c>
      <c r="J97" s="1">
        <f>financials[[#This Row],[Gross Sales]]-financials[[#This Row],[Discounts]]</f>
        <v>368717.25000000006</v>
      </c>
      <c r="K97" s="1">
        <f>financials[[#This Row],[Manufacturing Price]]*financials[[#This Row],[Units Sold]]*1.2</f>
        <v>240991.66666666663</v>
      </c>
      <c r="L97" s="1">
        <f>financials[[#This Row],[ Sales]]-financials[[#This Row],[COGS]]</f>
        <v>127725.58333333343</v>
      </c>
      <c r="M97" s="5">
        <v>43709</v>
      </c>
    </row>
    <row r="98" spans="1:13" x14ac:dyDescent="0.25">
      <c r="A98" t="s">
        <v>6</v>
      </c>
      <c r="B98" t="s">
        <v>16</v>
      </c>
      <c r="C98" s="4" t="s">
        <v>26</v>
      </c>
      <c r="D98" s="4" t="s">
        <v>30</v>
      </c>
      <c r="E98">
        <v>3830</v>
      </c>
      <c r="F98" s="1">
        <v>168.05555555555554</v>
      </c>
      <c r="G98" s="1">
        <v>363.00000000000006</v>
      </c>
      <c r="H98" s="1">
        <f>financials[[#This Row],[Units Sold]]*financials[[#This Row],[Sale Price]]</f>
        <v>1390290.0000000002</v>
      </c>
      <c r="I98" s="1">
        <f>VLOOKUP(financials[[#This Row],[Discount Band]],discount!A:B,2,0)*financials[[#This Row],[Gross Sales]]</f>
        <v>208543.50000000003</v>
      </c>
      <c r="J98" s="1">
        <f>financials[[#This Row],[Gross Sales]]-financials[[#This Row],[Discounts]]</f>
        <v>1181746.5000000002</v>
      </c>
      <c r="K98" s="1">
        <f>financials[[#This Row],[Manufacturing Price]]*financials[[#This Row],[Units Sold]]*1.2</f>
        <v>772383.33333333326</v>
      </c>
      <c r="L98" s="1">
        <f>financials[[#This Row],[ Sales]]-financials[[#This Row],[COGS]]</f>
        <v>409363.16666666698</v>
      </c>
      <c r="M98" s="5">
        <v>44105</v>
      </c>
    </row>
    <row r="99" spans="1:13" x14ac:dyDescent="0.25">
      <c r="A99" t="s">
        <v>9</v>
      </c>
      <c r="B99" t="s">
        <v>16</v>
      </c>
      <c r="C99" s="4" t="s">
        <v>26</v>
      </c>
      <c r="D99" s="4" t="s">
        <v>30</v>
      </c>
      <c r="E99">
        <v>3469</v>
      </c>
      <c r="F99" s="1">
        <v>168.05555555555554</v>
      </c>
      <c r="G99" s="1">
        <v>423.50000000000011</v>
      </c>
      <c r="H99" s="1">
        <f>financials[[#This Row],[Units Sold]]*financials[[#This Row],[Sale Price]]</f>
        <v>1469121.5000000005</v>
      </c>
      <c r="I99" s="1">
        <f>VLOOKUP(financials[[#This Row],[Discount Band]],discount!A:B,2,0)*financials[[#This Row],[Gross Sales]]</f>
        <v>220368.22500000006</v>
      </c>
      <c r="J99" s="1">
        <f>financials[[#This Row],[Gross Sales]]-financials[[#This Row],[Discounts]]</f>
        <v>1248753.2750000004</v>
      </c>
      <c r="K99" s="1">
        <f>financials[[#This Row],[Manufacturing Price]]*financials[[#This Row],[Units Sold]]*1.2</f>
        <v>699581.66666666651</v>
      </c>
      <c r="L99" s="1">
        <f>financials[[#This Row],[ Sales]]-financials[[#This Row],[COGS]]</f>
        <v>549171.60833333386</v>
      </c>
      <c r="M99" s="5">
        <v>43739</v>
      </c>
    </row>
    <row r="100" spans="1:13" x14ac:dyDescent="0.25">
      <c r="A100" t="s">
        <v>8</v>
      </c>
      <c r="B100" t="s">
        <v>14</v>
      </c>
      <c r="C100" s="4" t="s">
        <v>26</v>
      </c>
      <c r="D100" s="4" t="s">
        <v>30</v>
      </c>
      <c r="E100">
        <v>1926</v>
      </c>
      <c r="F100" s="1">
        <v>168.05555555555554</v>
      </c>
      <c r="G100" s="1">
        <v>151.25</v>
      </c>
      <c r="H100" s="1">
        <f>financials[[#This Row],[Units Sold]]*financials[[#This Row],[Sale Price]]</f>
        <v>291307.5</v>
      </c>
      <c r="I100" s="1">
        <f>VLOOKUP(financials[[#This Row],[Discount Band]],discount!A:B,2,0)*financials[[#This Row],[Gross Sales]]</f>
        <v>43696.125</v>
      </c>
      <c r="J100" s="1">
        <f>financials[[#This Row],[Gross Sales]]-financials[[#This Row],[Discounts]]</f>
        <v>247611.375</v>
      </c>
      <c r="K100" s="1">
        <f>financials[[#This Row],[Manufacturing Price]]*financials[[#This Row],[Units Sold]]*1.2</f>
        <v>388410</v>
      </c>
      <c r="L100" s="1">
        <f>financials[[#This Row],[ Sales]]-financials[[#This Row],[COGS]]</f>
        <v>-140798.625</v>
      </c>
      <c r="M100" s="5">
        <v>43770</v>
      </c>
    </row>
    <row r="101" spans="1:13" x14ac:dyDescent="0.25">
      <c r="A101" t="s">
        <v>10</v>
      </c>
      <c r="B101" t="s">
        <v>13</v>
      </c>
      <c r="C101" s="4" t="s">
        <v>27</v>
      </c>
      <c r="D101" s="4" t="s">
        <v>30</v>
      </c>
      <c r="E101">
        <v>2796</v>
      </c>
      <c r="F101" s="1">
        <v>174.7777777777778</v>
      </c>
      <c r="G101" s="1">
        <v>14.520000000000003</v>
      </c>
      <c r="H101" s="1">
        <f>financials[[#This Row],[Units Sold]]*financials[[#This Row],[Sale Price]]</f>
        <v>40597.920000000006</v>
      </c>
      <c r="I101" s="1">
        <f>VLOOKUP(financials[[#This Row],[Discount Band]],discount!A:B,2,0)*financials[[#This Row],[Gross Sales]]</f>
        <v>6089.688000000001</v>
      </c>
      <c r="J101" s="1">
        <f>financials[[#This Row],[Gross Sales]]-financials[[#This Row],[Discounts]]</f>
        <v>34508.232000000004</v>
      </c>
      <c r="K101" s="1">
        <f>financials[[#This Row],[Manufacturing Price]]*financials[[#This Row],[Units Sold]]*1.2</f>
        <v>586414.4</v>
      </c>
      <c r="L101" s="1">
        <f>financials[[#This Row],[ Sales]]-financials[[#This Row],[COGS]]</f>
        <v>-551906.16800000006</v>
      </c>
      <c r="M101" s="5">
        <v>44075</v>
      </c>
    </row>
    <row r="102" spans="1:13" x14ac:dyDescent="0.25">
      <c r="A102" t="s">
        <v>7</v>
      </c>
      <c r="B102" t="s">
        <v>14</v>
      </c>
      <c r="C102" s="4" t="s">
        <v>27</v>
      </c>
      <c r="D102" s="4" t="s">
        <v>30</v>
      </c>
      <c r="E102">
        <v>4838</v>
      </c>
      <c r="F102" s="1">
        <v>174.7777777777778</v>
      </c>
      <c r="G102" s="1">
        <v>18.150000000000002</v>
      </c>
      <c r="H102" s="1">
        <f>financials[[#This Row],[Units Sold]]*financials[[#This Row],[Sale Price]]</f>
        <v>87809.700000000012</v>
      </c>
      <c r="I102" s="1">
        <f>VLOOKUP(financials[[#This Row],[Discount Band]],discount!A:B,2,0)*financials[[#This Row],[Gross Sales]]</f>
        <v>13171.455000000002</v>
      </c>
      <c r="J102" s="1">
        <f>financials[[#This Row],[Gross Sales]]-financials[[#This Row],[Discounts]]</f>
        <v>74638.24500000001</v>
      </c>
      <c r="K102" s="1">
        <f>financials[[#This Row],[Manufacturing Price]]*financials[[#This Row],[Units Sold]]*1.2</f>
        <v>1014689.8666666667</v>
      </c>
      <c r="L102" s="1">
        <f>financials[[#This Row],[ Sales]]-financials[[#This Row],[COGS]]</f>
        <v>-940051.6216666667</v>
      </c>
      <c r="M102" s="5">
        <v>44136</v>
      </c>
    </row>
    <row r="103" spans="1:13" x14ac:dyDescent="0.25">
      <c r="A103" t="s">
        <v>8</v>
      </c>
      <c r="B103" t="s">
        <v>12</v>
      </c>
      <c r="C103" s="4" t="s">
        <v>22</v>
      </c>
      <c r="D103" s="4" t="s">
        <v>30</v>
      </c>
      <c r="E103">
        <v>4602</v>
      </c>
      <c r="F103" s="1">
        <v>2.0166666666666671</v>
      </c>
      <c r="G103" s="1">
        <v>151.25</v>
      </c>
      <c r="H103" s="1">
        <f>financials[[#This Row],[Units Sold]]*financials[[#This Row],[Sale Price]]</f>
        <v>696052.5</v>
      </c>
      <c r="I103" s="1">
        <f>VLOOKUP(financials[[#This Row],[Discount Band]],discount!A:B,2,0)*financials[[#This Row],[Gross Sales]]</f>
        <v>104407.875</v>
      </c>
      <c r="J103" s="1">
        <f>financials[[#This Row],[Gross Sales]]-financials[[#This Row],[Discounts]]</f>
        <v>591644.625</v>
      </c>
      <c r="K103" s="1">
        <f>financials[[#This Row],[Manufacturing Price]]*financials[[#This Row],[Units Sold]]*1.2</f>
        <v>11136.840000000002</v>
      </c>
      <c r="L103" s="1">
        <f>financials[[#This Row],[ Sales]]-financials[[#This Row],[COGS]]</f>
        <v>580507.78500000003</v>
      </c>
      <c r="M103" s="5">
        <v>43556</v>
      </c>
    </row>
    <row r="104" spans="1:13" x14ac:dyDescent="0.25">
      <c r="A104" t="s">
        <v>10</v>
      </c>
      <c r="B104" t="s">
        <v>12</v>
      </c>
      <c r="C104" s="4" t="s">
        <v>22</v>
      </c>
      <c r="D104" s="4" t="s">
        <v>30</v>
      </c>
      <c r="E104">
        <v>4883</v>
      </c>
      <c r="F104" s="1">
        <v>2.0166666666666671</v>
      </c>
      <c r="G104" s="1">
        <v>14.520000000000003</v>
      </c>
      <c r="H104" s="1">
        <f>financials[[#This Row],[Units Sold]]*financials[[#This Row],[Sale Price]]</f>
        <v>70901.160000000018</v>
      </c>
      <c r="I104" s="1">
        <f>VLOOKUP(financials[[#This Row],[Discount Band]],discount!A:B,2,0)*financials[[#This Row],[Gross Sales]]</f>
        <v>10635.174000000003</v>
      </c>
      <c r="J104" s="1">
        <f>financials[[#This Row],[Gross Sales]]-financials[[#This Row],[Discounts]]</f>
        <v>60265.986000000019</v>
      </c>
      <c r="K104" s="1">
        <f>financials[[#This Row],[Manufacturing Price]]*financials[[#This Row],[Units Sold]]*1.2</f>
        <v>11816.860000000002</v>
      </c>
      <c r="L104" s="1">
        <f>financials[[#This Row],[ Sales]]-financials[[#This Row],[COGS]]</f>
        <v>48449.126000000018</v>
      </c>
      <c r="M104" s="5">
        <v>43739</v>
      </c>
    </row>
    <row r="105" spans="1:13" x14ac:dyDescent="0.25">
      <c r="A105" t="s">
        <v>6</v>
      </c>
      <c r="B105" t="s">
        <v>15</v>
      </c>
      <c r="C105" s="4" t="s">
        <v>22</v>
      </c>
      <c r="D105" s="4" t="s">
        <v>30</v>
      </c>
      <c r="E105">
        <v>452</v>
      </c>
      <c r="F105" s="1">
        <v>2.0166666666666671</v>
      </c>
      <c r="G105" s="1">
        <v>363.00000000000006</v>
      </c>
      <c r="H105" s="1">
        <f>financials[[#This Row],[Units Sold]]*financials[[#This Row],[Sale Price]]</f>
        <v>164076.00000000003</v>
      </c>
      <c r="I105" s="1">
        <f>VLOOKUP(financials[[#This Row],[Discount Band]],discount!A:B,2,0)*financials[[#This Row],[Gross Sales]]</f>
        <v>24611.400000000005</v>
      </c>
      <c r="J105" s="1">
        <f>financials[[#This Row],[Gross Sales]]-financials[[#This Row],[Discounts]]</f>
        <v>139464.60000000003</v>
      </c>
      <c r="K105" s="1">
        <f>financials[[#This Row],[Manufacturing Price]]*financials[[#This Row],[Units Sold]]*1.2</f>
        <v>1093.8400000000001</v>
      </c>
      <c r="L105" s="1">
        <f>financials[[#This Row],[ Sales]]-financials[[#This Row],[COGS]]</f>
        <v>138370.76000000004</v>
      </c>
      <c r="M105" s="5">
        <v>44105</v>
      </c>
    </row>
    <row r="106" spans="1:13" x14ac:dyDescent="0.25">
      <c r="A106" t="s">
        <v>9</v>
      </c>
      <c r="B106" t="s">
        <v>14</v>
      </c>
      <c r="C106" s="4" t="s">
        <v>22</v>
      </c>
      <c r="D106" s="4" t="s">
        <v>30</v>
      </c>
      <c r="E106">
        <v>603</v>
      </c>
      <c r="F106" s="1">
        <v>2.0166666666666671</v>
      </c>
      <c r="G106" s="1">
        <v>8.4700000000000024</v>
      </c>
      <c r="H106" s="1">
        <f>financials[[#This Row],[Units Sold]]*financials[[#This Row],[Sale Price]]</f>
        <v>5107.4100000000017</v>
      </c>
      <c r="I106" s="1">
        <f>VLOOKUP(financials[[#This Row],[Discount Band]],discount!A:B,2,0)*financials[[#This Row],[Gross Sales]]</f>
        <v>766.11150000000021</v>
      </c>
      <c r="J106" s="1">
        <f>financials[[#This Row],[Gross Sales]]-financials[[#This Row],[Discounts]]</f>
        <v>4341.2985000000017</v>
      </c>
      <c r="K106" s="1">
        <f>financials[[#This Row],[Manufacturing Price]]*financials[[#This Row],[Units Sold]]*1.2</f>
        <v>1459.2600000000002</v>
      </c>
      <c r="L106" s="1">
        <f>financials[[#This Row],[ Sales]]-financials[[#This Row],[COGS]]</f>
        <v>2882.0385000000015</v>
      </c>
      <c r="M106" s="5">
        <v>44136</v>
      </c>
    </row>
    <row r="107" spans="1:13" x14ac:dyDescent="0.25">
      <c r="A107" t="s">
        <v>9</v>
      </c>
      <c r="B107" t="s">
        <v>12</v>
      </c>
      <c r="C107" s="4" t="s">
        <v>22</v>
      </c>
      <c r="D107" s="4" t="s">
        <v>30</v>
      </c>
      <c r="E107">
        <v>1689</v>
      </c>
      <c r="F107" s="1">
        <v>2.0166666666666671</v>
      </c>
      <c r="G107" s="1">
        <v>423.50000000000011</v>
      </c>
      <c r="H107" s="1">
        <f>financials[[#This Row],[Units Sold]]*financials[[#This Row],[Sale Price]]</f>
        <v>715291.50000000023</v>
      </c>
      <c r="I107" s="1">
        <f>VLOOKUP(financials[[#This Row],[Discount Band]],discount!A:B,2,0)*financials[[#This Row],[Gross Sales]]</f>
        <v>107293.72500000003</v>
      </c>
      <c r="J107" s="1">
        <f>financials[[#This Row],[Gross Sales]]-financials[[#This Row],[Discounts]]</f>
        <v>607997.77500000014</v>
      </c>
      <c r="K107" s="1">
        <f>financials[[#This Row],[Manufacturing Price]]*financials[[#This Row],[Units Sold]]*1.2</f>
        <v>4087.3800000000006</v>
      </c>
      <c r="L107" s="1">
        <f>financials[[#This Row],[ Sales]]-financials[[#This Row],[COGS]]</f>
        <v>603910.39500000014</v>
      </c>
      <c r="M107" s="5">
        <v>43800</v>
      </c>
    </row>
    <row r="108" spans="1:13" x14ac:dyDescent="0.25">
      <c r="A108" t="s">
        <v>10</v>
      </c>
      <c r="B108" t="s">
        <v>13</v>
      </c>
      <c r="C108" s="4" t="s">
        <v>23</v>
      </c>
      <c r="D108" s="4" t="s">
        <v>30</v>
      </c>
      <c r="E108">
        <v>4755</v>
      </c>
      <c r="F108" s="1">
        <v>3.3611111111111116</v>
      </c>
      <c r="G108" s="1">
        <v>14.520000000000003</v>
      </c>
      <c r="H108" s="1">
        <f>financials[[#This Row],[Units Sold]]*financials[[#This Row],[Sale Price]]</f>
        <v>69042.60000000002</v>
      </c>
      <c r="I108" s="1">
        <f>VLOOKUP(financials[[#This Row],[Discount Band]],discount!A:B,2,0)*financials[[#This Row],[Gross Sales]]</f>
        <v>10356.390000000003</v>
      </c>
      <c r="J108" s="1">
        <f>financials[[#This Row],[Gross Sales]]-financials[[#This Row],[Discounts]]</f>
        <v>58686.210000000021</v>
      </c>
      <c r="K108" s="1">
        <f>financials[[#This Row],[Manufacturing Price]]*financials[[#This Row],[Units Sold]]*1.2</f>
        <v>19178.500000000004</v>
      </c>
      <c r="L108" s="1">
        <f>financials[[#This Row],[ Sales]]-financials[[#This Row],[COGS]]</f>
        <v>39507.710000000021</v>
      </c>
      <c r="M108" s="5">
        <v>43617</v>
      </c>
    </row>
    <row r="109" spans="1:13" x14ac:dyDescent="0.25">
      <c r="A109" t="s">
        <v>9</v>
      </c>
      <c r="B109" t="s">
        <v>13</v>
      </c>
      <c r="C109" s="4" t="s">
        <v>23</v>
      </c>
      <c r="D109" s="4" t="s">
        <v>30</v>
      </c>
      <c r="E109">
        <v>2259</v>
      </c>
      <c r="F109" s="1">
        <v>3.3611111111111116</v>
      </c>
      <c r="G109" s="1">
        <v>24.200000000000003</v>
      </c>
      <c r="H109" s="1">
        <f>financials[[#This Row],[Units Sold]]*financials[[#This Row],[Sale Price]]</f>
        <v>54667.8</v>
      </c>
      <c r="I109" s="1">
        <f>VLOOKUP(financials[[#This Row],[Discount Band]],discount!A:B,2,0)*financials[[#This Row],[Gross Sales]]</f>
        <v>8200.17</v>
      </c>
      <c r="J109" s="1">
        <f>financials[[#This Row],[Gross Sales]]-financials[[#This Row],[Discounts]]</f>
        <v>46467.630000000005</v>
      </c>
      <c r="K109" s="1">
        <f>financials[[#This Row],[Manufacturing Price]]*financials[[#This Row],[Units Sold]]*1.2</f>
        <v>9111.3000000000011</v>
      </c>
      <c r="L109" s="1">
        <f>financials[[#This Row],[ Sales]]-financials[[#This Row],[COGS]]</f>
        <v>37356.33</v>
      </c>
      <c r="M109" s="5">
        <v>43739</v>
      </c>
    </row>
    <row r="110" spans="1:13" x14ac:dyDescent="0.25">
      <c r="A110" t="s">
        <v>10</v>
      </c>
      <c r="B110" t="s">
        <v>16</v>
      </c>
      <c r="C110" s="4" t="s">
        <v>23</v>
      </c>
      <c r="D110" s="4" t="s">
        <v>30</v>
      </c>
      <c r="E110">
        <v>2073</v>
      </c>
      <c r="F110" s="1">
        <v>3.3611111111111116</v>
      </c>
      <c r="G110" s="1">
        <v>14.520000000000003</v>
      </c>
      <c r="H110" s="1">
        <f>financials[[#This Row],[Units Sold]]*financials[[#This Row],[Sale Price]]</f>
        <v>30099.960000000006</v>
      </c>
      <c r="I110" s="1">
        <f>VLOOKUP(financials[[#This Row],[Discount Band]],discount!A:B,2,0)*financials[[#This Row],[Gross Sales]]</f>
        <v>4514.9940000000006</v>
      </c>
      <c r="J110" s="1">
        <f>financials[[#This Row],[Gross Sales]]-financials[[#This Row],[Discounts]]</f>
        <v>25584.966000000008</v>
      </c>
      <c r="K110" s="1">
        <f>financials[[#This Row],[Manufacturing Price]]*financials[[#This Row],[Units Sold]]*1.2</f>
        <v>8361.1</v>
      </c>
      <c r="L110" s="1">
        <f>financials[[#This Row],[ Sales]]-financials[[#This Row],[COGS]]</f>
        <v>17223.866000000009</v>
      </c>
      <c r="M110" s="5">
        <v>43770</v>
      </c>
    </row>
    <row r="111" spans="1:13" x14ac:dyDescent="0.25">
      <c r="A111" t="s">
        <v>8</v>
      </c>
      <c r="B111" t="s">
        <v>16</v>
      </c>
      <c r="C111" s="4" t="s">
        <v>23</v>
      </c>
      <c r="D111" s="4" t="s">
        <v>30</v>
      </c>
      <c r="E111">
        <v>1435</v>
      </c>
      <c r="F111" s="1">
        <v>3.3611111111111116</v>
      </c>
      <c r="G111" s="1">
        <v>151.25</v>
      </c>
      <c r="H111" s="1">
        <f>financials[[#This Row],[Units Sold]]*financials[[#This Row],[Sale Price]]</f>
        <v>217043.75</v>
      </c>
      <c r="I111" s="1">
        <f>VLOOKUP(financials[[#This Row],[Discount Band]],discount!A:B,2,0)*financials[[#This Row],[Gross Sales]]</f>
        <v>32556.5625</v>
      </c>
      <c r="J111" s="1">
        <f>financials[[#This Row],[Gross Sales]]-financials[[#This Row],[Discounts]]</f>
        <v>184487.1875</v>
      </c>
      <c r="K111" s="1">
        <f>financials[[#This Row],[Manufacturing Price]]*financials[[#This Row],[Units Sold]]*1.2</f>
        <v>5787.8333333333339</v>
      </c>
      <c r="L111" s="1">
        <f>financials[[#This Row],[ Sales]]-financials[[#This Row],[COGS]]</f>
        <v>178699.35416666666</v>
      </c>
      <c r="M111" s="5">
        <v>44136</v>
      </c>
    </row>
    <row r="112" spans="1:13" x14ac:dyDescent="0.25">
      <c r="A112" t="s">
        <v>7</v>
      </c>
      <c r="B112" t="s">
        <v>12</v>
      </c>
      <c r="C112" s="4" t="s">
        <v>24</v>
      </c>
      <c r="D112" s="4" t="s">
        <v>30</v>
      </c>
      <c r="E112">
        <v>2832</v>
      </c>
      <c r="F112" s="1">
        <v>6.7222222222222232</v>
      </c>
      <c r="G112" s="1">
        <v>18.150000000000002</v>
      </c>
      <c r="H112" s="1">
        <f>financials[[#This Row],[Units Sold]]*financials[[#This Row],[Sale Price]]</f>
        <v>51400.800000000003</v>
      </c>
      <c r="I112" s="1">
        <f>VLOOKUP(financials[[#This Row],[Discount Band]],discount!A:B,2,0)*financials[[#This Row],[Gross Sales]]</f>
        <v>7710.12</v>
      </c>
      <c r="J112" s="1">
        <f>financials[[#This Row],[Gross Sales]]-financials[[#This Row],[Discounts]]</f>
        <v>43690.68</v>
      </c>
      <c r="K112" s="1">
        <f>financials[[#This Row],[Manufacturing Price]]*financials[[#This Row],[Units Sold]]*1.2</f>
        <v>22844.800000000003</v>
      </c>
      <c r="L112" s="1">
        <f>financials[[#This Row],[ Sales]]-financials[[#This Row],[COGS]]</f>
        <v>20845.879999999997</v>
      </c>
      <c r="M112" s="5">
        <v>43497</v>
      </c>
    </row>
    <row r="113" spans="1:13" x14ac:dyDescent="0.25">
      <c r="A113" t="s">
        <v>6</v>
      </c>
      <c r="B113" t="s">
        <v>14</v>
      </c>
      <c r="C113" s="4" t="s">
        <v>24</v>
      </c>
      <c r="D113" s="4" t="s">
        <v>30</v>
      </c>
      <c r="E113">
        <v>1692</v>
      </c>
      <c r="F113" s="1">
        <v>6.7222222222222232</v>
      </c>
      <c r="G113" s="1">
        <v>363.00000000000006</v>
      </c>
      <c r="H113" s="1">
        <f>financials[[#This Row],[Units Sold]]*financials[[#This Row],[Sale Price]]</f>
        <v>614196.00000000012</v>
      </c>
      <c r="I113" s="1">
        <f>VLOOKUP(financials[[#This Row],[Discount Band]],discount!A:B,2,0)*financials[[#This Row],[Gross Sales]]</f>
        <v>92129.400000000009</v>
      </c>
      <c r="J113" s="1">
        <f>financials[[#This Row],[Gross Sales]]-financials[[#This Row],[Discounts]]</f>
        <v>522066.60000000009</v>
      </c>
      <c r="K113" s="1">
        <f>financials[[#This Row],[Manufacturing Price]]*financials[[#This Row],[Units Sold]]*1.2</f>
        <v>13648.800000000001</v>
      </c>
      <c r="L113" s="1">
        <f>financials[[#This Row],[ Sales]]-financials[[#This Row],[COGS]]</f>
        <v>508417.8000000001</v>
      </c>
      <c r="M113" s="5">
        <v>43586</v>
      </c>
    </row>
    <row r="114" spans="1:13" x14ac:dyDescent="0.25">
      <c r="A114" t="s">
        <v>6</v>
      </c>
      <c r="B114" t="s">
        <v>15</v>
      </c>
      <c r="C114" s="4" t="s">
        <v>24</v>
      </c>
      <c r="D114" s="4" t="s">
        <v>30</v>
      </c>
      <c r="E114">
        <v>3780</v>
      </c>
      <c r="F114" s="1">
        <v>6.7222222222222232</v>
      </c>
      <c r="G114" s="1">
        <v>363.00000000000006</v>
      </c>
      <c r="H114" s="1">
        <f>financials[[#This Row],[Units Sold]]*financials[[#This Row],[Sale Price]]</f>
        <v>1372140.0000000002</v>
      </c>
      <c r="I114" s="1">
        <f>VLOOKUP(financials[[#This Row],[Discount Band]],discount!A:B,2,0)*financials[[#This Row],[Gross Sales]]</f>
        <v>205821.00000000003</v>
      </c>
      <c r="J114" s="1">
        <f>financials[[#This Row],[Gross Sales]]-financials[[#This Row],[Discounts]]</f>
        <v>1166319.0000000002</v>
      </c>
      <c r="K114" s="1">
        <f>financials[[#This Row],[Manufacturing Price]]*financials[[#This Row],[Units Sold]]*1.2</f>
        <v>30492.000000000004</v>
      </c>
      <c r="L114" s="1">
        <f>financials[[#This Row],[ Sales]]-financials[[#This Row],[COGS]]</f>
        <v>1135827.0000000002</v>
      </c>
      <c r="M114" s="5">
        <v>43586</v>
      </c>
    </row>
    <row r="115" spans="1:13" x14ac:dyDescent="0.25">
      <c r="A115" t="s">
        <v>10</v>
      </c>
      <c r="B115" t="s">
        <v>13</v>
      </c>
      <c r="C115" s="4" t="s">
        <v>24</v>
      </c>
      <c r="D115" s="4" t="s">
        <v>30</v>
      </c>
      <c r="E115">
        <v>1562</v>
      </c>
      <c r="F115" s="1">
        <v>6.7222222222222232</v>
      </c>
      <c r="G115" s="1">
        <v>14.520000000000003</v>
      </c>
      <c r="H115" s="1">
        <f>financials[[#This Row],[Units Sold]]*financials[[#This Row],[Sale Price]]</f>
        <v>22680.240000000005</v>
      </c>
      <c r="I115" s="1">
        <f>VLOOKUP(financials[[#This Row],[Discount Band]],discount!A:B,2,0)*financials[[#This Row],[Gross Sales]]</f>
        <v>3402.0360000000005</v>
      </c>
      <c r="J115" s="1">
        <f>financials[[#This Row],[Gross Sales]]-financials[[#This Row],[Discounts]]</f>
        <v>19278.204000000005</v>
      </c>
      <c r="K115" s="1">
        <f>financials[[#This Row],[Manufacturing Price]]*financials[[#This Row],[Units Sold]]*1.2</f>
        <v>12600.133333333335</v>
      </c>
      <c r="L115" s="1">
        <f>financials[[#This Row],[ Sales]]-financials[[#This Row],[COGS]]</f>
        <v>6678.0706666666701</v>
      </c>
      <c r="M115" s="5">
        <v>43617</v>
      </c>
    </row>
    <row r="116" spans="1:13" x14ac:dyDescent="0.25">
      <c r="A116" t="s">
        <v>8</v>
      </c>
      <c r="B116" t="s">
        <v>16</v>
      </c>
      <c r="C116" s="4" t="s">
        <v>24</v>
      </c>
      <c r="D116" s="4" t="s">
        <v>30</v>
      </c>
      <c r="E116">
        <v>1629</v>
      </c>
      <c r="F116" s="1">
        <v>6.7222222222222232</v>
      </c>
      <c r="G116" s="1">
        <v>151.25</v>
      </c>
      <c r="H116" s="1">
        <f>financials[[#This Row],[Units Sold]]*financials[[#This Row],[Sale Price]]</f>
        <v>246386.25</v>
      </c>
      <c r="I116" s="1">
        <f>VLOOKUP(financials[[#This Row],[Discount Band]],discount!A:B,2,0)*financials[[#This Row],[Gross Sales]]</f>
        <v>36957.9375</v>
      </c>
      <c r="J116" s="1">
        <f>financials[[#This Row],[Gross Sales]]-financials[[#This Row],[Discounts]]</f>
        <v>209428.3125</v>
      </c>
      <c r="K116" s="1">
        <f>financials[[#This Row],[Manufacturing Price]]*financials[[#This Row],[Units Sold]]*1.2</f>
        <v>13140.600000000002</v>
      </c>
      <c r="L116" s="1">
        <f>financials[[#This Row],[ Sales]]-financials[[#This Row],[COGS]]</f>
        <v>196287.71249999999</v>
      </c>
      <c r="M116" s="5">
        <v>43617</v>
      </c>
    </row>
    <row r="117" spans="1:13" x14ac:dyDescent="0.25">
      <c r="A117" t="s">
        <v>10</v>
      </c>
      <c r="B117" t="s">
        <v>12</v>
      </c>
      <c r="C117" s="4" t="s">
        <v>24</v>
      </c>
      <c r="D117" s="4" t="s">
        <v>30</v>
      </c>
      <c r="E117">
        <v>725</v>
      </c>
      <c r="F117" s="1">
        <v>6.7222222222222232</v>
      </c>
      <c r="G117" s="1">
        <v>14.520000000000003</v>
      </c>
      <c r="H117" s="1">
        <f>financials[[#This Row],[Units Sold]]*financials[[#This Row],[Sale Price]]</f>
        <v>10527.000000000002</v>
      </c>
      <c r="I117" s="1">
        <f>VLOOKUP(financials[[#This Row],[Discount Band]],discount!A:B,2,0)*financials[[#This Row],[Gross Sales]]</f>
        <v>1579.0500000000002</v>
      </c>
      <c r="J117" s="1">
        <f>financials[[#This Row],[Gross Sales]]-financials[[#This Row],[Discounts]]</f>
        <v>8947.9500000000007</v>
      </c>
      <c r="K117" s="1">
        <f>financials[[#This Row],[Manufacturing Price]]*financials[[#This Row],[Units Sold]]*1.2</f>
        <v>5848.3333333333348</v>
      </c>
      <c r="L117" s="1">
        <f>financials[[#This Row],[ Sales]]-financials[[#This Row],[COGS]]</f>
        <v>3099.6166666666659</v>
      </c>
      <c r="M117" s="5">
        <v>43739</v>
      </c>
    </row>
    <row r="118" spans="1:13" x14ac:dyDescent="0.25">
      <c r="A118" t="s">
        <v>8</v>
      </c>
      <c r="B118" t="s">
        <v>15</v>
      </c>
      <c r="C118" s="4" t="s">
        <v>24</v>
      </c>
      <c r="D118" s="4" t="s">
        <v>30</v>
      </c>
      <c r="E118">
        <v>1812</v>
      </c>
      <c r="F118" s="1">
        <v>6.7222222222222232</v>
      </c>
      <c r="G118" s="1">
        <v>151.25</v>
      </c>
      <c r="H118" s="1">
        <f>financials[[#This Row],[Units Sold]]*financials[[#This Row],[Sale Price]]</f>
        <v>274065</v>
      </c>
      <c r="I118" s="1">
        <f>VLOOKUP(financials[[#This Row],[Discount Band]],discount!A:B,2,0)*financials[[#This Row],[Gross Sales]]</f>
        <v>41109.75</v>
      </c>
      <c r="J118" s="1">
        <f>financials[[#This Row],[Gross Sales]]-financials[[#This Row],[Discounts]]</f>
        <v>232955.25</v>
      </c>
      <c r="K118" s="1">
        <f>financials[[#This Row],[Manufacturing Price]]*financials[[#This Row],[Units Sold]]*1.2</f>
        <v>14616.800000000001</v>
      </c>
      <c r="L118" s="1">
        <f>financials[[#This Row],[ Sales]]-financials[[#This Row],[COGS]]</f>
        <v>218338.45</v>
      </c>
      <c r="M118" s="5">
        <v>44105</v>
      </c>
    </row>
    <row r="119" spans="1:13" x14ac:dyDescent="0.25">
      <c r="A119" t="s">
        <v>8</v>
      </c>
      <c r="B119" t="s">
        <v>16</v>
      </c>
      <c r="C119" s="4" t="s">
        <v>24</v>
      </c>
      <c r="D119" s="4" t="s">
        <v>30</v>
      </c>
      <c r="E119">
        <v>3649</v>
      </c>
      <c r="F119" s="1">
        <v>6.7222222222222232</v>
      </c>
      <c r="G119" s="1">
        <v>151.25</v>
      </c>
      <c r="H119" s="1">
        <f>financials[[#This Row],[Units Sold]]*financials[[#This Row],[Sale Price]]</f>
        <v>551911.25</v>
      </c>
      <c r="I119" s="1">
        <f>VLOOKUP(financials[[#This Row],[Discount Band]],discount!A:B,2,0)*financials[[#This Row],[Gross Sales]]</f>
        <v>82786.6875</v>
      </c>
      <c r="J119" s="1">
        <f>financials[[#This Row],[Gross Sales]]-financials[[#This Row],[Discounts]]</f>
        <v>469124.5625</v>
      </c>
      <c r="K119" s="1">
        <f>financials[[#This Row],[Manufacturing Price]]*financials[[#This Row],[Units Sold]]*1.2</f>
        <v>29435.266666666674</v>
      </c>
      <c r="L119" s="1">
        <f>financials[[#This Row],[ Sales]]-financials[[#This Row],[COGS]]</f>
        <v>439689.29583333334</v>
      </c>
      <c r="M119" s="5">
        <v>44105</v>
      </c>
    </row>
    <row r="120" spans="1:13" x14ac:dyDescent="0.25">
      <c r="A120" t="s">
        <v>10</v>
      </c>
      <c r="B120" t="s">
        <v>14</v>
      </c>
      <c r="C120" s="4" t="s">
        <v>24</v>
      </c>
      <c r="D120" s="4" t="s">
        <v>30</v>
      </c>
      <c r="E120">
        <v>171</v>
      </c>
      <c r="F120" s="1">
        <v>6.7222222222222232</v>
      </c>
      <c r="G120" s="1">
        <v>14.520000000000003</v>
      </c>
      <c r="H120" s="1">
        <f>financials[[#This Row],[Units Sold]]*financials[[#This Row],[Sale Price]]</f>
        <v>2482.9200000000005</v>
      </c>
      <c r="I120" s="1">
        <f>VLOOKUP(financials[[#This Row],[Discount Band]],discount!A:B,2,0)*financials[[#This Row],[Gross Sales]]</f>
        <v>372.43800000000005</v>
      </c>
      <c r="J120" s="1">
        <f>financials[[#This Row],[Gross Sales]]-financials[[#This Row],[Discounts]]</f>
        <v>2110.4820000000004</v>
      </c>
      <c r="K120" s="1">
        <f>financials[[#This Row],[Manufacturing Price]]*financials[[#This Row],[Units Sold]]*1.2</f>
        <v>1379.4000000000003</v>
      </c>
      <c r="L120" s="1">
        <f>financials[[#This Row],[ Sales]]-financials[[#This Row],[COGS]]</f>
        <v>731.08200000000011</v>
      </c>
      <c r="M120" s="5">
        <v>44136</v>
      </c>
    </row>
    <row r="121" spans="1:13" x14ac:dyDescent="0.25">
      <c r="A121" t="s">
        <v>6</v>
      </c>
      <c r="B121" t="s">
        <v>12</v>
      </c>
      <c r="C121" s="4" t="s">
        <v>24</v>
      </c>
      <c r="D121" s="4" t="s">
        <v>30</v>
      </c>
      <c r="E121">
        <v>334</v>
      </c>
      <c r="F121" s="1">
        <v>6.7222222222222232</v>
      </c>
      <c r="G121" s="1">
        <v>363.00000000000006</v>
      </c>
      <c r="H121" s="1">
        <f>financials[[#This Row],[Units Sold]]*financials[[#This Row],[Sale Price]]</f>
        <v>121242.00000000001</v>
      </c>
      <c r="I121" s="1">
        <f>VLOOKUP(financials[[#This Row],[Discount Band]],discount!A:B,2,0)*financials[[#This Row],[Gross Sales]]</f>
        <v>18186.300000000003</v>
      </c>
      <c r="J121" s="1">
        <f>financials[[#This Row],[Gross Sales]]-financials[[#This Row],[Discounts]]</f>
        <v>103055.70000000001</v>
      </c>
      <c r="K121" s="1">
        <f>financials[[#This Row],[Manufacturing Price]]*financials[[#This Row],[Units Sold]]*1.2</f>
        <v>2694.2666666666669</v>
      </c>
      <c r="L121" s="1">
        <f>financials[[#This Row],[ Sales]]-financials[[#This Row],[COGS]]</f>
        <v>100361.43333333335</v>
      </c>
      <c r="M121" s="5">
        <v>43800</v>
      </c>
    </row>
    <row r="122" spans="1:13" x14ac:dyDescent="0.25">
      <c r="A122" t="s">
        <v>9</v>
      </c>
      <c r="B122" t="s">
        <v>12</v>
      </c>
      <c r="C122" s="4" t="s">
        <v>24</v>
      </c>
      <c r="D122" s="4" t="s">
        <v>30</v>
      </c>
      <c r="E122">
        <v>1824</v>
      </c>
      <c r="F122" s="1">
        <v>6.7222222222222232</v>
      </c>
      <c r="G122" s="1">
        <v>423.50000000000011</v>
      </c>
      <c r="H122" s="1">
        <f>financials[[#This Row],[Units Sold]]*financials[[#This Row],[Sale Price]]</f>
        <v>772464.00000000023</v>
      </c>
      <c r="I122" s="1">
        <f>VLOOKUP(financials[[#This Row],[Discount Band]],discount!A:B,2,0)*financials[[#This Row],[Gross Sales]]</f>
        <v>115869.60000000003</v>
      </c>
      <c r="J122" s="1">
        <f>financials[[#This Row],[Gross Sales]]-financials[[#This Row],[Discounts]]</f>
        <v>656594.40000000014</v>
      </c>
      <c r="K122" s="1">
        <f>financials[[#This Row],[Manufacturing Price]]*financials[[#This Row],[Units Sold]]*1.2</f>
        <v>14713.600000000002</v>
      </c>
      <c r="L122" s="1">
        <f>financials[[#This Row],[ Sales]]-financials[[#This Row],[COGS]]</f>
        <v>641880.80000000016</v>
      </c>
      <c r="M122" s="5">
        <v>43800</v>
      </c>
    </row>
    <row r="123" spans="1:13" x14ac:dyDescent="0.25">
      <c r="A123" t="s">
        <v>8</v>
      </c>
      <c r="B123" t="s">
        <v>12</v>
      </c>
      <c r="C123" s="4" t="s">
        <v>24</v>
      </c>
      <c r="D123" s="4" t="s">
        <v>30</v>
      </c>
      <c r="E123">
        <v>1274</v>
      </c>
      <c r="F123" s="1">
        <v>6.7222222222222232</v>
      </c>
      <c r="G123" s="1">
        <v>151.25</v>
      </c>
      <c r="H123" s="1">
        <f>financials[[#This Row],[Units Sold]]*financials[[#This Row],[Sale Price]]</f>
        <v>192692.5</v>
      </c>
      <c r="I123" s="1">
        <f>VLOOKUP(financials[[#This Row],[Discount Band]],discount!A:B,2,0)*financials[[#This Row],[Gross Sales]]</f>
        <v>28903.875</v>
      </c>
      <c r="J123" s="1">
        <f>financials[[#This Row],[Gross Sales]]-financials[[#This Row],[Discounts]]</f>
        <v>163788.625</v>
      </c>
      <c r="K123" s="1">
        <f>financials[[#This Row],[Manufacturing Price]]*financials[[#This Row],[Units Sold]]*1.2</f>
        <v>10276.933333333336</v>
      </c>
      <c r="L123" s="1">
        <f>financials[[#This Row],[ Sales]]-financials[[#This Row],[COGS]]</f>
        <v>153511.69166666665</v>
      </c>
      <c r="M123" s="5">
        <v>43800</v>
      </c>
    </row>
    <row r="124" spans="1:13" x14ac:dyDescent="0.25">
      <c r="A124" t="s">
        <v>7</v>
      </c>
      <c r="B124" t="s">
        <v>13</v>
      </c>
      <c r="C124" s="4" t="s">
        <v>24</v>
      </c>
      <c r="D124" s="4" t="s">
        <v>30</v>
      </c>
      <c r="E124">
        <v>2502</v>
      </c>
      <c r="F124" s="1">
        <v>6.7222222222222232</v>
      </c>
      <c r="G124" s="1">
        <v>18.150000000000002</v>
      </c>
      <c r="H124" s="1">
        <f>financials[[#This Row],[Units Sold]]*financials[[#This Row],[Sale Price]]</f>
        <v>45411.3</v>
      </c>
      <c r="I124" s="1">
        <f>VLOOKUP(financials[[#This Row],[Discount Band]],discount!A:B,2,0)*financials[[#This Row],[Gross Sales]]</f>
        <v>6811.6950000000006</v>
      </c>
      <c r="J124" s="1">
        <f>financials[[#This Row],[Gross Sales]]-financials[[#This Row],[Discounts]]</f>
        <v>38599.605000000003</v>
      </c>
      <c r="K124" s="1">
        <f>financials[[#This Row],[Manufacturing Price]]*financials[[#This Row],[Units Sold]]*1.2</f>
        <v>20182.800000000003</v>
      </c>
      <c r="L124" s="1">
        <f>financials[[#This Row],[ Sales]]-financials[[#This Row],[COGS]]</f>
        <v>18416.805</v>
      </c>
      <c r="M124" s="5">
        <v>44166</v>
      </c>
    </row>
    <row r="125" spans="1:13" x14ac:dyDescent="0.25">
      <c r="A125" t="s">
        <v>9</v>
      </c>
      <c r="B125" t="s">
        <v>13</v>
      </c>
      <c r="C125" s="4" t="s">
        <v>24</v>
      </c>
      <c r="D125" s="4" t="s">
        <v>30</v>
      </c>
      <c r="E125">
        <v>1293</v>
      </c>
      <c r="F125" s="1">
        <v>6.7222222222222232</v>
      </c>
      <c r="G125" s="1">
        <v>8.4700000000000024</v>
      </c>
      <c r="H125" s="1">
        <f>financials[[#This Row],[Units Sold]]*financials[[#This Row],[Sale Price]]</f>
        <v>10951.710000000003</v>
      </c>
      <c r="I125" s="1">
        <f>VLOOKUP(financials[[#This Row],[Discount Band]],discount!A:B,2,0)*financials[[#This Row],[Gross Sales]]</f>
        <v>1642.7565000000004</v>
      </c>
      <c r="J125" s="1">
        <f>financials[[#This Row],[Gross Sales]]-financials[[#This Row],[Discounts]]</f>
        <v>9308.9535000000033</v>
      </c>
      <c r="K125" s="1">
        <f>financials[[#This Row],[Manufacturing Price]]*financials[[#This Row],[Units Sold]]*1.2</f>
        <v>10430.200000000001</v>
      </c>
      <c r="L125" s="1">
        <f>financials[[#This Row],[ Sales]]-financials[[#This Row],[COGS]]</f>
        <v>-1121.2464999999975</v>
      </c>
      <c r="M125" s="5">
        <v>44166</v>
      </c>
    </row>
    <row r="126" spans="1:13" x14ac:dyDescent="0.25">
      <c r="A126" t="s">
        <v>10</v>
      </c>
      <c r="B126" t="s">
        <v>14</v>
      </c>
      <c r="C126" s="4" t="s">
        <v>24</v>
      </c>
      <c r="D126" s="4" t="s">
        <v>30</v>
      </c>
      <c r="E126">
        <v>1712</v>
      </c>
      <c r="F126" s="1">
        <v>6.7222222222222232</v>
      </c>
      <c r="G126" s="1">
        <v>14.520000000000003</v>
      </c>
      <c r="H126" s="1">
        <f>financials[[#This Row],[Units Sold]]*financials[[#This Row],[Sale Price]]</f>
        <v>24858.240000000005</v>
      </c>
      <c r="I126" s="1">
        <f>VLOOKUP(financials[[#This Row],[Discount Band]],discount!A:B,2,0)*financials[[#This Row],[Gross Sales]]</f>
        <v>3728.7360000000008</v>
      </c>
      <c r="J126" s="1">
        <f>financials[[#This Row],[Gross Sales]]-financials[[#This Row],[Discounts]]</f>
        <v>21129.504000000004</v>
      </c>
      <c r="K126" s="1">
        <f>financials[[#This Row],[Manufacturing Price]]*financials[[#This Row],[Units Sold]]*1.2</f>
        <v>13810.133333333333</v>
      </c>
      <c r="L126" s="1">
        <f>financials[[#This Row],[ Sales]]-financials[[#This Row],[COGS]]</f>
        <v>7319.3706666666712</v>
      </c>
      <c r="M126" s="5">
        <v>43800</v>
      </c>
    </row>
    <row r="127" spans="1:13" x14ac:dyDescent="0.25">
      <c r="A127" t="s">
        <v>10</v>
      </c>
      <c r="B127" t="s">
        <v>16</v>
      </c>
      <c r="C127" s="4" t="s">
        <v>24</v>
      </c>
      <c r="D127" s="4" t="s">
        <v>30</v>
      </c>
      <c r="E127">
        <v>376</v>
      </c>
      <c r="F127" s="1">
        <v>6.7222222222222232</v>
      </c>
      <c r="G127" s="1">
        <v>14.520000000000003</v>
      </c>
      <c r="H127" s="1">
        <f>financials[[#This Row],[Units Sold]]*financials[[#This Row],[Sale Price]]</f>
        <v>5459.5200000000013</v>
      </c>
      <c r="I127" s="1">
        <f>VLOOKUP(financials[[#This Row],[Discount Band]],discount!A:B,2,0)*financials[[#This Row],[Gross Sales]]</f>
        <v>818.92800000000022</v>
      </c>
      <c r="J127" s="1">
        <f>financials[[#This Row],[Gross Sales]]-financials[[#This Row],[Discounts]]</f>
        <v>4640.5920000000015</v>
      </c>
      <c r="K127" s="1">
        <f>financials[[#This Row],[Manufacturing Price]]*financials[[#This Row],[Units Sold]]*1.2</f>
        <v>3033.0666666666671</v>
      </c>
      <c r="L127" s="1">
        <f>financials[[#This Row],[ Sales]]-financials[[#This Row],[COGS]]</f>
        <v>1607.5253333333344</v>
      </c>
      <c r="M127" s="5">
        <v>43800</v>
      </c>
    </row>
    <row r="128" spans="1:13" x14ac:dyDescent="0.25">
      <c r="A128" t="s">
        <v>9</v>
      </c>
      <c r="B128" t="s">
        <v>13</v>
      </c>
      <c r="C128" s="4" t="s">
        <v>25</v>
      </c>
      <c r="D128" s="4" t="s">
        <v>30</v>
      </c>
      <c r="E128">
        <v>3658</v>
      </c>
      <c r="F128" s="1">
        <v>80.666666666666671</v>
      </c>
      <c r="G128" s="1">
        <v>24.200000000000003</v>
      </c>
      <c r="H128" s="1">
        <f>financials[[#This Row],[Units Sold]]*financials[[#This Row],[Sale Price]]</f>
        <v>88523.6</v>
      </c>
      <c r="I128" s="1">
        <f>VLOOKUP(financials[[#This Row],[Discount Band]],discount!A:B,2,0)*financials[[#This Row],[Gross Sales]]</f>
        <v>13278.54</v>
      </c>
      <c r="J128" s="1">
        <f>financials[[#This Row],[Gross Sales]]-financials[[#This Row],[Discounts]]</f>
        <v>75245.06</v>
      </c>
      <c r="K128" s="1">
        <f>financials[[#This Row],[Manufacturing Price]]*financials[[#This Row],[Units Sold]]*1.2</f>
        <v>354094.4</v>
      </c>
      <c r="L128" s="1">
        <f>financials[[#This Row],[ Sales]]-financials[[#This Row],[COGS]]</f>
        <v>-278849.34000000003</v>
      </c>
      <c r="M128" s="5">
        <v>43739</v>
      </c>
    </row>
    <row r="129" spans="1:13" x14ac:dyDescent="0.25">
      <c r="A129" t="s">
        <v>9</v>
      </c>
      <c r="B129" t="s">
        <v>15</v>
      </c>
      <c r="C129" s="4" t="s">
        <v>25</v>
      </c>
      <c r="D129" s="4" t="s">
        <v>30</v>
      </c>
      <c r="E129">
        <v>4626</v>
      </c>
      <c r="F129" s="1">
        <v>80.666666666666671</v>
      </c>
      <c r="G129" s="1">
        <v>423.50000000000011</v>
      </c>
      <c r="H129" s="1">
        <f>financials[[#This Row],[Units Sold]]*financials[[#This Row],[Sale Price]]</f>
        <v>1959111.0000000005</v>
      </c>
      <c r="I129" s="1">
        <f>VLOOKUP(financials[[#This Row],[Discount Band]],discount!A:B,2,0)*financials[[#This Row],[Gross Sales]]</f>
        <v>293866.65000000008</v>
      </c>
      <c r="J129" s="1">
        <f>financials[[#This Row],[Gross Sales]]-financials[[#This Row],[Discounts]]</f>
        <v>1665244.3500000003</v>
      </c>
      <c r="K129" s="1">
        <f>financials[[#This Row],[Manufacturing Price]]*financials[[#This Row],[Units Sold]]*1.2</f>
        <v>447796.8</v>
      </c>
      <c r="L129" s="1">
        <f>financials[[#This Row],[ Sales]]-financials[[#This Row],[COGS]]</f>
        <v>1217447.5500000003</v>
      </c>
      <c r="M129" s="5">
        <v>44105</v>
      </c>
    </row>
    <row r="130" spans="1:13" x14ac:dyDescent="0.25">
      <c r="A130" t="s">
        <v>9</v>
      </c>
      <c r="B130" t="s">
        <v>15</v>
      </c>
      <c r="C130" s="4" t="s">
        <v>25</v>
      </c>
      <c r="D130" s="4" t="s">
        <v>30</v>
      </c>
      <c r="E130">
        <v>1455</v>
      </c>
      <c r="F130" s="1">
        <v>80.666666666666671</v>
      </c>
      <c r="G130" s="1">
        <v>423.50000000000011</v>
      </c>
      <c r="H130" s="1">
        <f>financials[[#This Row],[Units Sold]]*financials[[#This Row],[Sale Price]]</f>
        <v>616192.50000000012</v>
      </c>
      <c r="I130" s="1">
        <f>VLOOKUP(financials[[#This Row],[Discount Band]],discount!A:B,2,0)*financials[[#This Row],[Gross Sales]]</f>
        <v>92428.875000000015</v>
      </c>
      <c r="J130" s="1">
        <f>financials[[#This Row],[Gross Sales]]-financials[[#This Row],[Discounts]]</f>
        <v>523763.62500000012</v>
      </c>
      <c r="K130" s="1">
        <f>financials[[#This Row],[Manufacturing Price]]*financials[[#This Row],[Units Sold]]*1.2</f>
        <v>140844</v>
      </c>
      <c r="L130" s="1">
        <f>financials[[#This Row],[ Sales]]-financials[[#This Row],[COGS]]</f>
        <v>382919.62500000012</v>
      </c>
      <c r="M130" s="5">
        <v>43739</v>
      </c>
    </row>
    <row r="131" spans="1:13" x14ac:dyDescent="0.25">
      <c r="A131" t="s">
        <v>8</v>
      </c>
      <c r="B131" t="s">
        <v>15</v>
      </c>
      <c r="C131" s="4" t="s">
        <v>25</v>
      </c>
      <c r="D131" s="4" t="s">
        <v>30</v>
      </c>
      <c r="E131">
        <v>4655</v>
      </c>
      <c r="F131" s="1">
        <v>80.666666666666671</v>
      </c>
      <c r="G131" s="1">
        <v>151.25</v>
      </c>
      <c r="H131" s="1">
        <f>financials[[#This Row],[Units Sold]]*financials[[#This Row],[Sale Price]]</f>
        <v>704068.75</v>
      </c>
      <c r="I131" s="1">
        <f>VLOOKUP(financials[[#This Row],[Discount Band]],discount!A:B,2,0)*financials[[#This Row],[Gross Sales]]</f>
        <v>105610.3125</v>
      </c>
      <c r="J131" s="1">
        <f>financials[[#This Row],[Gross Sales]]-financials[[#This Row],[Discounts]]</f>
        <v>598458.4375</v>
      </c>
      <c r="K131" s="1">
        <f>financials[[#This Row],[Manufacturing Price]]*financials[[#This Row],[Units Sold]]*1.2</f>
        <v>450604.00000000006</v>
      </c>
      <c r="L131" s="1">
        <f>financials[[#This Row],[ Sales]]-financials[[#This Row],[COGS]]</f>
        <v>147854.43749999994</v>
      </c>
      <c r="M131" s="5">
        <v>44105</v>
      </c>
    </row>
    <row r="132" spans="1:13" x14ac:dyDescent="0.25">
      <c r="A132" t="s">
        <v>8</v>
      </c>
      <c r="B132" t="s">
        <v>16</v>
      </c>
      <c r="C132" s="4" t="s">
        <v>25</v>
      </c>
      <c r="D132" s="4" t="s">
        <v>30</v>
      </c>
      <c r="E132">
        <v>3167</v>
      </c>
      <c r="F132" s="1">
        <v>80.666666666666671</v>
      </c>
      <c r="G132" s="1">
        <v>151.25</v>
      </c>
      <c r="H132" s="1">
        <f>financials[[#This Row],[Units Sold]]*financials[[#This Row],[Sale Price]]</f>
        <v>479008.75</v>
      </c>
      <c r="I132" s="1">
        <f>VLOOKUP(financials[[#This Row],[Discount Band]],discount!A:B,2,0)*financials[[#This Row],[Gross Sales]]</f>
        <v>71851.3125</v>
      </c>
      <c r="J132" s="1">
        <f>financials[[#This Row],[Gross Sales]]-financials[[#This Row],[Discounts]]</f>
        <v>407157.4375</v>
      </c>
      <c r="K132" s="1">
        <f>financials[[#This Row],[Manufacturing Price]]*financials[[#This Row],[Units Sold]]*1.2</f>
        <v>306565.59999999998</v>
      </c>
      <c r="L132" s="1">
        <f>financials[[#This Row],[ Sales]]-financials[[#This Row],[COGS]]</f>
        <v>100591.83750000002</v>
      </c>
      <c r="M132" s="5">
        <v>44105</v>
      </c>
    </row>
    <row r="133" spans="1:13" x14ac:dyDescent="0.25">
      <c r="A133" t="s">
        <v>10</v>
      </c>
      <c r="B133" t="s">
        <v>14</v>
      </c>
      <c r="C133" s="4" t="s">
        <v>25</v>
      </c>
      <c r="D133" s="4" t="s">
        <v>30</v>
      </c>
      <c r="E133">
        <v>944</v>
      </c>
      <c r="F133" s="1">
        <v>80.666666666666671</v>
      </c>
      <c r="G133" s="1">
        <v>14.520000000000003</v>
      </c>
      <c r="H133" s="1">
        <f>financials[[#This Row],[Units Sold]]*financials[[#This Row],[Sale Price]]</f>
        <v>13706.880000000003</v>
      </c>
      <c r="I133" s="1">
        <f>VLOOKUP(financials[[#This Row],[Discount Band]],discount!A:B,2,0)*financials[[#This Row],[Gross Sales]]</f>
        <v>2056.0320000000002</v>
      </c>
      <c r="J133" s="1">
        <f>financials[[#This Row],[Gross Sales]]-financials[[#This Row],[Discounts]]</f>
        <v>11650.848000000002</v>
      </c>
      <c r="K133" s="1">
        <f>financials[[#This Row],[Manufacturing Price]]*financials[[#This Row],[Units Sold]]*1.2</f>
        <v>91379.200000000012</v>
      </c>
      <c r="L133" s="1">
        <f>financials[[#This Row],[ Sales]]-financials[[#This Row],[COGS]]</f>
        <v>-79728.352000000014</v>
      </c>
      <c r="M133" s="5">
        <v>43800</v>
      </c>
    </row>
    <row r="134" spans="1:13" x14ac:dyDescent="0.25">
      <c r="A134" t="s">
        <v>9</v>
      </c>
      <c r="B134" t="s">
        <v>16</v>
      </c>
      <c r="C134" s="4" t="s">
        <v>25</v>
      </c>
      <c r="D134" s="4" t="s">
        <v>30</v>
      </c>
      <c r="E134">
        <v>3942</v>
      </c>
      <c r="F134" s="1">
        <v>80.666666666666671</v>
      </c>
      <c r="G134" s="1">
        <v>24.200000000000003</v>
      </c>
      <c r="H134" s="1">
        <f>financials[[#This Row],[Units Sold]]*financials[[#This Row],[Sale Price]]</f>
        <v>95396.400000000009</v>
      </c>
      <c r="I134" s="1">
        <f>VLOOKUP(financials[[#This Row],[Discount Band]],discount!A:B,2,0)*financials[[#This Row],[Gross Sales]]</f>
        <v>14309.460000000001</v>
      </c>
      <c r="J134" s="1">
        <f>financials[[#This Row],[Gross Sales]]-financials[[#This Row],[Discounts]]</f>
        <v>81086.94</v>
      </c>
      <c r="K134" s="1">
        <f>financials[[#This Row],[Manufacturing Price]]*financials[[#This Row],[Units Sold]]*1.2</f>
        <v>381585.6</v>
      </c>
      <c r="L134" s="1">
        <f>financials[[#This Row],[ Sales]]-financials[[#This Row],[COGS]]</f>
        <v>-300498.65999999997</v>
      </c>
      <c r="M134" s="5">
        <v>44166</v>
      </c>
    </row>
    <row r="135" spans="1:13" x14ac:dyDescent="0.25">
      <c r="A135" t="s">
        <v>10</v>
      </c>
      <c r="B135" t="s">
        <v>16</v>
      </c>
      <c r="C135" s="4" t="s">
        <v>25</v>
      </c>
      <c r="D135" s="4" t="s">
        <v>30</v>
      </c>
      <c r="E135">
        <v>1950</v>
      </c>
      <c r="F135" s="1">
        <v>80.666666666666671</v>
      </c>
      <c r="G135" s="1">
        <v>14.520000000000003</v>
      </c>
      <c r="H135" s="1">
        <f>financials[[#This Row],[Units Sold]]*financials[[#This Row],[Sale Price]]</f>
        <v>28314.000000000007</v>
      </c>
      <c r="I135" s="1">
        <f>VLOOKUP(financials[[#This Row],[Discount Band]],discount!A:B,2,0)*financials[[#This Row],[Gross Sales]]</f>
        <v>4247.1000000000013</v>
      </c>
      <c r="J135" s="1">
        <f>financials[[#This Row],[Gross Sales]]-financials[[#This Row],[Discounts]]</f>
        <v>24066.900000000005</v>
      </c>
      <c r="K135" s="1">
        <f>financials[[#This Row],[Manufacturing Price]]*financials[[#This Row],[Units Sold]]*1.2</f>
        <v>188760</v>
      </c>
      <c r="L135" s="1">
        <f>financials[[#This Row],[ Sales]]-financials[[#This Row],[COGS]]</f>
        <v>-164693.1</v>
      </c>
      <c r="M135" s="5">
        <v>43800</v>
      </c>
    </row>
    <row r="136" spans="1:13" x14ac:dyDescent="0.25">
      <c r="A136" t="s">
        <v>8</v>
      </c>
      <c r="B136" t="s">
        <v>16</v>
      </c>
      <c r="C136" s="4" t="s">
        <v>26</v>
      </c>
      <c r="D136" s="4" t="s">
        <v>30</v>
      </c>
      <c r="E136">
        <v>3663</v>
      </c>
      <c r="F136" s="1">
        <v>168.05555555555554</v>
      </c>
      <c r="G136" s="1">
        <v>151.25</v>
      </c>
      <c r="H136" s="1">
        <f>financials[[#This Row],[Units Sold]]*financials[[#This Row],[Sale Price]]</f>
        <v>554028.75</v>
      </c>
      <c r="I136" s="1">
        <f>VLOOKUP(financials[[#This Row],[Discount Band]],discount!A:B,2,0)*financials[[#This Row],[Gross Sales]]</f>
        <v>83104.3125</v>
      </c>
      <c r="J136" s="1">
        <f>financials[[#This Row],[Gross Sales]]-financials[[#This Row],[Discounts]]</f>
        <v>470924.4375</v>
      </c>
      <c r="K136" s="1">
        <f>financials[[#This Row],[Manufacturing Price]]*financials[[#This Row],[Units Sold]]*1.2</f>
        <v>738705</v>
      </c>
      <c r="L136" s="1">
        <f>financials[[#This Row],[ Sales]]-financials[[#This Row],[COGS]]</f>
        <v>-267780.5625</v>
      </c>
      <c r="M136" s="5">
        <v>43617</v>
      </c>
    </row>
    <row r="137" spans="1:13" x14ac:dyDescent="0.25">
      <c r="A137" t="s">
        <v>6</v>
      </c>
      <c r="B137" t="s">
        <v>15</v>
      </c>
      <c r="C137" s="4" t="s">
        <v>26</v>
      </c>
      <c r="D137" s="4" t="s">
        <v>30</v>
      </c>
      <c r="E137">
        <v>855</v>
      </c>
      <c r="F137" s="1">
        <v>168.05555555555554</v>
      </c>
      <c r="G137" s="1">
        <v>363.00000000000006</v>
      </c>
      <c r="H137" s="1">
        <f>financials[[#This Row],[Units Sold]]*financials[[#This Row],[Sale Price]]</f>
        <v>310365.00000000006</v>
      </c>
      <c r="I137" s="1">
        <f>VLOOKUP(financials[[#This Row],[Discount Band]],discount!A:B,2,0)*financials[[#This Row],[Gross Sales]]</f>
        <v>46554.750000000007</v>
      </c>
      <c r="J137" s="1">
        <f>financials[[#This Row],[Gross Sales]]-financials[[#This Row],[Discounts]]</f>
        <v>263810.25000000006</v>
      </c>
      <c r="K137" s="1">
        <f>financials[[#This Row],[Manufacturing Price]]*financials[[#This Row],[Units Sold]]*1.2</f>
        <v>172425</v>
      </c>
      <c r="L137" s="1">
        <f>financials[[#This Row],[ Sales]]-financials[[#This Row],[COGS]]</f>
        <v>91385.250000000058</v>
      </c>
      <c r="M137" s="5">
        <v>44105</v>
      </c>
    </row>
    <row r="138" spans="1:13" x14ac:dyDescent="0.25">
      <c r="A138" t="s">
        <v>9</v>
      </c>
      <c r="B138" t="s">
        <v>15</v>
      </c>
      <c r="C138" s="4" t="s">
        <v>26</v>
      </c>
      <c r="D138" s="4" t="s">
        <v>30</v>
      </c>
      <c r="E138">
        <v>3884</v>
      </c>
      <c r="F138" s="1">
        <v>168.05555555555554</v>
      </c>
      <c r="G138" s="1">
        <v>423.50000000000011</v>
      </c>
      <c r="H138" s="1">
        <f>financials[[#This Row],[Units Sold]]*financials[[#This Row],[Sale Price]]</f>
        <v>1644874.0000000005</v>
      </c>
      <c r="I138" s="1">
        <f>VLOOKUP(financials[[#This Row],[Discount Band]],discount!A:B,2,0)*financials[[#This Row],[Gross Sales]]</f>
        <v>246731.10000000006</v>
      </c>
      <c r="J138" s="1">
        <f>financials[[#This Row],[Gross Sales]]-financials[[#This Row],[Discounts]]</f>
        <v>1398142.9000000004</v>
      </c>
      <c r="K138" s="1">
        <f>financials[[#This Row],[Manufacturing Price]]*financials[[#This Row],[Units Sold]]*1.2</f>
        <v>783273.33333333326</v>
      </c>
      <c r="L138" s="1">
        <f>financials[[#This Row],[ Sales]]-financials[[#This Row],[COGS]]</f>
        <v>614869.56666666712</v>
      </c>
      <c r="M138" s="5">
        <v>43739</v>
      </c>
    </row>
    <row r="139" spans="1:13" x14ac:dyDescent="0.25">
      <c r="A139" t="s">
        <v>8</v>
      </c>
      <c r="B139" t="s">
        <v>12</v>
      </c>
      <c r="C139" s="4" t="s">
        <v>26</v>
      </c>
      <c r="D139" s="4" t="s">
        <v>30</v>
      </c>
      <c r="E139">
        <v>3595</v>
      </c>
      <c r="F139" s="1">
        <v>168.05555555555554</v>
      </c>
      <c r="G139" s="1">
        <v>151.25</v>
      </c>
      <c r="H139" s="1">
        <f>financials[[#This Row],[Units Sold]]*financials[[#This Row],[Sale Price]]</f>
        <v>543743.75</v>
      </c>
      <c r="I139" s="1">
        <f>VLOOKUP(financials[[#This Row],[Discount Band]],discount!A:B,2,0)*financials[[#This Row],[Gross Sales]]</f>
        <v>81561.5625</v>
      </c>
      <c r="J139" s="1">
        <f>financials[[#This Row],[Gross Sales]]-financials[[#This Row],[Discounts]]</f>
        <v>462182.1875</v>
      </c>
      <c r="K139" s="1">
        <f>financials[[#This Row],[Manufacturing Price]]*financials[[#This Row],[Units Sold]]*1.2</f>
        <v>724991.66666666651</v>
      </c>
      <c r="L139" s="1">
        <f>financials[[#This Row],[ Sales]]-financials[[#This Row],[COGS]]</f>
        <v>-262809.47916666651</v>
      </c>
      <c r="M139" s="5">
        <v>43800</v>
      </c>
    </row>
    <row r="140" spans="1:13" x14ac:dyDescent="0.25">
      <c r="A140" t="s">
        <v>9</v>
      </c>
      <c r="B140" t="s">
        <v>13</v>
      </c>
      <c r="C140" s="4" t="s">
        <v>26</v>
      </c>
      <c r="D140" s="4" t="s">
        <v>30</v>
      </c>
      <c r="E140">
        <v>4596</v>
      </c>
      <c r="F140" s="1">
        <v>168.05555555555554</v>
      </c>
      <c r="G140" s="1">
        <v>423.50000000000011</v>
      </c>
      <c r="H140" s="1">
        <f>financials[[#This Row],[Units Sold]]*financials[[#This Row],[Sale Price]]</f>
        <v>1946406.0000000005</v>
      </c>
      <c r="I140" s="1">
        <f>VLOOKUP(financials[[#This Row],[Discount Band]],discount!A:B,2,0)*financials[[#This Row],[Gross Sales]]</f>
        <v>291960.90000000008</v>
      </c>
      <c r="J140" s="1">
        <f>financials[[#This Row],[Gross Sales]]-financials[[#This Row],[Discounts]]</f>
        <v>1654445.1000000003</v>
      </c>
      <c r="K140" s="1">
        <f>financials[[#This Row],[Manufacturing Price]]*financials[[#This Row],[Units Sold]]*1.2</f>
        <v>926859.99999999988</v>
      </c>
      <c r="L140" s="1">
        <f>financials[[#This Row],[ Sales]]-financials[[#This Row],[COGS]]</f>
        <v>727585.10000000044</v>
      </c>
      <c r="M140" s="5">
        <v>44166</v>
      </c>
    </row>
    <row r="141" spans="1:13" x14ac:dyDescent="0.25">
      <c r="A141" t="s">
        <v>9</v>
      </c>
      <c r="B141" t="s">
        <v>16</v>
      </c>
      <c r="C141" s="4" t="s">
        <v>26</v>
      </c>
      <c r="D141" s="4" t="s">
        <v>30</v>
      </c>
      <c r="E141">
        <v>1763</v>
      </c>
      <c r="F141" s="1">
        <v>168.05555555555554</v>
      </c>
      <c r="G141" s="1">
        <v>423.50000000000011</v>
      </c>
      <c r="H141" s="1">
        <f>financials[[#This Row],[Units Sold]]*financials[[#This Row],[Sale Price]]</f>
        <v>746630.50000000023</v>
      </c>
      <c r="I141" s="1">
        <f>VLOOKUP(financials[[#This Row],[Discount Band]],discount!A:B,2,0)*financials[[#This Row],[Gross Sales]]</f>
        <v>111994.57500000003</v>
      </c>
      <c r="J141" s="1">
        <f>financials[[#This Row],[Gross Sales]]-financials[[#This Row],[Discounts]]</f>
        <v>634635.92500000016</v>
      </c>
      <c r="K141" s="1">
        <f>financials[[#This Row],[Manufacturing Price]]*financials[[#This Row],[Units Sold]]*1.2</f>
        <v>355538.33333333331</v>
      </c>
      <c r="L141" s="1">
        <f>financials[[#This Row],[ Sales]]-financials[[#This Row],[COGS]]</f>
        <v>279097.59166666685</v>
      </c>
      <c r="M141" s="5">
        <v>44166</v>
      </c>
    </row>
    <row r="142" spans="1:13" x14ac:dyDescent="0.25">
      <c r="A142" t="s">
        <v>6</v>
      </c>
      <c r="B142" t="s">
        <v>15</v>
      </c>
      <c r="C142" s="4" t="s">
        <v>27</v>
      </c>
      <c r="D142" s="4" t="s">
        <v>30</v>
      </c>
      <c r="E142">
        <v>3026</v>
      </c>
      <c r="F142" s="1">
        <v>174.7777777777778</v>
      </c>
      <c r="G142" s="1">
        <v>363.00000000000006</v>
      </c>
      <c r="H142" s="1">
        <f>financials[[#This Row],[Units Sold]]*financials[[#This Row],[Sale Price]]</f>
        <v>1098438.0000000002</v>
      </c>
      <c r="I142" s="1">
        <f>VLOOKUP(financials[[#This Row],[Discount Band]],discount!A:B,2,0)*financials[[#This Row],[Gross Sales]]</f>
        <v>164765.70000000004</v>
      </c>
      <c r="J142" s="1">
        <f>financials[[#This Row],[Gross Sales]]-financials[[#This Row],[Discounts]]</f>
        <v>933672.30000000016</v>
      </c>
      <c r="K142" s="1">
        <f>financials[[#This Row],[Manufacturing Price]]*financials[[#This Row],[Units Sold]]*1.2</f>
        <v>634653.06666666677</v>
      </c>
      <c r="L142" s="1">
        <f>financials[[#This Row],[ Sales]]-financials[[#This Row],[COGS]]</f>
        <v>299019.2333333334</v>
      </c>
      <c r="M142" s="5">
        <v>43525</v>
      </c>
    </row>
    <row r="143" spans="1:13" x14ac:dyDescent="0.25">
      <c r="A143" t="s">
        <v>6</v>
      </c>
      <c r="B143" t="s">
        <v>16</v>
      </c>
      <c r="C143" s="4" t="s">
        <v>27</v>
      </c>
      <c r="D143" s="4" t="s">
        <v>30</v>
      </c>
      <c r="E143">
        <v>2493</v>
      </c>
      <c r="F143" s="1">
        <v>174.7777777777778</v>
      </c>
      <c r="G143" s="1">
        <v>363.00000000000006</v>
      </c>
      <c r="H143" s="1">
        <f>financials[[#This Row],[Units Sold]]*financials[[#This Row],[Sale Price]]</f>
        <v>904959.00000000012</v>
      </c>
      <c r="I143" s="1">
        <f>VLOOKUP(financials[[#This Row],[Discount Band]],discount!A:B,2,0)*financials[[#This Row],[Gross Sales]]</f>
        <v>135743.85</v>
      </c>
      <c r="J143" s="1">
        <f>financials[[#This Row],[Gross Sales]]-financials[[#This Row],[Discounts]]</f>
        <v>769215.15000000014</v>
      </c>
      <c r="K143" s="1">
        <f>financials[[#This Row],[Manufacturing Price]]*financials[[#This Row],[Units Sold]]*1.2</f>
        <v>522865.20000000007</v>
      </c>
      <c r="L143" s="1">
        <f>financials[[#This Row],[ Sales]]-financials[[#This Row],[COGS]]</f>
        <v>246349.95000000007</v>
      </c>
      <c r="M143" s="5">
        <v>43525</v>
      </c>
    </row>
    <row r="144" spans="1:13" x14ac:dyDescent="0.25">
      <c r="A144" t="s">
        <v>8</v>
      </c>
      <c r="B144" t="s">
        <v>15</v>
      </c>
      <c r="C144" s="4" t="s">
        <v>27</v>
      </c>
      <c r="D144" s="4" t="s">
        <v>30</v>
      </c>
      <c r="E144">
        <v>1314</v>
      </c>
      <c r="F144" s="1">
        <v>174.7777777777778</v>
      </c>
      <c r="G144" s="1">
        <v>151.25</v>
      </c>
      <c r="H144" s="1">
        <f>financials[[#This Row],[Units Sold]]*financials[[#This Row],[Sale Price]]</f>
        <v>198742.5</v>
      </c>
      <c r="I144" s="1">
        <f>VLOOKUP(financials[[#This Row],[Discount Band]],discount!A:B,2,0)*financials[[#This Row],[Gross Sales]]</f>
        <v>29811.375</v>
      </c>
      <c r="J144" s="1">
        <f>financials[[#This Row],[Gross Sales]]-financials[[#This Row],[Discounts]]</f>
        <v>168931.125</v>
      </c>
      <c r="K144" s="1">
        <f>financials[[#This Row],[Manufacturing Price]]*financials[[#This Row],[Units Sold]]*1.2</f>
        <v>275589.60000000003</v>
      </c>
      <c r="L144" s="1">
        <f>financials[[#This Row],[ Sales]]-financials[[#This Row],[COGS]]</f>
        <v>-106658.47500000003</v>
      </c>
      <c r="M144" s="5">
        <v>43586</v>
      </c>
    </row>
    <row r="145" spans="1:13" x14ac:dyDescent="0.25">
      <c r="A145" t="s">
        <v>9</v>
      </c>
      <c r="B145" t="s">
        <v>15</v>
      </c>
      <c r="C145" s="4" t="s">
        <v>27</v>
      </c>
      <c r="D145" s="4" t="s">
        <v>30</v>
      </c>
      <c r="E145">
        <v>1335</v>
      </c>
      <c r="F145" s="1">
        <v>174.7777777777778</v>
      </c>
      <c r="G145" s="1">
        <v>423.50000000000011</v>
      </c>
      <c r="H145" s="1">
        <f>financials[[#This Row],[Units Sold]]*financials[[#This Row],[Sale Price]]</f>
        <v>565372.50000000012</v>
      </c>
      <c r="I145" s="1">
        <f>VLOOKUP(financials[[#This Row],[Discount Band]],discount!A:B,2,0)*financials[[#This Row],[Gross Sales]]</f>
        <v>84805.875000000015</v>
      </c>
      <c r="J145" s="1">
        <f>financials[[#This Row],[Gross Sales]]-financials[[#This Row],[Discounts]]</f>
        <v>480566.62500000012</v>
      </c>
      <c r="K145" s="1">
        <f>financials[[#This Row],[Manufacturing Price]]*financials[[#This Row],[Units Sold]]*1.2</f>
        <v>279994.00000000006</v>
      </c>
      <c r="L145" s="1">
        <f>financials[[#This Row],[ Sales]]-financials[[#This Row],[COGS]]</f>
        <v>200572.62500000006</v>
      </c>
      <c r="M145" s="5">
        <v>44105</v>
      </c>
    </row>
    <row r="146" spans="1:13" x14ac:dyDescent="0.25">
      <c r="A146" t="s">
        <v>9</v>
      </c>
      <c r="B146" t="s">
        <v>13</v>
      </c>
      <c r="C146" s="4" t="s">
        <v>27</v>
      </c>
      <c r="D146" s="4" t="s">
        <v>30</v>
      </c>
      <c r="E146">
        <v>1973</v>
      </c>
      <c r="F146" s="1">
        <v>174.7777777777778</v>
      </c>
      <c r="G146" s="1">
        <v>24.200000000000003</v>
      </c>
      <c r="H146" s="1">
        <f>financials[[#This Row],[Units Sold]]*financials[[#This Row],[Sale Price]]</f>
        <v>47746.600000000006</v>
      </c>
      <c r="I146" s="1">
        <f>VLOOKUP(financials[[#This Row],[Discount Band]],discount!A:B,2,0)*financials[[#This Row],[Gross Sales]]</f>
        <v>7161.9900000000007</v>
      </c>
      <c r="J146" s="1">
        <f>financials[[#This Row],[Gross Sales]]-financials[[#This Row],[Discounts]]</f>
        <v>40584.610000000008</v>
      </c>
      <c r="K146" s="1">
        <f>financials[[#This Row],[Manufacturing Price]]*financials[[#This Row],[Units Sold]]*1.2</f>
        <v>413803.86666666676</v>
      </c>
      <c r="L146" s="1">
        <f>financials[[#This Row],[ Sales]]-financials[[#This Row],[COGS]]</f>
        <v>-373219.25666666677</v>
      </c>
      <c r="M146" s="5">
        <v>43770</v>
      </c>
    </row>
    <row r="147" spans="1:13" x14ac:dyDescent="0.25">
      <c r="A147" t="s">
        <v>9</v>
      </c>
      <c r="B147" t="s">
        <v>14</v>
      </c>
      <c r="C147" s="4" t="s">
        <v>27</v>
      </c>
      <c r="D147" s="4" t="s">
        <v>30</v>
      </c>
      <c r="E147">
        <v>3778</v>
      </c>
      <c r="F147" s="1">
        <v>174.7777777777778</v>
      </c>
      <c r="G147" s="1">
        <v>24.200000000000003</v>
      </c>
      <c r="H147" s="1">
        <f>financials[[#This Row],[Units Sold]]*financials[[#This Row],[Sale Price]]</f>
        <v>91427.6</v>
      </c>
      <c r="I147" s="1">
        <f>VLOOKUP(financials[[#This Row],[Discount Band]],discount!A:B,2,0)*financials[[#This Row],[Gross Sales]]</f>
        <v>13714.140000000001</v>
      </c>
      <c r="J147" s="1">
        <f>financials[[#This Row],[Gross Sales]]-financials[[#This Row],[Discounts]]</f>
        <v>77713.460000000006</v>
      </c>
      <c r="K147" s="1">
        <f>financials[[#This Row],[Manufacturing Price]]*financials[[#This Row],[Units Sold]]*1.2</f>
        <v>792372.53333333333</v>
      </c>
      <c r="L147" s="1">
        <f>financials[[#This Row],[ Sales]]-financials[[#This Row],[COGS]]</f>
        <v>-714659.07333333336</v>
      </c>
      <c r="M147" s="5">
        <v>43770</v>
      </c>
    </row>
    <row r="148" spans="1:13" x14ac:dyDescent="0.25">
      <c r="A148" t="s">
        <v>6</v>
      </c>
      <c r="B148" t="s">
        <v>12</v>
      </c>
      <c r="C148" s="4" t="s">
        <v>27</v>
      </c>
      <c r="D148" s="4" t="s">
        <v>30</v>
      </c>
      <c r="E148">
        <v>4208</v>
      </c>
      <c r="F148" s="1">
        <v>174.7777777777778</v>
      </c>
      <c r="G148" s="1">
        <v>363.00000000000006</v>
      </c>
      <c r="H148" s="1">
        <f>financials[[#This Row],[Units Sold]]*financials[[#This Row],[Sale Price]]</f>
        <v>1527504.0000000002</v>
      </c>
      <c r="I148" s="1">
        <f>VLOOKUP(financials[[#This Row],[Discount Band]],discount!A:B,2,0)*financials[[#This Row],[Gross Sales]]</f>
        <v>229125.60000000003</v>
      </c>
      <c r="J148" s="1">
        <f>financials[[#This Row],[Gross Sales]]-financials[[#This Row],[Discounts]]</f>
        <v>1298378.4000000001</v>
      </c>
      <c r="K148" s="1">
        <f>financials[[#This Row],[Manufacturing Price]]*financials[[#This Row],[Units Sold]]*1.2</f>
        <v>882557.86666666681</v>
      </c>
      <c r="L148" s="1">
        <f>financials[[#This Row],[ Sales]]-financials[[#This Row],[COGS]]</f>
        <v>415820.53333333333</v>
      </c>
      <c r="M148" s="5">
        <v>43800</v>
      </c>
    </row>
    <row r="149" spans="1:13" x14ac:dyDescent="0.25">
      <c r="A149" t="s">
        <v>8</v>
      </c>
      <c r="B149" t="s">
        <v>14</v>
      </c>
      <c r="C149" s="4" t="s">
        <v>22</v>
      </c>
      <c r="D149" s="4" t="s">
        <v>30</v>
      </c>
      <c r="E149">
        <v>4961</v>
      </c>
      <c r="F149" s="1">
        <v>2.0166666666666671</v>
      </c>
      <c r="G149" s="1">
        <v>151.25</v>
      </c>
      <c r="H149" s="1">
        <f>financials[[#This Row],[Units Sold]]*financials[[#This Row],[Sale Price]]</f>
        <v>750351.25</v>
      </c>
      <c r="I149" s="1">
        <f>VLOOKUP(financials[[#This Row],[Discount Band]],discount!A:B,2,0)*financials[[#This Row],[Gross Sales]]</f>
        <v>112552.6875</v>
      </c>
      <c r="J149" s="1">
        <f>financials[[#This Row],[Gross Sales]]-financials[[#This Row],[Discounts]]</f>
        <v>637798.5625</v>
      </c>
      <c r="K149" s="1">
        <f>financials[[#This Row],[Manufacturing Price]]*financials[[#This Row],[Units Sold]]*1.2</f>
        <v>12005.620000000003</v>
      </c>
      <c r="L149" s="1">
        <f>financials[[#This Row],[ Sales]]-financials[[#This Row],[COGS]]</f>
        <v>625792.9425</v>
      </c>
      <c r="M149" s="5">
        <v>43556</v>
      </c>
    </row>
    <row r="150" spans="1:13" x14ac:dyDescent="0.25">
      <c r="A150" t="s">
        <v>9</v>
      </c>
      <c r="B150" t="s">
        <v>15</v>
      </c>
      <c r="C150" s="4" t="s">
        <v>22</v>
      </c>
      <c r="D150" s="4" t="s">
        <v>30</v>
      </c>
      <c r="E150">
        <v>1642</v>
      </c>
      <c r="F150" s="1">
        <v>2.0166666666666671</v>
      </c>
      <c r="G150" s="1">
        <v>24.200000000000003</v>
      </c>
      <c r="H150" s="1">
        <f>financials[[#This Row],[Units Sold]]*financials[[#This Row],[Sale Price]]</f>
        <v>39736.400000000001</v>
      </c>
      <c r="I150" s="1">
        <f>VLOOKUP(financials[[#This Row],[Discount Band]],discount!A:B,2,0)*financials[[#This Row],[Gross Sales]]</f>
        <v>5960.46</v>
      </c>
      <c r="J150" s="1">
        <f>financials[[#This Row],[Gross Sales]]-financials[[#This Row],[Discounts]]</f>
        <v>33775.94</v>
      </c>
      <c r="K150" s="1">
        <f>financials[[#This Row],[Manufacturing Price]]*financials[[#This Row],[Units Sold]]*1.2</f>
        <v>3973.6400000000003</v>
      </c>
      <c r="L150" s="1">
        <f>financials[[#This Row],[ Sales]]-financials[[#This Row],[COGS]]</f>
        <v>29802.300000000003</v>
      </c>
      <c r="M150" s="5">
        <v>43556</v>
      </c>
    </row>
    <row r="151" spans="1:13" x14ac:dyDescent="0.25">
      <c r="A151" t="s">
        <v>6</v>
      </c>
      <c r="B151" t="s">
        <v>15</v>
      </c>
      <c r="C151" s="4" t="s">
        <v>22</v>
      </c>
      <c r="D151" s="4" t="s">
        <v>30</v>
      </c>
      <c r="E151">
        <v>3561</v>
      </c>
      <c r="F151" s="1">
        <v>2.0166666666666671</v>
      </c>
      <c r="G151" s="1">
        <v>363.00000000000006</v>
      </c>
      <c r="H151" s="1">
        <f>financials[[#This Row],[Units Sold]]*financials[[#This Row],[Sale Price]]</f>
        <v>1292643.0000000002</v>
      </c>
      <c r="I151" s="1">
        <f>VLOOKUP(financials[[#This Row],[Discount Band]],discount!A:B,2,0)*financials[[#This Row],[Gross Sales]]</f>
        <v>193896.45000000004</v>
      </c>
      <c r="J151" s="1">
        <f>financials[[#This Row],[Gross Sales]]-financials[[#This Row],[Discounts]]</f>
        <v>1098746.5500000003</v>
      </c>
      <c r="K151" s="1">
        <f>financials[[#This Row],[Manufacturing Price]]*financials[[#This Row],[Units Sold]]*1.2</f>
        <v>8617.6200000000008</v>
      </c>
      <c r="L151" s="1">
        <f>financials[[#This Row],[ Sales]]-financials[[#This Row],[COGS]]</f>
        <v>1090128.9300000002</v>
      </c>
      <c r="M151" s="5">
        <v>43617</v>
      </c>
    </row>
    <row r="152" spans="1:13" x14ac:dyDescent="0.25">
      <c r="A152" t="s">
        <v>10</v>
      </c>
      <c r="B152" t="s">
        <v>13</v>
      </c>
      <c r="C152" s="4" t="s">
        <v>22</v>
      </c>
      <c r="D152" s="4" t="s">
        <v>30</v>
      </c>
      <c r="E152">
        <v>2415</v>
      </c>
      <c r="F152" s="1">
        <v>2.0166666666666671</v>
      </c>
      <c r="G152" s="1">
        <v>14.520000000000003</v>
      </c>
      <c r="H152" s="1">
        <f>financials[[#This Row],[Units Sold]]*financials[[#This Row],[Sale Price]]</f>
        <v>35065.80000000001</v>
      </c>
      <c r="I152" s="1">
        <f>VLOOKUP(financials[[#This Row],[Discount Band]],discount!A:B,2,0)*financials[[#This Row],[Gross Sales]]</f>
        <v>5259.8700000000017</v>
      </c>
      <c r="J152" s="1">
        <f>financials[[#This Row],[Gross Sales]]-financials[[#This Row],[Discounts]]</f>
        <v>29805.930000000008</v>
      </c>
      <c r="K152" s="1">
        <f>financials[[#This Row],[Manufacturing Price]]*financials[[#This Row],[Units Sold]]*1.2</f>
        <v>5844.3000000000011</v>
      </c>
      <c r="L152" s="1">
        <f>financials[[#This Row],[ Sales]]-financials[[#This Row],[COGS]]</f>
        <v>23961.630000000005</v>
      </c>
      <c r="M152" s="5">
        <v>43709</v>
      </c>
    </row>
    <row r="153" spans="1:13" x14ac:dyDescent="0.25">
      <c r="A153" t="s">
        <v>10</v>
      </c>
      <c r="B153" t="s">
        <v>12</v>
      </c>
      <c r="C153" s="4" t="s">
        <v>22</v>
      </c>
      <c r="D153" s="4" t="s">
        <v>30</v>
      </c>
      <c r="E153">
        <v>746</v>
      </c>
      <c r="F153" s="1">
        <v>2.0166666666666671</v>
      </c>
      <c r="G153" s="1">
        <v>14.520000000000003</v>
      </c>
      <c r="H153" s="1">
        <f>financials[[#This Row],[Units Sold]]*financials[[#This Row],[Sale Price]]</f>
        <v>10831.920000000002</v>
      </c>
      <c r="I153" s="1">
        <f>VLOOKUP(financials[[#This Row],[Discount Band]],discount!A:B,2,0)*financials[[#This Row],[Gross Sales]]</f>
        <v>1624.7880000000002</v>
      </c>
      <c r="J153" s="1">
        <f>financials[[#This Row],[Gross Sales]]-financials[[#This Row],[Discounts]]</f>
        <v>9207.1320000000014</v>
      </c>
      <c r="K153" s="1">
        <f>financials[[#This Row],[Manufacturing Price]]*financials[[#This Row],[Units Sold]]*1.2</f>
        <v>1805.3200000000004</v>
      </c>
      <c r="L153" s="1">
        <f>financials[[#This Row],[ Sales]]-financials[[#This Row],[COGS]]</f>
        <v>7401.8120000000008</v>
      </c>
      <c r="M153" s="5">
        <v>44166</v>
      </c>
    </row>
    <row r="154" spans="1:13" x14ac:dyDescent="0.25">
      <c r="A154" t="s">
        <v>9</v>
      </c>
      <c r="B154" t="s">
        <v>15</v>
      </c>
      <c r="C154" s="4" t="s">
        <v>23</v>
      </c>
      <c r="D154" s="4" t="s">
        <v>30</v>
      </c>
      <c r="E154">
        <v>3837</v>
      </c>
      <c r="F154" s="1">
        <v>3.3611111111111116</v>
      </c>
      <c r="G154" s="1">
        <v>8.4700000000000024</v>
      </c>
      <c r="H154" s="1">
        <f>financials[[#This Row],[Units Sold]]*financials[[#This Row],[Sale Price]]</f>
        <v>32499.39000000001</v>
      </c>
      <c r="I154" s="1">
        <f>VLOOKUP(financials[[#This Row],[Discount Band]],discount!A:B,2,0)*financials[[#This Row],[Gross Sales]]</f>
        <v>4874.9085000000014</v>
      </c>
      <c r="J154" s="1">
        <f>financials[[#This Row],[Gross Sales]]-financials[[#This Row],[Discounts]]</f>
        <v>27624.481500000009</v>
      </c>
      <c r="K154" s="1">
        <f>financials[[#This Row],[Manufacturing Price]]*financials[[#This Row],[Units Sold]]*1.2</f>
        <v>15475.900000000001</v>
      </c>
      <c r="L154" s="1">
        <f>financials[[#This Row],[ Sales]]-financials[[#This Row],[COGS]]</f>
        <v>12148.581500000008</v>
      </c>
      <c r="M154" s="5">
        <v>43497</v>
      </c>
    </row>
    <row r="155" spans="1:13" x14ac:dyDescent="0.25">
      <c r="A155" t="s">
        <v>10</v>
      </c>
      <c r="B155" t="s">
        <v>14</v>
      </c>
      <c r="C155" s="4" t="s">
        <v>23</v>
      </c>
      <c r="D155" s="4" t="s">
        <v>30</v>
      </c>
      <c r="E155">
        <v>1400</v>
      </c>
      <c r="F155" s="1">
        <v>3.3611111111111116</v>
      </c>
      <c r="G155" s="1">
        <v>14.520000000000003</v>
      </c>
      <c r="H155" s="1">
        <f>financials[[#This Row],[Units Sold]]*financials[[#This Row],[Sale Price]]</f>
        <v>20328.000000000004</v>
      </c>
      <c r="I155" s="1">
        <f>VLOOKUP(financials[[#This Row],[Discount Band]],discount!A:B,2,0)*financials[[#This Row],[Gross Sales]]</f>
        <v>3049.2000000000003</v>
      </c>
      <c r="J155" s="1">
        <f>financials[[#This Row],[Gross Sales]]-financials[[#This Row],[Discounts]]</f>
        <v>17278.800000000003</v>
      </c>
      <c r="K155" s="1">
        <f>financials[[#This Row],[Manufacturing Price]]*financials[[#This Row],[Units Sold]]*1.2</f>
        <v>5646.6666666666679</v>
      </c>
      <c r="L155" s="1">
        <f>financials[[#This Row],[ Sales]]-financials[[#This Row],[COGS]]</f>
        <v>11632.133333333335</v>
      </c>
      <c r="M155" s="5">
        <v>43617</v>
      </c>
    </row>
    <row r="156" spans="1:13" x14ac:dyDescent="0.25">
      <c r="A156" t="s">
        <v>9</v>
      </c>
      <c r="B156" t="s">
        <v>14</v>
      </c>
      <c r="C156" s="4" t="s">
        <v>23</v>
      </c>
      <c r="D156" s="4" t="s">
        <v>30</v>
      </c>
      <c r="E156">
        <v>3978</v>
      </c>
      <c r="F156" s="1">
        <v>3.3611111111111116</v>
      </c>
      <c r="G156" s="1">
        <v>8.4700000000000024</v>
      </c>
      <c r="H156" s="1">
        <f>financials[[#This Row],[Units Sold]]*financials[[#This Row],[Sale Price]]</f>
        <v>33693.660000000011</v>
      </c>
      <c r="I156" s="1">
        <f>VLOOKUP(financials[[#This Row],[Discount Band]],discount!A:B,2,0)*financials[[#This Row],[Gross Sales]]</f>
        <v>5054.0490000000018</v>
      </c>
      <c r="J156" s="1">
        <f>financials[[#This Row],[Gross Sales]]-financials[[#This Row],[Discounts]]</f>
        <v>28639.611000000008</v>
      </c>
      <c r="K156" s="1">
        <f>financials[[#This Row],[Manufacturing Price]]*financials[[#This Row],[Units Sold]]*1.2</f>
        <v>16044.600000000002</v>
      </c>
      <c r="L156" s="1">
        <f>financials[[#This Row],[ Sales]]-financials[[#This Row],[COGS]]</f>
        <v>12595.011000000006</v>
      </c>
      <c r="M156" s="5">
        <v>43709</v>
      </c>
    </row>
    <row r="157" spans="1:13" x14ac:dyDescent="0.25">
      <c r="A157" t="s">
        <v>9</v>
      </c>
      <c r="B157" t="s">
        <v>15</v>
      </c>
      <c r="C157" s="4" t="s">
        <v>23</v>
      </c>
      <c r="D157" s="4" t="s">
        <v>30</v>
      </c>
      <c r="E157">
        <v>2148</v>
      </c>
      <c r="F157" s="1">
        <v>3.3611111111111116</v>
      </c>
      <c r="G157" s="1">
        <v>423.50000000000011</v>
      </c>
      <c r="H157" s="1">
        <f>financials[[#This Row],[Units Sold]]*financials[[#This Row],[Sale Price]]</f>
        <v>909678.00000000023</v>
      </c>
      <c r="I157" s="1">
        <f>VLOOKUP(financials[[#This Row],[Discount Band]],discount!A:B,2,0)*financials[[#This Row],[Gross Sales]]</f>
        <v>136451.70000000004</v>
      </c>
      <c r="J157" s="1">
        <f>financials[[#This Row],[Gross Sales]]-financials[[#This Row],[Discounts]]</f>
        <v>773226.30000000016</v>
      </c>
      <c r="K157" s="1">
        <f>financials[[#This Row],[Manufacturing Price]]*financials[[#This Row],[Units Sold]]*1.2</f>
        <v>8663.6</v>
      </c>
      <c r="L157" s="1">
        <f>financials[[#This Row],[ Sales]]-financials[[#This Row],[COGS]]</f>
        <v>764562.70000000019</v>
      </c>
      <c r="M157" s="5">
        <v>44075</v>
      </c>
    </row>
    <row r="158" spans="1:13" x14ac:dyDescent="0.25">
      <c r="A158" t="s">
        <v>8</v>
      </c>
      <c r="B158" t="s">
        <v>14</v>
      </c>
      <c r="C158" s="4" t="s">
        <v>23</v>
      </c>
      <c r="D158" s="4" t="s">
        <v>30</v>
      </c>
      <c r="E158">
        <v>3164</v>
      </c>
      <c r="F158" s="1">
        <v>3.3611111111111116</v>
      </c>
      <c r="G158" s="1">
        <v>151.25</v>
      </c>
      <c r="H158" s="1">
        <f>financials[[#This Row],[Units Sold]]*financials[[#This Row],[Sale Price]]</f>
        <v>478555</v>
      </c>
      <c r="I158" s="1">
        <f>VLOOKUP(financials[[#This Row],[Discount Band]],discount!A:B,2,0)*financials[[#This Row],[Gross Sales]]</f>
        <v>71783.25</v>
      </c>
      <c r="J158" s="1">
        <f>financials[[#This Row],[Gross Sales]]-financials[[#This Row],[Discounts]]</f>
        <v>406771.75</v>
      </c>
      <c r="K158" s="1">
        <f>financials[[#This Row],[Manufacturing Price]]*financials[[#This Row],[Units Sold]]*1.2</f>
        <v>12761.466666666667</v>
      </c>
      <c r="L158" s="1">
        <f>financials[[#This Row],[ Sales]]-financials[[#This Row],[COGS]]</f>
        <v>394010.28333333333</v>
      </c>
      <c r="M158" s="5">
        <v>43800</v>
      </c>
    </row>
    <row r="159" spans="1:13" x14ac:dyDescent="0.25">
      <c r="A159" t="s">
        <v>8</v>
      </c>
      <c r="B159" t="s">
        <v>15</v>
      </c>
      <c r="C159" s="4" t="s">
        <v>23</v>
      </c>
      <c r="D159" s="4" t="s">
        <v>30</v>
      </c>
      <c r="E159">
        <v>2228</v>
      </c>
      <c r="F159" s="1">
        <v>3.3611111111111116</v>
      </c>
      <c r="G159" s="1">
        <v>151.25</v>
      </c>
      <c r="H159" s="1">
        <f>financials[[#This Row],[Units Sold]]*financials[[#This Row],[Sale Price]]</f>
        <v>336985</v>
      </c>
      <c r="I159" s="1">
        <f>VLOOKUP(financials[[#This Row],[Discount Band]],discount!A:B,2,0)*financials[[#This Row],[Gross Sales]]</f>
        <v>50547.75</v>
      </c>
      <c r="J159" s="1">
        <f>financials[[#This Row],[Gross Sales]]-financials[[#This Row],[Discounts]]</f>
        <v>286437.25</v>
      </c>
      <c r="K159" s="1">
        <f>financials[[#This Row],[Manufacturing Price]]*financials[[#This Row],[Units Sold]]*1.2</f>
        <v>8986.2666666666682</v>
      </c>
      <c r="L159" s="1">
        <f>financials[[#This Row],[ Sales]]-financials[[#This Row],[COGS]]</f>
        <v>277450.98333333334</v>
      </c>
      <c r="M159" s="5">
        <v>43800</v>
      </c>
    </row>
    <row r="160" spans="1:13" x14ac:dyDescent="0.25">
      <c r="A160" t="s">
        <v>6</v>
      </c>
      <c r="B160" t="s">
        <v>14</v>
      </c>
      <c r="C160" s="4" t="s">
        <v>24</v>
      </c>
      <c r="D160" s="4" t="s">
        <v>30</v>
      </c>
      <c r="E160">
        <v>1179</v>
      </c>
      <c r="F160" s="1">
        <v>6.7222222222222232</v>
      </c>
      <c r="G160" s="1">
        <v>363.00000000000006</v>
      </c>
      <c r="H160" s="1">
        <f>financials[[#This Row],[Units Sold]]*financials[[#This Row],[Sale Price]]</f>
        <v>427977.00000000006</v>
      </c>
      <c r="I160" s="1">
        <f>VLOOKUP(financials[[#This Row],[Discount Band]],discount!A:B,2,0)*financials[[#This Row],[Gross Sales]]</f>
        <v>64196.55</v>
      </c>
      <c r="J160" s="1">
        <f>financials[[#This Row],[Gross Sales]]-financials[[#This Row],[Discounts]]</f>
        <v>363780.45000000007</v>
      </c>
      <c r="K160" s="1">
        <f>financials[[#This Row],[Manufacturing Price]]*financials[[#This Row],[Units Sold]]*1.2</f>
        <v>9510.6</v>
      </c>
      <c r="L160" s="1">
        <f>financials[[#This Row],[ Sales]]-financials[[#This Row],[COGS]]</f>
        <v>354269.85000000009</v>
      </c>
      <c r="M160" s="5">
        <v>43466</v>
      </c>
    </row>
    <row r="161" spans="1:13" x14ac:dyDescent="0.25">
      <c r="A161" t="s">
        <v>8</v>
      </c>
      <c r="B161" t="s">
        <v>12</v>
      </c>
      <c r="C161" s="4" t="s">
        <v>24</v>
      </c>
      <c r="D161" s="4" t="s">
        <v>30</v>
      </c>
      <c r="E161">
        <v>647</v>
      </c>
      <c r="F161" s="1">
        <v>6.7222222222222232</v>
      </c>
      <c r="G161" s="1">
        <v>151.25</v>
      </c>
      <c r="H161" s="1">
        <f>financials[[#This Row],[Units Sold]]*financials[[#This Row],[Sale Price]]</f>
        <v>97858.75</v>
      </c>
      <c r="I161" s="1">
        <f>VLOOKUP(financials[[#This Row],[Discount Band]],discount!A:B,2,0)*financials[[#This Row],[Gross Sales]]</f>
        <v>14678.8125</v>
      </c>
      <c r="J161" s="1">
        <f>financials[[#This Row],[Gross Sales]]-financials[[#This Row],[Discounts]]</f>
        <v>83179.9375</v>
      </c>
      <c r="K161" s="1">
        <f>financials[[#This Row],[Manufacturing Price]]*financials[[#This Row],[Units Sold]]*1.2</f>
        <v>5219.1333333333341</v>
      </c>
      <c r="L161" s="1">
        <f>financials[[#This Row],[ Sales]]-financials[[#This Row],[COGS]]</f>
        <v>77960.804166666669</v>
      </c>
      <c r="M161" s="5">
        <v>43525</v>
      </c>
    </row>
    <row r="162" spans="1:13" x14ac:dyDescent="0.25">
      <c r="A162" t="s">
        <v>10</v>
      </c>
      <c r="B162" t="s">
        <v>14</v>
      </c>
      <c r="C162" s="4" t="s">
        <v>24</v>
      </c>
      <c r="D162" s="4" t="s">
        <v>30</v>
      </c>
      <c r="E162">
        <v>4284</v>
      </c>
      <c r="F162" s="1">
        <v>6.7222222222222232</v>
      </c>
      <c r="G162" s="1">
        <v>14.520000000000003</v>
      </c>
      <c r="H162" s="1">
        <f>financials[[#This Row],[Units Sold]]*financials[[#This Row],[Sale Price]]</f>
        <v>62203.680000000015</v>
      </c>
      <c r="I162" s="1">
        <f>VLOOKUP(financials[[#This Row],[Discount Band]],discount!A:B,2,0)*financials[[#This Row],[Gross Sales]]</f>
        <v>9330.5520000000015</v>
      </c>
      <c r="J162" s="1">
        <f>financials[[#This Row],[Gross Sales]]-financials[[#This Row],[Discounts]]</f>
        <v>52873.128000000012</v>
      </c>
      <c r="K162" s="1">
        <f>financials[[#This Row],[Manufacturing Price]]*financials[[#This Row],[Units Sold]]*1.2</f>
        <v>34557.600000000006</v>
      </c>
      <c r="L162" s="1">
        <f>financials[[#This Row],[ Sales]]-financials[[#This Row],[COGS]]</f>
        <v>18315.528000000006</v>
      </c>
      <c r="M162" s="5">
        <v>43617</v>
      </c>
    </row>
    <row r="163" spans="1:13" x14ac:dyDescent="0.25">
      <c r="A163" t="s">
        <v>6</v>
      </c>
      <c r="B163" t="s">
        <v>15</v>
      </c>
      <c r="C163" s="4" t="s">
        <v>24</v>
      </c>
      <c r="D163" s="4" t="s">
        <v>30</v>
      </c>
      <c r="E163">
        <v>618</v>
      </c>
      <c r="F163" s="1">
        <v>6.7222222222222232</v>
      </c>
      <c r="G163" s="1">
        <v>363.00000000000006</v>
      </c>
      <c r="H163" s="1">
        <f>financials[[#This Row],[Units Sold]]*financials[[#This Row],[Sale Price]]</f>
        <v>224334.00000000003</v>
      </c>
      <c r="I163" s="1">
        <f>VLOOKUP(financials[[#This Row],[Discount Band]],discount!A:B,2,0)*financials[[#This Row],[Gross Sales]]</f>
        <v>33650.100000000006</v>
      </c>
      <c r="J163" s="1">
        <f>financials[[#This Row],[Gross Sales]]-financials[[#This Row],[Discounts]]</f>
        <v>190683.90000000002</v>
      </c>
      <c r="K163" s="1">
        <f>financials[[#This Row],[Manufacturing Price]]*financials[[#This Row],[Units Sold]]*1.2</f>
        <v>4985.2000000000007</v>
      </c>
      <c r="L163" s="1">
        <f>financials[[#This Row],[ Sales]]-financials[[#This Row],[COGS]]</f>
        <v>185698.7</v>
      </c>
      <c r="M163" s="5">
        <v>43617</v>
      </c>
    </row>
    <row r="164" spans="1:13" x14ac:dyDescent="0.25">
      <c r="A164" t="s">
        <v>8</v>
      </c>
      <c r="B164" t="s">
        <v>15</v>
      </c>
      <c r="C164" s="4" t="s">
        <v>24</v>
      </c>
      <c r="D164" s="4" t="s">
        <v>30</v>
      </c>
      <c r="E164">
        <v>122</v>
      </c>
      <c r="F164" s="1">
        <v>6.7222222222222232</v>
      </c>
      <c r="G164" s="1">
        <v>151.25</v>
      </c>
      <c r="H164" s="1">
        <f>financials[[#This Row],[Units Sold]]*financials[[#This Row],[Sale Price]]</f>
        <v>18452.5</v>
      </c>
      <c r="I164" s="1">
        <f>VLOOKUP(financials[[#This Row],[Discount Band]],discount!A:B,2,0)*financials[[#This Row],[Gross Sales]]</f>
        <v>2767.875</v>
      </c>
      <c r="J164" s="1">
        <f>financials[[#This Row],[Gross Sales]]-financials[[#This Row],[Discounts]]</f>
        <v>15684.625</v>
      </c>
      <c r="K164" s="1">
        <f>financials[[#This Row],[Manufacturing Price]]*financials[[#This Row],[Units Sold]]*1.2</f>
        <v>984.13333333333344</v>
      </c>
      <c r="L164" s="1">
        <f>financials[[#This Row],[ Sales]]-financials[[#This Row],[COGS]]</f>
        <v>14700.491666666667</v>
      </c>
      <c r="M164" s="5">
        <v>43617</v>
      </c>
    </row>
    <row r="165" spans="1:13" x14ac:dyDescent="0.25">
      <c r="A165" t="s">
        <v>10</v>
      </c>
      <c r="B165" t="s">
        <v>13</v>
      </c>
      <c r="C165" s="4" t="s">
        <v>24</v>
      </c>
      <c r="D165" s="4" t="s">
        <v>30</v>
      </c>
      <c r="E165">
        <v>1726</v>
      </c>
      <c r="F165" s="1">
        <v>6.7222222222222232</v>
      </c>
      <c r="G165" s="1">
        <v>14.520000000000003</v>
      </c>
      <c r="H165" s="1">
        <f>financials[[#This Row],[Units Sold]]*financials[[#This Row],[Sale Price]]</f>
        <v>25061.520000000004</v>
      </c>
      <c r="I165" s="1">
        <f>VLOOKUP(financials[[#This Row],[Discount Band]],discount!A:B,2,0)*financials[[#This Row],[Gross Sales]]</f>
        <v>3759.2280000000005</v>
      </c>
      <c r="J165" s="1">
        <f>financials[[#This Row],[Gross Sales]]-financials[[#This Row],[Discounts]]</f>
        <v>21302.292000000005</v>
      </c>
      <c r="K165" s="1">
        <f>financials[[#This Row],[Manufacturing Price]]*financials[[#This Row],[Units Sold]]*1.2</f>
        <v>13923.066666666668</v>
      </c>
      <c r="L165" s="1">
        <f>financials[[#This Row],[ Sales]]-financials[[#This Row],[COGS]]</f>
        <v>7379.2253333333374</v>
      </c>
      <c r="M165" s="5">
        <v>43647</v>
      </c>
    </row>
    <row r="166" spans="1:13" x14ac:dyDescent="0.25">
      <c r="A166" t="s">
        <v>8</v>
      </c>
      <c r="B166" t="s">
        <v>12</v>
      </c>
      <c r="C166" s="4" t="s">
        <v>24</v>
      </c>
      <c r="D166" s="4" t="s">
        <v>30</v>
      </c>
      <c r="E166">
        <v>2088</v>
      </c>
      <c r="F166" s="1">
        <v>6.7222222222222232</v>
      </c>
      <c r="G166" s="1">
        <v>151.25</v>
      </c>
      <c r="H166" s="1">
        <f>financials[[#This Row],[Units Sold]]*financials[[#This Row],[Sale Price]]</f>
        <v>315810</v>
      </c>
      <c r="I166" s="1">
        <f>VLOOKUP(financials[[#This Row],[Discount Band]],discount!A:B,2,0)*financials[[#This Row],[Gross Sales]]</f>
        <v>47371.5</v>
      </c>
      <c r="J166" s="1">
        <f>financials[[#This Row],[Gross Sales]]-financials[[#This Row],[Discounts]]</f>
        <v>268438.5</v>
      </c>
      <c r="K166" s="1">
        <f>financials[[#This Row],[Manufacturing Price]]*financials[[#This Row],[Units Sold]]*1.2</f>
        <v>16843.2</v>
      </c>
      <c r="L166" s="1">
        <f>financials[[#This Row],[ Sales]]-financials[[#This Row],[COGS]]</f>
        <v>251595.3</v>
      </c>
      <c r="M166" s="5">
        <v>43739</v>
      </c>
    </row>
    <row r="167" spans="1:13" x14ac:dyDescent="0.25">
      <c r="A167" t="s">
        <v>7</v>
      </c>
      <c r="B167" t="s">
        <v>15</v>
      </c>
      <c r="C167" s="4" t="s">
        <v>24</v>
      </c>
      <c r="D167" s="4" t="s">
        <v>30</v>
      </c>
      <c r="E167">
        <v>4530</v>
      </c>
      <c r="F167" s="1">
        <v>6.7222222222222232</v>
      </c>
      <c r="G167" s="1">
        <v>18.150000000000002</v>
      </c>
      <c r="H167" s="1">
        <f>financials[[#This Row],[Units Sold]]*financials[[#This Row],[Sale Price]]</f>
        <v>82219.500000000015</v>
      </c>
      <c r="I167" s="1">
        <f>VLOOKUP(financials[[#This Row],[Discount Band]],discount!A:B,2,0)*financials[[#This Row],[Gross Sales]]</f>
        <v>12332.925000000001</v>
      </c>
      <c r="J167" s="1">
        <f>financials[[#This Row],[Gross Sales]]-financials[[#This Row],[Discounts]]</f>
        <v>69886.575000000012</v>
      </c>
      <c r="K167" s="1">
        <f>financials[[#This Row],[Manufacturing Price]]*financials[[#This Row],[Units Sold]]*1.2</f>
        <v>36542.000000000007</v>
      </c>
      <c r="L167" s="1">
        <f>financials[[#This Row],[ Sales]]-financials[[#This Row],[COGS]]</f>
        <v>33344.575000000004</v>
      </c>
      <c r="M167" s="5">
        <v>44105</v>
      </c>
    </row>
    <row r="168" spans="1:13" x14ac:dyDescent="0.25">
      <c r="A168" t="s">
        <v>8</v>
      </c>
      <c r="B168" t="s">
        <v>14</v>
      </c>
      <c r="C168" s="4" t="s">
        <v>24</v>
      </c>
      <c r="D168" s="4" t="s">
        <v>30</v>
      </c>
      <c r="E168">
        <v>4825</v>
      </c>
      <c r="F168" s="1">
        <v>6.7222222222222232</v>
      </c>
      <c r="G168" s="1">
        <v>151.25</v>
      </c>
      <c r="H168" s="1">
        <f>financials[[#This Row],[Units Sold]]*financials[[#This Row],[Sale Price]]</f>
        <v>729781.25</v>
      </c>
      <c r="I168" s="1">
        <f>VLOOKUP(financials[[#This Row],[Discount Band]],discount!A:B,2,0)*financials[[#This Row],[Gross Sales]]</f>
        <v>109467.1875</v>
      </c>
      <c r="J168" s="1">
        <f>financials[[#This Row],[Gross Sales]]-financials[[#This Row],[Discounts]]</f>
        <v>620314.0625</v>
      </c>
      <c r="K168" s="1">
        <f>financials[[#This Row],[Manufacturing Price]]*financials[[#This Row],[Units Sold]]*1.2</f>
        <v>38921.666666666672</v>
      </c>
      <c r="L168" s="1">
        <f>financials[[#This Row],[ Sales]]-financials[[#This Row],[COGS]]</f>
        <v>581392.39583333337</v>
      </c>
      <c r="M168" s="5">
        <v>43800</v>
      </c>
    </row>
    <row r="169" spans="1:13" x14ac:dyDescent="0.25">
      <c r="A169" t="s">
        <v>8</v>
      </c>
      <c r="B169" t="s">
        <v>15</v>
      </c>
      <c r="C169" s="4" t="s">
        <v>24</v>
      </c>
      <c r="D169" s="4" t="s">
        <v>30</v>
      </c>
      <c r="E169">
        <v>395</v>
      </c>
      <c r="F169" s="1">
        <v>6.7222222222222232</v>
      </c>
      <c r="G169" s="1">
        <v>151.25</v>
      </c>
      <c r="H169" s="1">
        <f>financials[[#This Row],[Units Sold]]*financials[[#This Row],[Sale Price]]</f>
        <v>59743.75</v>
      </c>
      <c r="I169" s="1">
        <f>VLOOKUP(financials[[#This Row],[Discount Band]],discount!A:B,2,0)*financials[[#This Row],[Gross Sales]]</f>
        <v>8961.5625</v>
      </c>
      <c r="J169" s="1">
        <f>financials[[#This Row],[Gross Sales]]-financials[[#This Row],[Discounts]]</f>
        <v>50782.1875</v>
      </c>
      <c r="K169" s="1">
        <f>financials[[#This Row],[Manufacturing Price]]*financials[[#This Row],[Units Sold]]*1.2</f>
        <v>3186.3333333333339</v>
      </c>
      <c r="L169" s="1">
        <f>financials[[#This Row],[ Sales]]-financials[[#This Row],[COGS]]</f>
        <v>47595.854166666664</v>
      </c>
      <c r="M169" s="5">
        <v>43800</v>
      </c>
    </row>
    <row r="170" spans="1:13" x14ac:dyDescent="0.25">
      <c r="A170" t="s">
        <v>8</v>
      </c>
      <c r="B170" t="s">
        <v>12</v>
      </c>
      <c r="C170" s="4" t="s">
        <v>25</v>
      </c>
      <c r="D170" s="4" t="s">
        <v>30</v>
      </c>
      <c r="E170">
        <v>4495</v>
      </c>
      <c r="F170" s="1">
        <v>80.666666666666671</v>
      </c>
      <c r="G170" s="1">
        <v>151.25</v>
      </c>
      <c r="H170" s="1">
        <f>financials[[#This Row],[Units Sold]]*financials[[#This Row],[Sale Price]]</f>
        <v>679868.75</v>
      </c>
      <c r="I170" s="1">
        <f>VLOOKUP(financials[[#This Row],[Discount Band]],discount!A:B,2,0)*financials[[#This Row],[Gross Sales]]</f>
        <v>101980.3125</v>
      </c>
      <c r="J170" s="1">
        <f>financials[[#This Row],[Gross Sales]]-financials[[#This Row],[Discounts]]</f>
        <v>577888.4375</v>
      </c>
      <c r="K170" s="1">
        <f>financials[[#This Row],[Manufacturing Price]]*financials[[#This Row],[Units Sold]]*1.2</f>
        <v>435116</v>
      </c>
      <c r="L170" s="1">
        <f>financials[[#This Row],[ Sales]]-financials[[#This Row],[COGS]]</f>
        <v>142772.4375</v>
      </c>
      <c r="M170" s="5">
        <v>43739</v>
      </c>
    </row>
    <row r="171" spans="1:13" x14ac:dyDescent="0.25">
      <c r="A171" t="s">
        <v>6</v>
      </c>
      <c r="B171" t="s">
        <v>13</v>
      </c>
      <c r="C171" s="4" t="s">
        <v>26</v>
      </c>
      <c r="D171" s="4" t="s">
        <v>30</v>
      </c>
      <c r="E171">
        <v>1555</v>
      </c>
      <c r="F171" s="1">
        <v>168.05555555555554</v>
      </c>
      <c r="G171" s="1">
        <v>363.00000000000006</v>
      </c>
      <c r="H171" s="1">
        <f>financials[[#This Row],[Units Sold]]*financials[[#This Row],[Sale Price]]</f>
        <v>564465.00000000012</v>
      </c>
      <c r="I171" s="1">
        <f>VLOOKUP(financials[[#This Row],[Discount Band]],discount!A:B,2,0)*financials[[#This Row],[Gross Sales]]</f>
        <v>84669.750000000015</v>
      </c>
      <c r="J171" s="1">
        <f>financials[[#This Row],[Gross Sales]]-financials[[#This Row],[Discounts]]</f>
        <v>479795.25000000012</v>
      </c>
      <c r="K171" s="1">
        <f>financials[[#This Row],[Manufacturing Price]]*financials[[#This Row],[Units Sold]]*1.2</f>
        <v>313591.66666666663</v>
      </c>
      <c r="L171" s="1">
        <f>financials[[#This Row],[ Sales]]-financials[[#This Row],[COGS]]</f>
        <v>166203.58333333349</v>
      </c>
      <c r="M171" s="5">
        <v>43497</v>
      </c>
    </row>
    <row r="172" spans="1:13" x14ac:dyDescent="0.25">
      <c r="A172" t="s">
        <v>10</v>
      </c>
      <c r="B172" t="s">
        <v>16</v>
      </c>
      <c r="C172" s="4" t="s">
        <v>26</v>
      </c>
      <c r="D172" s="4" t="s">
        <v>30</v>
      </c>
      <c r="E172">
        <v>701</v>
      </c>
      <c r="F172" s="1">
        <v>168.05555555555554</v>
      </c>
      <c r="G172" s="1">
        <v>14.520000000000003</v>
      </c>
      <c r="H172" s="1">
        <f>financials[[#This Row],[Units Sold]]*financials[[#This Row],[Sale Price]]</f>
        <v>10178.520000000002</v>
      </c>
      <c r="I172" s="1">
        <f>VLOOKUP(financials[[#This Row],[Discount Band]],discount!A:B,2,0)*financials[[#This Row],[Gross Sales]]</f>
        <v>1526.7780000000002</v>
      </c>
      <c r="J172" s="1">
        <f>financials[[#This Row],[Gross Sales]]-financials[[#This Row],[Discounts]]</f>
        <v>8651.742000000002</v>
      </c>
      <c r="K172" s="1">
        <f>financials[[#This Row],[Manufacturing Price]]*financials[[#This Row],[Units Sold]]*1.2</f>
        <v>141368.33333333331</v>
      </c>
      <c r="L172" s="1">
        <f>financials[[#This Row],[ Sales]]-financials[[#This Row],[COGS]]</f>
        <v>-132716.59133333332</v>
      </c>
      <c r="M172" s="5">
        <v>43556</v>
      </c>
    </row>
    <row r="173" spans="1:13" x14ac:dyDescent="0.25">
      <c r="A173" t="s">
        <v>8</v>
      </c>
      <c r="B173" t="s">
        <v>15</v>
      </c>
      <c r="C173" s="4" t="s">
        <v>26</v>
      </c>
      <c r="D173" s="4" t="s">
        <v>30</v>
      </c>
      <c r="E173">
        <v>4774</v>
      </c>
      <c r="F173" s="1">
        <v>168.05555555555554</v>
      </c>
      <c r="G173" s="1">
        <v>151.25</v>
      </c>
      <c r="H173" s="1">
        <f>financials[[#This Row],[Units Sold]]*financials[[#This Row],[Sale Price]]</f>
        <v>722067.5</v>
      </c>
      <c r="I173" s="1">
        <f>VLOOKUP(financials[[#This Row],[Discount Band]],discount!A:B,2,0)*financials[[#This Row],[Gross Sales]]</f>
        <v>108310.125</v>
      </c>
      <c r="J173" s="1">
        <f>financials[[#This Row],[Gross Sales]]-financials[[#This Row],[Discounts]]</f>
        <v>613757.375</v>
      </c>
      <c r="K173" s="1">
        <f>financials[[#This Row],[Manufacturing Price]]*financials[[#This Row],[Units Sold]]*1.2</f>
        <v>962756.66666666651</v>
      </c>
      <c r="L173" s="1">
        <f>financials[[#This Row],[ Sales]]-financials[[#This Row],[COGS]]</f>
        <v>-348999.29166666651</v>
      </c>
      <c r="M173" s="5">
        <v>43617</v>
      </c>
    </row>
    <row r="174" spans="1:13" x14ac:dyDescent="0.25">
      <c r="A174" t="s">
        <v>6</v>
      </c>
      <c r="B174" t="s">
        <v>12</v>
      </c>
      <c r="C174" s="4" t="s">
        <v>26</v>
      </c>
      <c r="D174" s="4" t="s">
        <v>30</v>
      </c>
      <c r="E174">
        <v>4951</v>
      </c>
      <c r="F174" s="1">
        <v>168.05555555555554</v>
      </c>
      <c r="G174" s="1">
        <v>363.00000000000006</v>
      </c>
      <c r="H174" s="1">
        <f>financials[[#This Row],[Units Sold]]*financials[[#This Row],[Sale Price]]</f>
        <v>1797213.0000000002</v>
      </c>
      <c r="I174" s="1">
        <f>VLOOKUP(financials[[#This Row],[Discount Band]],discount!A:B,2,0)*financials[[#This Row],[Gross Sales]]</f>
        <v>269581.95</v>
      </c>
      <c r="J174" s="1">
        <f>financials[[#This Row],[Gross Sales]]-financials[[#This Row],[Discounts]]</f>
        <v>1527631.0500000003</v>
      </c>
      <c r="K174" s="1">
        <f>financials[[#This Row],[Manufacturing Price]]*financials[[#This Row],[Units Sold]]*1.2</f>
        <v>998451.66666666651</v>
      </c>
      <c r="L174" s="1">
        <f>financials[[#This Row],[ Sales]]-financials[[#This Row],[COGS]]</f>
        <v>529179.38333333377</v>
      </c>
      <c r="M174" s="5">
        <v>43678</v>
      </c>
    </row>
    <row r="175" spans="1:13" x14ac:dyDescent="0.25">
      <c r="A175" t="s">
        <v>9</v>
      </c>
      <c r="B175" t="s">
        <v>16</v>
      </c>
      <c r="C175" s="4" t="s">
        <v>26</v>
      </c>
      <c r="D175" s="4" t="s">
        <v>30</v>
      </c>
      <c r="E175">
        <v>956</v>
      </c>
      <c r="F175" s="1">
        <v>168.05555555555554</v>
      </c>
      <c r="G175" s="1">
        <v>423.50000000000011</v>
      </c>
      <c r="H175" s="1">
        <f>financials[[#This Row],[Units Sold]]*financials[[#This Row],[Sale Price]]</f>
        <v>404866.00000000012</v>
      </c>
      <c r="I175" s="1">
        <f>VLOOKUP(financials[[#This Row],[Discount Band]],discount!A:B,2,0)*financials[[#This Row],[Gross Sales]]</f>
        <v>60729.900000000016</v>
      </c>
      <c r="J175" s="1">
        <f>financials[[#This Row],[Gross Sales]]-financials[[#This Row],[Discounts]]</f>
        <v>344136.10000000009</v>
      </c>
      <c r="K175" s="1">
        <f>financials[[#This Row],[Manufacturing Price]]*financials[[#This Row],[Units Sold]]*1.2</f>
        <v>192793.33333333331</v>
      </c>
      <c r="L175" s="1">
        <f>financials[[#This Row],[ Sales]]-financials[[#This Row],[COGS]]</f>
        <v>151342.76666666678</v>
      </c>
      <c r="M175" s="5">
        <v>43678</v>
      </c>
    </row>
    <row r="176" spans="1:13" x14ac:dyDescent="0.25">
      <c r="A176" t="s">
        <v>7</v>
      </c>
      <c r="B176" t="s">
        <v>15</v>
      </c>
      <c r="C176" s="4" t="s">
        <v>26</v>
      </c>
      <c r="D176" s="4" t="s">
        <v>30</v>
      </c>
      <c r="E176">
        <v>293</v>
      </c>
      <c r="F176" s="1">
        <v>168.05555555555554</v>
      </c>
      <c r="G176" s="1">
        <v>18.150000000000002</v>
      </c>
      <c r="H176" s="1">
        <f>financials[[#This Row],[Units Sold]]*financials[[#This Row],[Sale Price]]</f>
        <v>5317.9500000000007</v>
      </c>
      <c r="I176" s="1">
        <f>VLOOKUP(financials[[#This Row],[Discount Band]],discount!A:B,2,0)*financials[[#This Row],[Gross Sales]]</f>
        <v>797.69250000000011</v>
      </c>
      <c r="J176" s="1">
        <f>financials[[#This Row],[Gross Sales]]-financials[[#This Row],[Discounts]]</f>
        <v>4520.2575000000006</v>
      </c>
      <c r="K176" s="1">
        <f>financials[[#This Row],[Manufacturing Price]]*financials[[#This Row],[Units Sold]]*1.2</f>
        <v>59088.333333333328</v>
      </c>
      <c r="L176" s="1">
        <f>financials[[#This Row],[ Sales]]-financials[[#This Row],[COGS]]</f>
        <v>-54568.075833333329</v>
      </c>
      <c r="M176" s="5">
        <v>44105</v>
      </c>
    </row>
    <row r="177" spans="1:13" x14ac:dyDescent="0.25">
      <c r="A177" t="s">
        <v>9</v>
      </c>
      <c r="B177" t="s">
        <v>12</v>
      </c>
      <c r="C177" s="4" t="s">
        <v>22</v>
      </c>
      <c r="D177" s="4" t="s">
        <v>30</v>
      </c>
      <c r="E177">
        <v>1588</v>
      </c>
      <c r="F177" s="1">
        <v>2.0166666666666671</v>
      </c>
      <c r="G177" s="1">
        <v>24.200000000000003</v>
      </c>
      <c r="H177" s="1">
        <f>financials[[#This Row],[Units Sold]]*financials[[#This Row],[Sale Price]]</f>
        <v>38429.600000000006</v>
      </c>
      <c r="I177" s="1">
        <f>VLOOKUP(financials[[#This Row],[Discount Band]],discount!A:B,2,0)*financials[[#This Row],[Gross Sales]]</f>
        <v>5764.4400000000005</v>
      </c>
      <c r="J177" s="1">
        <f>financials[[#This Row],[Gross Sales]]-financials[[#This Row],[Discounts]]</f>
        <v>32665.160000000003</v>
      </c>
      <c r="K177" s="1">
        <f>financials[[#This Row],[Manufacturing Price]]*financials[[#This Row],[Units Sold]]*1.2</f>
        <v>3842.9600000000005</v>
      </c>
      <c r="L177" s="1">
        <f>financials[[#This Row],[ Sales]]-financials[[#This Row],[COGS]]</f>
        <v>28822.200000000004</v>
      </c>
      <c r="M177" s="5">
        <v>43586</v>
      </c>
    </row>
    <row r="178" spans="1:13" x14ac:dyDescent="0.25">
      <c r="A178" t="s">
        <v>9</v>
      </c>
      <c r="B178" t="s">
        <v>16</v>
      </c>
      <c r="C178" s="4" t="s">
        <v>24</v>
      </c>
      <c r="D178" s="4" t="s">
        <v>30</v>
      </c>
      <c r="E178">
        <v>1082</v>
      </c>
      <c r="F178" s="1">
        <v>6.7222222222222232</v>
      </c>
      <c r="G178" s="1">
        <v>8.4700000000000024</v>
      </c>
      <c r="H178" s="1">
        <f>financials[[#This Row],[Units Sold]]*financials[[#This Row],[Sale Price]]</f>
        <v>9164.5400000000027</v>
      </c>
      <c r="I178" s="1">
        <f>VLOOKUP(financials[[#This Row],[Discount Band]],discount!A:B,2,0)*financials[[#This Row],[Gross Sales]]</f>
        <v>1374.6810000000003</v>
      </c>
      <c r="J178" s="1">
        <f>financials[[#This Row],[Gross Sales]]-financials[[#This Row],[Discounts]]</f>
        <v>7789.8590000000022</v>
      </c>
      <c r="K178" s="1">
        <f>financials[[#This Row],[Manufacturing Price]]*financials[[#This Row],[Units Sold]]*1.2</f>
        <v>8728.1333333333332</v>
      </c>
      <c r="L178" s="1">
        <f>financials[[#This Row],[ Sales]]-financials[[#This Row],[COGS]]</f>
        <v>-938.27433333333101</v>
      </c>
      <c r="M178" s="5">
        <v>44075</v>
      </c>
    </row>
    <row r="179" spans="1:13" x14ac:dyDescent="0.25">
      <c r="A179" t="s">
        <v>9</v>
      </c>
      <c r="B179" t="s">
        <v>12</v>
      </c>
      <c r="C179" s="4" t="s">
        <v>25</v>
      </c>
      <c r="D179" s="4" t="s">
        <v>30</v>
      </c>
      <c r="E179">
        <v>1999</v>
      </c>
      <c r="F179" s="1">
        <v>80.666666666666671</v>
      </c>
      <c r="G179" s="1">
        <v>24.200000000000003</v>
      </c>
      <c r="H179" s="1">
        <f>financials[[#This Row],[Units Sold]]*financials[[#This Row],[Sale Price]]</f>
        <v>48375.8</v>
      </c>
      <c r="I179" s="1">
        <f>VLOOKUP(financials[[#This Row],[Discount Band]],discount!A:B,2,0)*financials[[#This Row],[Gross Sales]]</f>
        <v>7256.37</v>
      </c>
      <c r="J179" s="1">
        <f>financials[[#This Row],[Gross Sales]]-financials[[#This Row],[Discounts]]</f>
        <v>41119.43</v>
      </c>
      <c r="K179" s="1">
        <f>financials[[#This Row],[Manufacturing Price]]*financials[[#This Row],[Units Sold]]*1.2</f>
        <v>193503.2</v>
      </c>
      <c r="L179" s="1">
        <f>financials[[#This Row],[ Sales]]-financials[[#This Row],[COGS]]</f>
        <v>-152383.77000000002</v>
      </c>
      <c r="M179" s="5">
        <v>43556</v>
      </c>
    </row>
    <row r="180" spans="1:13" x14ac:dyDescent="0.25">
      <c r="A180" t="s">
        <v>10</v>
      </c>
      <c r="B180" t="s">
        <v>15</v>
      </c>
      <c r="C180" s="4" t="s">
        <v>26</v>
      </c>
      <c r="D180" s="4" t="s">
        <v>30</v>
      </c>
      <c r="E180">
        <v>2255</v>
      </c>
      <c r="F180" s="1">
        <v>168.05555555555554</v>
      </c>
      <c r="G180" s="1">
        <v>14.520000000000003</v>
      </c>
      <c r="H180" s="1">
        <f>financials[[#This Row],[Units Sold]]*financials[[#This Row],[Sale Price]]</f>
        <v>32742.600000000006</v>
      </c>
      <c r="I180" s="1">
        <f>VLOOKUP(financials[[#This Row],[Discount Band]],discount!A:B,2,0)*financials[[#This Row],[Gross Sales]]</f>
        <v>4911.3900000000003</v>
      </c>
      <c r="J180" s="1">
        <f>financials[[#This Row],[Gross Sales]]-financials[[#This Row],[Discounts]]</f>
        <v>27831.210000000006</v>
      </c>
      <c r="K180" s="1">
        <f>financials[[#This Row],[Manufacturing Price]]*financials[[#This Row],[Units Sold]]*1.2</f>
        <v>454758.33333333331</v>
      </c>
      <c r="L180" s="1">
        <f>financials[[#This Row],[ Sales]]-financials[[#This Row],[COGS]]</f>
        <v>-426927.12333333329</v>
      </c>
      <c r="M180" s="5">
        <v>43466</v>
      </c>
    </row>
    <row r="181" spans="1:13" x14ac:dyDescent="0.25">
      <c r="A181" t="s">
        <v>7</v>
      </c>
      <c r="B181" t="s">
        <v>16</v>
      </c>
      <c r="C181" s="4" t="s">
        <v>23</v>
      </c>
      <c r="D181" s="4" t="s">
        <v>30</v>
      </c>
      <c r="E181">
        <v>2494</v>
      </c>
      <c r="F181" s="1">
        <v>3.3611111111111116</v>
      </c>
      <c r="G181" s="1">
        <v>18.150000000000002</v>
      </c>
      <c r="H181" s="1">
        <f>financials[[#This Row],[Units Sold]]*financials[[#This Row],[Sale Price]]</f>
        <v>45266.100000000006</v>
      </c>
      <c r="I181" s="1">
        <f>VLOOKUP(financials[[#This Row],[Discount Band]],discount!A:B,2,0)*financials[[#This Row],[Gross Sales]]</f>
        <v>6789.9150000000009</v>
      </c>
      <c r="J181" s="1">
        <f>financials[[#This Row],[Gross Sales]]-financials[[#This Row],[Discounts]]</f>
        <v>38476.185000000005</v>
      </c>
      <c r="K181" s="1">
        <f>financials[[#This Row],[Manufacturing Price]]*financials[[#This Row],[Units Sold]]*1.2</f>
        <v>10059.133333333335</v>
      </c>
      <c r="L181" s="1">
        <f>financials[[#This Row],[ Sales]]-financials[[#This Row],[COGS]]</f>
        <v>28417.05166666667</v>
      </c>
      <c r="M181" s="5">
        <v>43739</v>
      </c>
    </row>
    <row r="182" spans="1:13" x14ac:dyDescent="0.25">
      <c r="A182" t="s">
        <v>7</v>
      </c>
      <c r="B182" t="s">
        <v>16</v>
      </c>
      <c r="C182" s="4" t="s">
        <v>24</v>
      </c>
      <c r="D182" s="4" t="s">
        <v>30</v>
      </c>
      <c r="E182">
        <v>1446</v>
      </c>
      <c r="F182" s="1">
        <v>6.7222222222222232</v>
      </c>
      <c r="G182" s="1">
        <v>18.150000000000002</v>
      </c>
      <c r="H182" s="1">
        <f>financials[[#This Row],[Units Sold]]*financials[[#This Row],[Sale Price]]</f>
        <v>26244.9</v>
      </c>
      <c r="I182" s="1">
        <f>VLOOKUP(financials[[#This Row],[Discount Band]],discount!A:B,2,0)*financials[[#This Row],[Gross Sales]]</f>
        <v>3936.7350000000001</v>
      </c>
      <c r="J182" s="1">
        <f>financials[[#This Row],[Gross Sales]]-financials[[#This Row],[Discounts]]</f>
        <v>22308.165000000001</v>
      </c>
      <c r="K182" s="1">
        <f>financials[[#This Row],[Manufacturing Price]]*financials[[#This Row],[Units Sold]]*1.2</f>
        <v>11664.4</v>
      </c>
      <c r="L182" s="1">
        <f>financials[[#This Row],[ Sales]]-financials[[#This Row],[COGS]]</f>
        <v>10643.765000000001</v>
      </c>
      <c r="M182" s="5">
        <v>43739</v>
      </c>
    </row>
    <row r="183" spans="1:13" x14ac:dyDescent="0.25">
      <c r="A183" t="s">
        <v>7</v>
      </c>
      <c r="B183" t="s">
        <v>14</v>
      </c>
      <c r="C183" s="4" t="s">
        <v>24</v>
      </c>
      <c r="D183" s="4" t="s">
        <v>30</v>
      </c>
      <c r="E183">
        <v>2178</v>
      </c>
      <c r="F183" s="1">
        <v>6.7222222222222232</v>
      </c>
      <c r="G183" s="1">
        <v>18.150000000000002</v>
      </c>
      <c r="H183" s="1">
        <f>financials[[#This Row],[Units Sold]]*financials[[#This Row],[Sale Price]]</f>
        <v>39530.700000000004</v>
      </c>
      <c r="I183" s="1">
        <f>VLOOKUP(financials[[#This Row],[Discount Band]],discount!A:B,2,0)*financials[[#This Row],[Gross Sales]]</f>
        <v>5929.6050000000005</v>
      </c>
      <c r="J183" s="1">
        <f>financials[[#This Row],[Gross Sales]]-financials[[#This Row],[Discounts]]</f>
        <v>33601.095000000001</v>
      </c>
      <c r="K183" s="1">
        <f>financials[[#This Row],[Manufacturing Price]]*financials[[#This Row],[Units Sold]]*1.2</f>
        <v>17569.2</v>
      </c>
      <c r="L183" s="1">
        <f>financials[[#This Row],[ Sales]]-financials[[#This Row],[COGS]]</f>
        <v>16031.895</v>
      </c>
      <c r="M183" s="5">
        <v>44166</v>
      </c>
    </row>
    <row r="184" spans="1:13" x14ac:dyDescent="0.25">
      <c r="A184" t="s">
        <v>9</v>
      </c>
      <c r="B184" t="s">
        <v>13</v>
      </c>
      <c r="C184" s="4" t="s">
        <v>25</v>
      </c>
      <c r="D184" s="4" t="s">
        <v>30</v>
      </c>
      <c r="E184">
        <v>1866</v>
      </c>
      <c r="F184" s="1">
        <v>80.666666666666671</v>
      </c>
      <c r="G184" s="1">
        <v>24.200000000000003</v>
      </c>
      <c r="H184" s="1">
        <f>financials[[#This Row],[Units Sold]]*financials[[#This Row],[Sale Price]]</f>
        <v>45157.200000000004</v>
      </c>
      <c r="I184" s="1">
        <f>VLOOKUP(financials[[#This Row],[Discount Band]],discount!A:B,2,0)*financials[[#This Row],[Gross Sales]]</f>
        <v>6773.5800000000008</v>
      </c>
      <c r="J184" s="1">
        <f>financials[[#This Row],[Gross Sales]]-financials[[#This Row],[Discounts]]</f>
        <v>38383.620000000003</v>
      </c>
      <c r="K184" s="1">
        <f>financials[[#This Row],[Manufacturing Price]]*financials[[#This Row],[Units Sold]]*1.2</f>
        <v>180628.8</v>
      </c>
      <c r="L184" s="1">
        <f>financials[[#This Row],[ Sales]]-financials[[#This Row],[COGS]]</f>
        <v>-142245.18</v>
      </c>
      <c r="M184" s="5">
        <v>44075</v>
      </c>
    </row>
    <row r="185" spans="1:13" x14ac:dyDescent="0.25">
      <c r="A185" t="s">
        <v>9</v>
      </c>
      <c r="B185" t="s">
        <v>12</v>
      </c>
      <c r="C185" s="4" t="s">
        <v>22</v>
      </c>
      <c r="D185" s="4" t="s">
        <v>30</v>
      </c>
      <c r="E185">
        <v>4751</v>
      </c>
      <c r="F185" s="1">
        <v>2.0166666666666671</v>
      </c>
      <c r="G185" s="1">
        <v>8.4700000000000024</v>
      </c>
      <c r="H185" s="1">
        <f>financials[[#This Row],[Units Sold]]*financials[[#This Row],[Sale Price]]</f>
        <v>40240.970000000008</v>
      </c>
      <c r="I185" s="1">
        <f>VLOOKUP(financials[[#This Row],[Discount Band]],discount!A:B,2,0)*financials[[#This Row],[Gross Sales]]</f>
        <v>6036.1455000000014</v>
      </c>
      <c r="J185" s="1">
        <f>financials[[#This Row],[Gross Sales]]-financials[[#This Row],[Discounts]]</f>
        <v>34204.82450000001</v>
      </c>
      <c r="K185" s="1">
        <f>financials[[#This Row],[Manufacturing Price]]*financials[[#This Row],[Units Sold]]*1.2</f>
        <v>11497.42</v>
      </c>
      <c r="L185" s="1">
        <f>financials[[#This Row],[ Sales]]-financials[[#This Row],[COGS]]</f>
        <v>22707.404500000011</v>
      </c>
      <c r="M185" s="5">
        <v>44105</v>
      </c>
    </row>
    <row r="186" spans="1:13" x14ac:dyDescent="0.25">
      <c r="A186" t="s">
        <v>6</v>
      </c>
      <c r="B186" t="s">
        <v>15</v>
      </c>
      <c r="C186" s="4" t="s">
        <v>22</v>
      </c>
      <c r="D186" s="4" t="s">
        <v>30</v>
      </c>
      <c r="E186">
        <v>741</v>
      </c>
      <c r="F186" s="1">
        <v>2.0166666666666671</v>
      </c>
      <c r="G186" s="1">
        <v>363.00000000000006</v>
      </c>
      <c r="H186" s="1">
        <f>financials[[#This Row],[Units Sold]]*financials[[#This Row],[Sale Price]]</f>
        <v>268983.00000000006</v>
      </c>
      <c r="I186" s="1">
        <f>VLOOKUP(financials[[#This Row],[Discount Band]],discount!A:B,2,0)*financials[[#This Row],[Gross Sales]]</f>
        <v>40347.450000000004</v>
      </c>
      <c r="J186" s="1">
        <f>financials[[#This Row],[Gross Sales]]-financials[[#This Row],[Discounts]]</f>
        <v>228635.55000000005</v>
      </c>
      <c r="K186" s="1">
        <f>financials[[#This Row],[Manufacturing Price]]*financials[[#This Row],[Units Sold]]*1.2</f>
        <v>1793.2200000000005</v>
      </c>
      <c r="L186" s="1">
        <f>financials[[#This Row],[ Sales]]-financials[[#This Row],[COGS]]</f>
        <v>226842.33000000005</v>
      </c>
      <c r="M186" s="5">
        <v>43739</v>
      </c>
    </row>
    <row r="187" spans="1:13" x14ac:dyDescent="0.25">
      <c r="A187" t="s">
        <v>9</v>
      </c>
      <c r="B187" t="s">
        <v>13</v>
      </c>
      <c r="C187" s="4" t="s">
        <v>22</v>
      </c>
      <c r="D187" s="4" t="s">
        <v>30</v>
      </c>
      <c r="E187">
        <v>946</v>
      </c>
      <c r="F187" s="1">
        <v>2.0166666666666671</v>
      </c>
      <c r="G187" s="1">
        <v>423.50000000000011</v>
      </c>
      <c r="H187" s="1">
        <f>financials[[#This Row],[Units Sold]]*financials[[#This Row],[Sale Price]]</f>
        <v>400631.00000000012</v>
      </c>
      <c r="I187" s="1">
        <f>VLOOKUP(financials[[#This Row],[Discount Band]],discount!A:B,2,0)*financials[[#This Row],[Gross Sales]]</f>
        <v>60094.650000000016</v>
      </c>
      <c r="J187" s="1">
        <f>financials[[#This Row],[Gross Sales]]-financials[[#This Row],[Discounts]]</f>
        <v>340536.35000000009</v>
      </c>
      <c r="K187" s="1">
        <f>financials[[#This Row],[Manufacturing Price]]*financials[[#This Row],[Units Sold]]*1.2</f>
        <v>2289.3200000000006</v>
      </c>
      <c r="L187" s="1">
        <f>financials[[#This Row],[ Sales]]-financials[[#This Row],[COGS]]</f>
        <v>338247.03000000009</v>
      </c>
      <c r="M187" s="5">
        <v>43800</v>
      </c>
    </row>
    <row r="188" spans="1:13" x14ac:dyDescent="0.25">
      <c r="A188" t="s">
        <v>7</v>
      </c>
      <c r="B188" t="s">
        <v>12</v>
      </c>
      <c r="C188" s="4" t="s">
        <v>23</v>
      </c>
      <c r="D188" s="4" t="s">
        <v>30</v>
      </c>
      <c r="E188">
        <v>180</v>
      </c>
      <c r="F188" s="1">
        <v>3.3611111111111116</v>
      </c>
      <c r="G188" s="1">
        <v>18.150000000000002</v>
      </c>
      <c r="H188" s="1">
        <f>financials[[#This Row],[Units Sold]]*financials[[#This Row],[Sale Price]]</f>
        <v>3267.0000000000005</v>
      </c>
      <c r="I188" s="1">
        <f>VLOOKUP(financials[[#This Row],[Discount Band]],discount!A:B,2,0)*financials[[#This Row],[Gross Sales]]</f>
        <v>490.05000000000007</v>
      </c>
      <c r="J188" s="1">
        <f>financials[[#This Row],[Gross Sales]]-financials[[#This Row],[Discounts]]</f>
        <v>2776.9500000000003</v>
      </c>
      <c r="K188" s="1">
        <f>financials[[#This Row],[Manufacturing Price]]*financials[[#This Row],[Units Sold]]*1.2</f>
        <v>726.00000000000011</v>
      </c>
      <c r="L188" s="1">
        <f>financials[[#This Row],[ Sales]]-financials[[#This Row],[COGS]]</f>
        <v>2050.9500000000003</v>
      </c>
      <c r="M188" s="5">
        <v>43525</v>
      </c>
    </row>
    <row r="189" spans="1:13" x14ac:dyDescent="0.25">
      <c r="A189" t="s">
        <v>6</v>
      </c>
      <c r="B189" t="s">
        <v>15</v>
      </c>
      <c r="C189" s="4" t="s">
        <v>23</v>
      </c>
      <c r="D189" s="4" t="s">
        <v>30</v>
      </c>
      <c r="E189">
        <v>1856</v>
      </c>
      <c r="F189" s="1">
        <v>3.3611111111111116</v>
      </c>
      <c r="G189" s="1">
        <v>363.00000000000006</v>
      </c>
      <c r="H189" s="1">
        <f>financials[[#This Row],[Units Sold]]*financials[[#This Row],[Sale Price]]</f>
        <v>673728.00000000012</v>
      </c>
      <c r="I189" s="1">
        <f>VLOOKUP(financials[[#This Row],[Discount Band]],discount!A:B,2,0)*financials[[#This Row],[Gross Sales]]</f>
        <v>101059.20000000001</v>
      </c>
      <c r="J189" s="1">
        <f>financials[[#This Row],[Gross Sales]]-financials[[#This Row],[Discounts]]</f>
        <v>572668.80000000005</v>
      </c>
      <c r="K189" s="1">
        <f>financials[[#This Row],[Manufacturing Price]]*financials[[#This Row],[Units Sold]]*1.2</f>
        <v>7485.8666666666677</v>
      </c>
      <c r="L189" s="1">
        <f>financials[[#This Row],[ Sales]]-financials[[#This Row],[COGS]]</f>
        <v>565182.93333333335</v>
      </c>
      <c r="M189" s="5">
        <v>43678</v>
      </c>
    </row>
    <row r="190" spans="1:13" x14ac:dyDescent="0.25">
      <c r="A190" t="s">
        <v>9</v>
      </c>
      <c r="B190" t="s">
        <v>12</v>
      </c>
      <c r="C190" s="4" t="s">
        <v>23</v>
      </c>
      <c r="D190" s="4" t="s">
        <v>30</v>
      </c>
      <c r="E190">
        <v>3735</v>
      </c>
      <c r="F190" s="1">
        <v>3.3611111111111116</v>
      </c>
      <c r="G190" s="1">
        <v>8.4700000000000024</v>
      </c>
      <c r="H190" s="1">
        <f>financials[[#This Row],[Units Sold]]*financials[[#This Row],[Sale Price]]</f>
        <v>31635.450000000008</v>
      </c>
      <c r="I190" s="1">
        <f>VLOOKUP(financials[[#This Row],[Discount Band]],discount!A:B,2,0)*financials[[#This Row],[Gross Sales]]</f>
        <v>4745.317500000001</v>
      </c>
      <c r="J190" s="1">
        <f>financials[[#This Row],[Gross Sales]]-financials[[#This Row],[Discounts]]</f>
        <v>26890.132500000007</v>
      </c>
      <c r="K190" s="1">
        <f>financials[[#This Row],[Manufacturing Price]]*financials[[#This Row],[Units Sold]]*1.2</f>
        <v>15064.500000000002</v>
      </c>
      <c r="L190" s="1">
        <f>financials[[#This Row],[ Sales]]-financials[[#This Row],[COGS]]</f>
        <v>11825.632500000005</v>
      </c>
      <c r="M190" s="5">
        <v>44105</v>
      </c>
    </row>
    <row r="191" spans="1:13" x14ac:dyDescent="0.25">
      <c r="A191" t="s">
        <v>6</v>
      </c>
      <c r="B191" t="s">
        <v>15</v>
      </c>
      <c r="C191" s="4" t="s">
        <v>23</v>
      </c>
      <c r="D191" s="4" t="s">
        <v>30</v>
      </c>
      <c r="E191">
        <v>1868</v>
      </c>
      <c r="F191" s="1">
        <v>3.3611111111111116</v>
      </c>
      <c r="G191" s="1">
        <v>363.00000000000006</v>
      </c>
      <c r="H191" s="1">
        <f>financials[[#This Row],[Units Sold]]*financials[[#This Row],[Sale Price]]</f>
        <v>678084.00000000012</v>
      </c>
      <c r="I191" s="1">
        <f>VLOOKUP(financials[[#This Row],[Discount Band]],discount!A:B,2,0)*financials[[#This Row],[Gross Sales]]</f>
        <v>101712.60000000002</v>
      </c>
      <c r="J191" s="1">
        <f>financials[[#This Row],[Gross Sales]]-financials[[#This Row],[Discounts]]</f>
        <v>576371.40000000014</v>
      </c>
      <c r="K191" s="1">
        <f>financials[[#This Row],[Manufacturing Price]]*financials[[#This Row],[Units Sold]]*1.2</f>
        <v>7534.2666666666673</v>
      </c>
      <c r="L191" s="1">
        <f>financials[[#This Row],[ Sales]]-financials[[#This Row],[COGS]]</f>
        <v>568837.13333333342</v>
      </c>
      <c r="M191" s="5">
        <v>43739</v>
      </c>
    </row>
    <row r="192" spans="1:13" x14ac:dyDescent="0.25">
      <c r="A192" t="s">
        <v>8</v>
      </c>
      <c r="B192" t="s">
        <v>16</v>
      </c>
      <c r="C192" s="4" t="s">
        <v>23</v>
      </c>
      <c r="D192" s="4" t="s">
        <v>30</v>
      </c>
      <c r="E192">
        <v>682</v>
      </c>
      <c r="F192" s="1">
        <v>3.3611111111111116</v>
      </c>
      <c r="G192" s="1">
        <v>151.25</v>
      </c>
      <c r="H192" s="1">
        <f>financials[[#This Row],[Units Sold]]*financials[[#This Row],[Sale Price]]</f>
        <v>103152.5</v>
      </c>
      <c r="I192" s="1">
        <f>VLOOKUP(financials[[#This Row],[Discount Band]],discount!A:B,2,0)*financials[[#This Row],[Gross Sales]]</f>
        <v>15472.875</v>
      </c>
      <c r="J192" s="1">
        <f>financials[[#This Row],[Gross Sales]]-financials[[#This Row],[Discounts]]</f>
        <v>87679.625</v>
      </c>
      <c r="K192" s="1">
        <f>financials[[#This Row],[Manufacturing Price]]*financials[[#This Row],[Units Sold]]*1.2</f>
        <v>2750.733333333334</v>
      </c>
      <c r="L192" s="1">
        <f>financials[[#This Row],[ Sales]]-financials[[#This Row],[COGS]]</f>
        <v>84928.891666666663</v>
      </c>
      <c r="M192" s="5">
        <v>43800</v>
      </c>
    </row>
    <row r="193" spans="1:13" x14ac:dyDescent="0.25">
      <c r="A193" t="s">
        <v>9</v>
      </c>
      <c r="B193" t="s">
        <v>12</v>
      </c>
      <c r="C193" s="4" t="s">
        <v>24</v>
      </c>
      <c r="D193" s="4" t="s">
        <v>30</v>
      </c>
      <c r="E193">
        <v>2639</v>
      </c>
      <c r="F193" s="1">
        <v>6.7222222222222232</v>
      </c>
      <c r="G193" s="1">
        <v>8.4700000000000024</v>
      </c>
      <c r="H193" s="1">
        <f>financials[[#This Row],[Units Sold]]*financials[[#This Row],[Sale Price]]</f>
        <v>22352.330000000005</v>
      </c>
      <c r="I193" s="1">
        <f>VLOOKUP(financials[[#This Row],[Discount Band]],discount!A:B,2,0)*financials[[#This Row],[Gross Sales]]</f>
        <v>3352.8495000000007</v>
      </c>
      <c r="J193" s="1">
        <f>financials[[#This Row],[Gross Sales]]-financials[[#This Row],[Discounts]]</f>
        <v>18999.480500000005</v>
      </c>
      <c r="K193" s="1">
        <f>financials[[#This Row],[Manufacturing Price]]*financials[[#This Row],[Units Sold]]*1.2</f>
        <v>21287.933333333334</v>
      </c>
      <c r="L193" s="1">
        <f>financials[[#This Row],[ Sales]]-financials[[#This Row],[COGS]]</f>
        <v>-2288.4528333333292</v>
      </c>
      <c r="M193" s="5">
        <v>43466</v>
      </c>
    </row>
    <row r="194" spans="1:13" x14ac:dyDescent="0.25">
      <c r="A194" t="s">
        <v>8</v>
      </c>
      <c r="B194" t="s">
        <v>15</v>
      </c>
      <c r="C194" s="4" t="s">
        <v>24</v>
      </c>
      <c r="D194" s="4" t="s">
        <v>30</v>
      </c>
      <c r="E194">
        <v>909</v>
      </c>
      <c r="F194" s="1">
        <v>6.7222222222222232</v>
      </c>
      <c r="G194" s="1">
        <v>151.25</v>
      </c>
      <c r="H194" s="1">
        <f>financials[[#This Row],[Units Sold]]*financials[[#This Row],[Sale Price]]</f>
        <v>137486.25</v>
      </c>
      <c r="I194" s="1">
        <f>VLOOKUP(financials[[#This Row],[Discount Band]],discount!A:B,2,0)*financials[[#This Row],[Gross Sales]]</f>
        <v>20622.9375</v>
      </c>
      <c r="J194" s="1">
        <f>financials[[#This Row],[Gross Sales]]-financials[[#This Row],[Discounts]]</f>
        <v>116863.3125</v>
      </c>
      <c r="K194" s="1">
        <f>financials[[#This Row],[Manufacturing Price]]*financials[[#This Row],[Units Sold]]*1.2</f>
        <v>7332.6000000000013</v>
      </c>
      <c r="L194" s="1">
        <f>financials[[#This Row],[ Sales]]-financials[[#This Row],[COGS]]</f>
        <v>109530.71249999999</v>
      </c>
      <c r="M194" s="5">
        <v>43525</v>
      </c>
    </row>
    <row r="195" spans="1:13" x14ac:dyDescent="0.25">
      <c r="A195" t="s">
        <v>6</v>
      </c>
      <c r="B195" t="s">
        <v>15</v>
      </c>
      <c r="C195" s="4" t="s">
        <v>24</v>
      </c>
      <c r="D195" s="4" t="s">
        <v>30</v>
      </c>
      <c r="E195">
        <v>4650</v>
      </c>
      <c r="F195" s="1">
        <v>6.7222222222222232</v>
      </c>
      <c r="G195" s="1">
        <v>363.00000000000006</v>
      </c>
      <c r="H195" s="1">
        <f>financials[[#This Row],[Units Sold]]*financials[[#This Row],[Sale Price]]</f>
        <v>1687950.0000000002</v>
      </c>
      <c r="I195" s="1">
        <f>VLOOKUP(financials[[#This Row],[Discount Band]],discount!A:B,2,0)*financials[[#This Row],[Gross Sales]]</f>
        <v>253192.50000000003</v>
      </c>
      <c r="J195" s="1">
        <f>financials[[#This Row],[Gross Sales]]-financials[[#This Row],[Discounts]]</f>
        <v>1434757.5000000002</v>
      </c>
      <c r="K195" s="1">
        <f>financials[[#This Row],[Manufacturing Price]]*financials[[#This Row],[Units Sold]]*1.2</f>
        <v>37510.000000000007</v>
      </c>
      <c r="L195" s="1">
        <f>financials[[#This Row],[ Sales]]-financials[[#This Row],[COGS]]</f>
        <v>1397247.5000000002</v>
      </c>
      <c r="M195" s="5">
        <v>43556</v>
      </c>
    </row>
    <row r="196" spans="1:13" x14ac:dyDescent="0.25">
      <c r="A196" t="s">
        <v>6</v>
      </c>
      <c r="B196" t="s">
        <v>13</v>
      </c>
      <c r="C196" s="4" t="s">
        <v>24</v>
      </c>
      <c r="D196" s="4" t="s">
        <v>30</v>
      </c>
      <c r="E196">
        <v>4749</v>
      </c>
      <c r="F196" s="1">
        <v>6.7222222222222232</v>
      </c>
      <c r="G196" s="1">
        <v>363.00000000000006</v>
      </c>
      <c r="H196" s="1">
        <f>financials[[#This Row],[Units Sold]]*financials[[#This Row],[Sale Price]]</f>
        <v>1723887.0000000002</v>
      </c>
      <c r="I196" s="1">
        <f>VLOOKUP(financials[[#This Row],[Discount Band]],discount!A:B,2,0)*financials[[#This Row],[Gross Sales]]</f>
        <v>258583.05000000002</v>
      </c>
      <c r="J196" s="1">
        <f>financials[[#This Row],[Gross Sales]]-financials[[#This Row],[Discounts]]</f>
        <v>1465303.9500000002</v>
      </c>
      <c r="K196" s="1">
        <f>financials[[#This Row],[Manufacturing Price]]*financials[[#This Row],[Units Sold]]*1.2</f>
        <v>38308.600000000006</v>
      </c>
      <c r="L196" s="1">
        <f>financials[[#This Row],[ Sales]]-financials[[#This Row],[COGS]]</f>
        <v>1426995.35</v>
      </c>
      <c r="M196" s="5">
        <v>43586</v>
      </c>
    </row>
    <row r="197" spans="1:13" x14ac:dyDescent="0.25">
      <c r="A197" t="s">
        <v>9</v>
      </c>
      <c r="B197" t="s">
        <v>13</v>
      </c>
      <c r="C197" s="4" t="s">
        <v>24</v>
      </c>
      <c r="D197" s="4" t="s">
        <v>30</v>
      </c>
      <c r="E197">
        <v>2558</v>
      </c>
      <c r="F197" s="1">
        <v>6.7222222222222232</v>
      </c>
      <c r="G197" s="1">
        <v>423.50000000000011</v>
      </c>
      <c r="H197" s="1">
        <f>financials[[#This Row],[Units Sold]]*financials[[#This Row],[Sale Price]]</f>
        <v>1083313.0000000002</v>
      </c>
      <c r="I197" s="1">
        <f>VLOOKUP(financials[[#This Row],[Discount Band]],discount!A:B,2,0)*financials[[#This Row],[Gross Sales]]</f>
        <v>162496.95000000004</v>
      </c>
      <c r="J197" s="1">
        <f>financials[[#This Row],[Gross Sales]]-financials[[#This Row],[Discounts]]</f>
        <v>920816.05000000016</v>
      </c>
      <c r="K197" s="1">
        <f>financials[[#This Row],[Manufacturing Price]]*financials[[#This Row],[Units Sold]]*1.2</f>
        <v>20634.533333333333</v>
      </c>
      <c r="L197" s="1">
        <f>financials[[#This Row],[ Sales]]-financials[[#This Row],[COGS]]</f>
        <v>900181.51666666684</v>
      </c>
      <c r="M197" s="5">
        <v>43647</v>
      </c>
    </row>
    <row r="198" spans="1:13" x14ac:dyDescent="0.25">
      <c r="A198" t="s">
        <v>8</v>
      </c>
      <c r="B198" t="s">
        <v>14</v>
      </c>
      <c r="C198" s="4" t="s">
        <v>24</v>
      </c>
      <c r="D198" s="4" t="s">
        <v>30</v>
      </c>
      <c r="E198">
        <v>3441</v>
      </c>
      <c r="F198" s="1">
        <v>6.7222222222222232</v>
      </c>
      <c r="G198" s="1">
        <v>151.25</v>
      </c>
      <c r="H198" s="1">
        <f>financials[[#This Row],[Units Sold]]*financials[[#This Row],[Sale Price]]</f>
        <v>520451.25</v>
      </c>
      <c r="I198" s="1">
        <f>VLOOKUP(financials[[#This Row],[Discount Band]],discount!A:B,2,0)*financials[[#This Row],[Gross Sales]]</f>
        <v>78067.6875</v>
      </c>
      <c r="J198" s="1">
        <f>financials[[#This Row],[Gross Sales]]-financials[[#This Row],[Discounts]]</f>
        <v>442383.5625</v>
      </c>
      <c r="K198" s="1">
        <f>financials[[#This Row],[Manufacturing Price]]*financials[[#This Row],[Units Sold]]*1.2</f>
        <v>27757.400000000005</v>
      </c>
      <c r="L198" s="1">
        <f>financials[[#This Row],[ Sales]]-financials[[#This Row],[COGS]]</f>
        <v>414626.16249999998</v>
      </c>
      <c r="M198" s="5">
        <v>43647</v>
      </c>
    </row>
    <row r="199" spans="1:13" x14ac:dyDescent="0.25">
      <c r="A199" t="s">
        <v>7</v>
      </c>
      <c r="B199" t="s">
        <v>12</v>
      </c>
      <c r="C199" s="4" t="s">
        <v>24</v>
      </c>
      <c r="D199" s="4" t="s">
        <v>30</v>
      </c>
      <c r="E199">
        <v>1669</v>
      </c>
      <c r="F199" s="1">
        <v>6.7222222222222232</v>
      </c>
      <c r="G199" s="1">
        <v>18.150000000000002</v>
      </c>
      <c r="H199" s="1">
        <f>financials[[#This Row],[Units Sold]]*financials[[#This Row],[Sale Price]]</f>
        <v>30292.350000000002</v>
      </c>
      <c r="I199" s="1">
        <f>VLOOKUP(financials[[#This Row],[Discount Band]],discount!A:B,2,0)*financials[[#This Row],[Gross Sales]]</f>
        <v>4543.8525</v>
      </c>
      <c r="J199" s="1">
        <f>financials[[#This Row],[Gross Sales]]-financials[[#This Row],[Discounts]]</f>
        <v>25748.497500000001</v>
      </c>
      <c r="K199" s="1">
        <f>financials[[#This Row],[Manufacturing Price]]*financials[[#This Row],[Units Sold]]*1.2</f>
        <v>13463.266666666668</v>
      </c>
      <c r="L199" s="1">
        <f>financials[[#This Row],[ Sales]]-financials[[#This Row],[COGS]]</f>
        <v>12285.230833333333</v>
      </c>
      <c r="M199" s="5">
        <v>43709</v>
      </c>
    </row>
    <row r="200" spans="1:13" x14ac:dyDescent="0.25">
      <c r="A200" t="s">
        <v>9</v>
      </c>
      <c r="B200" t="s">
        <v>12</v>
      </c>
      <c r="C200" s="4" t="s">
        <v>24</v>
      </c>
      <c r="D200" s="4" t="s">
        <v>30</v>
      </c>
      <c r="E200">
        <v>131</v>
      </c>
      <c r="F200" s="1">
        <v>6.7222222222222232</v>
      </c>
      <c r="G200" s="1">
        <v>24.200000000000003</v>
      </c>
      <c r="H200" s="1">
        <f>financials[[#This Row],[Units Sold]]*financials[[#This Row],[Sale Price]]</f>
        <v>3170.2000000000003</v>
      </c>
      <c r="I200" s="1">
        <f>VLOOKUP(financials[[#This Row],[Discount Band]],discount!A:B,2,0)*financials[[#This Row],[Gross Sales]]</f>
        <v>475.53000000000003</v>
      </c>
      <c r="J200" s="1">
        <f>financials[[#This Row],[Gross Sales]]-financials[[#This Row],[Discounts]]</f>
        <v>2694.67</v>
      </c>
      <c r="K200" s="1">
        <f>financials[[#This Row],[Manufacturing Price]]*financials[[#This Row],[Units Sold]]*1.2</f>
        <v>1056.7333333333333</v>
      </c>
      <c r="L200" s="1">
        <f>financials[[#This Row],[ Sales]]-financials[[#This Row],[COGS]]</f>
        <v>1637.9366666666667</v>
      </c>
      <c r="M200" s="5">
        <v>43709</v>
      </c>
    </row>
    <row r="201" spans="1:13" x14ac:dyDescent="0.25">
      <c r="A201" t="s">
        <v>9</v>
      </c>
      <c r="B201" t="s">
        <v>13</v>
      </c>
      <c r="C201" s="4" t="s">
        <v>24</v>
      </c>
      <c r="D201" s="4" t="s">
        <v>30</v>
      </c>
      <c r="E201">
        <v>851</v>
      </c>
      <c r="F201" s="1">
        <v>6.7222222222222232</v>
      </c>
      <c r="G201" s="1">
        <v>24.200000000000003</v>
      </c>
      <c r="H201" s="1">
        <f>financials[[#This Row],[Units Sold]]*financials[[#This Row],[Sale Price]]</f>
        <v>20594.2</v>
      </c>
      <c r="I201" s="1">
        <f>VLOOKUP(financials[[#This Row],[Discount Band]],discount!A:B,2,0)*financials[[#This Row],[Gross Sales]]</f>
        <v>3089.13</v>
      </c>
      <c r="J201" s="1">
        <f>financials[[#This Row],[Gross Sales]]-financials[[#This Row],[Discounts]]</f>
        <v>17505.07</v>
      </c>
      <c r="K201" s="1">
        <f>financials[[#This Row],[Manufacturing Price]]*financials[[#This Row],[Units Sold]]*1.2</f>
        <v>6864.7333333333345</v>
      </c>
      <c r="L201" s="1">
        <f>financials[[#This Row],[ Sales]]-financials[[#This Row],[COGS]]</f>
        <v>10640.336666666666</v>
      </c>
      <c r="M201" s="5">
        <v>43709</v>
      </c>
    </row>
    <row r="202" spans="1:13" x14ac:dyDescent="0.25">
      <c r="A202" t="s">
        <v>7</v>
      </c>
      <c r="B202" t="s">
        <v>13</v>
      </c>
      <c r="C202" s="4" t="s">
        <v>24</v>
      </c>
      <c r="D202" s="4" t="s">
        <v>30</v>
      </c>
      <c r="E202">
        <v>198</v>
      </c>
      <c r="F202" s="1">
        <v>6.7222222222222232</v>
      </c>
      <c r="G202" s="1">
        <v>18.150000000000002</v>
      </c>
      <c r="H202" s="1">
        <f>financials[[#This Row],[Units Sold]]*financials[[#This Row],[Sale Price]]</f>
        <v>3593.7000000000003</v>
      </c>
      <c r="I202" s="1">
        <f>VLOOKUP(financials[[#This Row],[Discount Band]],discount!A:B,2,0)*financials[[#This Row],[Gross Sales]]</f>
        <v>539.05500000000006</v>
      </c>
      <c r="J202" s="1">
        <f>financials[[#This Row],[Gross Sales]]-financials[[#This Row],[Discounts]]</f>
        <v>3054.6450000000004</v>
      </c>
      <c r="K202" s="1">
        <f>financials[[#This Row],[Manufacturing Price]]*financials[[#This Row],[Units Sold]]*1.2</f>
        <v>1597.2000000000003</v>
      </c>
      <c r="L202" s="1">
        <f>financials[[#This Row],[ Sales]]-financials[[#This Row],[COGS]]</f>
        <v>1457.4450000000002</v>
      </c>
      <c r="M202" s="5">
        <v>44105</v>
      </c>
    </row>
    <row r="203" spans="1:13" x14ac:dyDescent="0.25">
      <c r="A203" t="s">
        <v>7</v>
      </c>
      <c r="B203" t="s">
        <v>16</v>
      </c>
      <c r="C203" s="4" t="s">
        <v>24</v>
      </c>
      <c r="D203" s="4" t="s">
        <v>30</v>
      </c>
      <c r="E203">
        <v>889</v>
      </c>
      <c r="F203" s="1">
        <v>6.7222222222222232</v>
      </c>
      <c r="G203" s="1">
        <v>18.150000000000002</v>
      </c>
      <c r="H203" s="1">
        <f>financials[[#This Row],[Units Sold]]*financials[[#This Row],[Sale Price]]</f>
        <v>16135.350000000002</v>
      </c>
      <c r="I203" s="1">
        <f>VLOOKUP(financials[[#This Row],[Discount Band]],discount!A:B,2,0)*financials[[#This Row],[Gross Sales]]</f>
        <v>2420.3025000000002</v>
      </c>
      <c r="J203" s="1">
        <f>financials[[#This Row],[Gross Sales]]-financials[[#This Row],[Discounts]]</f>
        <v>13715.047500000002</v>
      </c>
      <c r="K203" s="1">
        <f>financials[[#This Row],[Manufacturing Price]]*financials[[#This Row],[Units Sold]]*1.2</f>
        <v>7171.2666666666673</v>
      </c>
      <c r="L203" s="1">
        <f>financials[[#This Row],[ Sales]]-financials[[#This Row],[COGS]]</f>
        <v>6543.7808333333351</v>
      </c>
      <c r="M203" s="5">
        <v>44105</v>
      </c>
    </row>
    <row r="204" spans="1:13" x14ac:dyDescent="0.25">
      <c r="A204" t="s">
        <v>9</v>
      </c>
      <c r="B204" t="s">
        <v>13</v>
      </c>
      <c r="C204" s="4" t="s">
        <v>24</v>
      </c>
      <c r="D204" s="4" t="s">
        <v>30</v>
      </c>
      <c r="E204">
        <v>3288</v>
      </c>
      <c r="F204" s="1">
        <v>6.7222222222222232</v>
      </c>
      <c r="G204" s="1">
        <v>423.50000000000011</v>
      </c>
      <c r="H204" s="1">
        <f>financials[[#This Row],[Units Sold]]*financials[[#This Row],[Sale Price]]</f>
        <v>1392468.0000000005</v>
      </c>
      <c r="I204" s="1">
        <f>VLOOKUP(financials[[#This Row],[Discount Band]],discount!A:B,2,0)*financials[[#This Row],[Gross Sales]]</f>
        <v>208870.20000000007</v>
      </c>
      <c r="J204" s="1">
        <f>financials[[#This Row],[Gross Sales]]-financials[[#This Row],[Discounts]]</f>
        <v>1183597.8000000003</v>
      </c>
      <c r="K204" s="1">
        <f>financials[[#This Row],[Manufacturing Price]]*financials[[#This Row],[Units Sold]]*1.2</f>
        <v>26523.200000000004</v>
      </c>
      <c r="L204" s="1">
        <f>financials[[#This Row],[ Sales]]-financials[[#This Row],[COGS]]</f>
        <v>1157074.6000000003</v>
      </c>
      <c r="M204" s="5">
        <v>43800</v>
      </c>
    </row>
    <row r="205" spans="1:13" x14ac:dyDescent="0.25">
      <c r="A205" t="s">
        <v>8</v>
      </c>
      <c r="B205" t="s">
        <v>16</v>
      </c>
      <c r="C205" s="4" t="s">
        <v>24</v>
      </c>
      <c r="D205" s="4" t="s">
        <v>30</v>
      </c>
      <c r="E205">
        <v>4767</v>
      </c>
      <c r="F205" s="1">
        <v>6.7222222222222232</v>
      </c>
      <c r="G205" s="1">
        <v>151.25</v>
      </c>
      <c r="H205" s="1">
        <f>financials[[#This Row],[Units Sold]]*financials[[#This Row],[Sale Price]]</f>
        <v>721008.75</v>
      </c>
      <c r="I205" s="1">
        <f>VLOOKUP(financials[[#This Row],[Discount Band]],discount!A:B,2,0)*financials[[#This Row],[Gross Sales]]</f>
        <v>108151.3125</v>
      </c>
      <c r="J205" s="1">
        <f>financials[[#This Row],[Gross Sales]]-financials[[#This Row],[Discounts]]</f>
        <v>612857.4375</v>
      </c>
      <c r="K205" s="1">
        <f>financials[[#This Row],[Manufacturing Price]]*financials[[#This Row],[Units Sold]]*1.2</f>
        <v>38453.800000000003</v>
      </c>
      <c r="L205" s="1">
        <f>financials[[#This Row],[ Sales]]-financials[[#This Row],[COGS]]</f>
        <v>574403.63749999995</v>
      </c>
      <c r="M205" s="5">
        <v>43800</v>
      </c>
    </row>
    <row r="206" spans="1:13" x14ac:dyDescent="0.25">
      <c r="A206" t="s">
        <v>10</v>
      </c>
      <c r="B206" t="s">
        <v>13</v>
      </c>
      <c r="C206" s="4" t="s">
        <v>25</v>
      </c>
      <c r="D206" s="4" t="s">
        <v>30</v>
      </c>
      <c r="E206">
        <v>1142</v>
      </c>
      <c r="F206" s="1">
        <v>80.666666666666671</v>
      </c>
      <c r="G206" s="1">
        <v>14.520000000000003</v>
      </c>
      <c r="H206" s="1">
        <f>financials[[#This Row],[Units Sold]]*financials[[#This Row],[Sale Price]]</f>
        <v>16581.840000000004</v>
      </c>
      <c r="I206" s="1">
        <f>VLOOKUP(financials[[#This Row],[Discount Band]],discount!A:B,2,0)*financials[[#This Row],[Gross Sales]]</f>
        <v>2487.2760000000003</v>
      </c>
      <c r="J206" s="1">
        <f>financials[[#This Row],[Gross Sales]]-financials[[#This Row],[Discounts]]</f>
        <v>14094.564000000004</v>
      </c>
      <c r="K206" s="1">
        <f>financials[[#This Row],[Manufacturing Price]]*financials[[#This Row],[Units Sold]]*1.2</f>
        <v>110545.60000000001</v>
      </c>
      <c r="L206" s="1">
        <f>financials[[#This Row],[ Sales]]-financials[[#This Row],[COGS]]</f>
        <v>-96451.036000000007</v>
      </c>
      <c r="M206" s="5">
        <v>43525</v>
      </c>
    </row>
    <row r="207" spans="1:13" x14ac:dyDescent="0.25">
      <c r="A207" t="s">
        <v>9</v>
      </c>
      <c r="B207" t="s">
        <v>12</v>
      </c>
      <c r="C207" s="4" t="s">
        <v>25</v>
      </c>
      <c r="D207" s="4" t="s">
        <v>30</v>
      </c>
      <c r="E207">
        <v>719</v>
      </c>
      <c r="F207" s="1">
        <v>80.666666666666671</v>
      </c>
      <c r="G207" s="1">
        <v>24.200000000000003</v>
      </c>
      <c r="H207" s="1">
        <f>financials[[#This Row],[Units Sold]]*financials[[#This Row],[Sale Price]]</f>
        <v>17399.800000000003</v>
      </c>
      <c r="I207" s="1">
        <f>VLOOKUP(financials[[#This Row],[Discount Band]],discount!A:B,2,0)*financials[[#This Row],[Gross Sales]]</f>
        <v>2609.9700000000003</v>
      </c>
      <c r="J207" s="1">
        <f>financials[[#This Row],[Gross Sales]]-financials[[#This Row],[Discounts]]</f>
        <v>14789.830000000002</v>
      </c>
      <c r="K207" s="1">
        <f>financials[[#This Row],[Manufacturing Price]]*financials[[#This Row],[Units Sold]]*1.2</f>
        <v>69599.199999999997</v>
      </c>
      <c r="L207" s="1">
        <f>financials[[#This Row],[ Sales]]-financials[[#This Row],[COGS]]</f>
        <v>-54809.369999999995</v>
      </c>
      <c r="M207" s="5">
        <v>44075</v>
      </c>
    </row>
    <row r="208" spans="1:13" x14ac:dyDescent="0.25">
      <c r="A208" t="s">
        <v>9</v>
      </c>
      <c r="B208" t="s">
        <v>14</v>
      </c>
      <c r="C208" s="4" t="s">
        <v>25</v>
      </c>
      <c r="D208" s="4" t="s">
        <v>30</v>
      </c>
      <c r="E208">
        <v>4470</v>
      </c>
      <c r="F208" s="1">
        <v>80.666666666666671</v>
      </c>
      <c r="G208" s="1">
        <v>423.50000000000011</v>
      </c>
      <c r="H208" s="1">
        <f>financials[[#This Row],[Units Sold]]*financials[[#This Row],[Sale Price]]</f>
        <v>1893045.0000000005</v>
      </c>
      <c r="I208" s="1">
        <f>VLOOKUP(financials[[#This Row],[Discount Band]],discount!A:B,2,0)*financials[[#This Row],[Gross Sales]]</f>
        <v>283956.75000000006</v>
      </c>
      <c r="J208" s="1">
        <f>financials[[#This Row],[Gross Sales]]-financials[[#This Row],[Discounts]]</f>
        <v>1609088.2500000005</v>
      </c>
      <c r="K208" s="1">
        <f>financials[[#This Row],[Manufacturing Price]]*financials[[#This Row],[Units Sold]]*1.2</f>
        <v>432696</v>
      </c>
      <c r="L208" s="1">
        <f>financials[[#This Row],[ Sales]]-financials[[#This Row],[COGS]]</f>
        <v>1176392.2500000005</v>
      </c>
      <c r="M208" s="5">
        <v>43739</v>
      </c>
    </row>
    <row r="209" spans="1:13" x14ac:dyDescent="0.25">
      <c r="A209" t="s">
        <v>10</v>
      </c>
      <c r="B209" t="s">
        <v>14</v>
      </c>
      <c r="C209" s="4" t="s">
        <v>26</v>
      </c>
      <c r="D209" s="4" t="s">
        <v>30</v>
      </c>
      <c r="E209">
        <v>2730</v>
      </c>
      <c r="F209" s="1">
        <v>168.05555555555554</v>
      </c>
      <c r="G209" s="1">
        <v>14.520000000000003</v>
      </c>
      <c r="H209" s="1">
        <f>financials[[#This Row],[Units Sold]]*financials[[#This Row],[Sale Price]]</f>
        <v>39639.600000000006</v>
      </c>
      <c r="I209" s="1">
        <f>VLOOKUP(financials[[#This Row],[Discount Band]],discount!A:B,2,0)*financials[[#This Row],[Gross Sales]]</f>
        <v>5945.9400000000005</v>
      </c>
      <c r="J209" s="1">
        <f>financials[[#This Row],[Gross Sales]]-financials[[#This Row],[Discounts]]</f>
        <v>33693.660000000003</v>
      </c>
      <c r="K209" s="1">
        <f>financials[[#This Row],[Manufacturing Price]]*financials[[#This Row],[Units Sold]]*1.2</f>
        <v>550549.99999999988</v>
      </c>
      <c r="L209" s="1">
        <f>financials[[#This Row],[ Sales]]-financials[[#This Row],[COGS]]</f>
        <v>-516856.33999999985</v>
      </c>
      <c r="M209" s="5">
        <v>43586</v>
      </c>
    </row>
    <row r="210" spans="1:13" x14ac:dyDescent="0.25">
      <c r="A210" t="s">
        <v>9</v>
      </c>
      <c r="B210" t="s">
        <v>13</v>
      </c>
      <c r="C210" s="4" t="s">
        <v>26</v>
      </c>
      <c r="D210" s="4" t="s">
        <v>30</v>
      </c>
      <c r="E210">
        <v>1221</v>
      </c>
      <c r="F210" s="1">
        <v>168.05555555555554</v>
      </c>
      <c r="G210" s="1">
        <v>423.50000000000011</v>
      </c>
      <c r="H210" s="1">
        <f>financials[[#This Row],[Units Sold]]*financials[[#This Row],[Sale Price]]</f>
        <v>517093.50000000012</v>
      </c>
      <c r="I210" s="1">
        <f>VLOOKUP(financials[[#This Row],[Discount Band]],discount!A:B,2,0)*financials[[#This Row],[Gross Sales]]</f>
        <v>77564.025000000009</v>
      </c>
      <c r="J210" s="1">
        <f>financials[[#This Row],[Gross Sales]]-financials[[#This Row],[Discounts]]</f>
        <v>439529.47500000009</v>
      </c>
      <c r="K210" s="1">
        <f>financials[[#This Row],[Manufacturing Price]]*financials[[#This Row],[Units Sold]]*1.2</f>
        <v>246234.99999999997</v>
      </c>
      <c r="L210" s="1">
        <f>financials[[#This Row],[ Sales]]-financials[[#This Row],[COGS]]</f>
        <v>193294.47500000012</v>
      </c>
      <c r="M210" s="5">
        <v>44075</v>
      </c>
    </row>
    <row r="211" spans="1:13" x14ac:dyDescent="0.25">
      <c r="A211" t="s">
        <v>9</v>
      </c>
      <c r="B211" t="s">
        <v>14</v>
      </c>
      <c r="C211" s="4" t="s">
        <v>26</v>
      </c>
      <c r="D211" s="4" t="s">
        <v>30</v>
      </c>
      <c r="E211">
        <v>3610</v>
      </c>
      <c r="F211" s="1">
        <v>168.05555555555554</v>
      </c>
      <c r="G211" s="1">
        <v>423.50000000000011</v>
      </c>
      <c r="H211" s="1">
        <f>financials[[#This Row],[Units Sold]]*financials[[#This Row],[Sale Price]]</f>
        <v>1528835.0000000005</v>
      </c>
      <c r="I211" s="1">
        <f>VLOOKUP(financials[[#This Row],[Discount Band]],discount!A:B,2,0)*financials[[#This Row],[Gross Sales]]</f>
        <v>229325.25000000006</v>
      </c>
      <c r="J211" s="1">
        <f>financials[[#This Row],[Gross Sales]]-financials[[#This Row],[Discounts]]</f>
        <v>1299509.7500000005</v>
      </c>
      <c r="K211" s="1">
        <f>financials[[#This Row],[Manufacturing Price]]*financials[[#This Row],[Units Sold]]*1.2</f>
        <v>728016.66666666663</v>
      </c>
      <c r="L211" s="1">
        <f>financials[[#This Row],[ Sales]]-financials[[#This Row],[COGS]]</f>
        <v>571493.08333333384</v>
      </c>
      <c r="M211" s="5">
        <v>43739</v>
      </c>
    </row>
    <row r="212" spans="1:13" x14ac:dyDescent="0.25">
      <c r="A212" t="s">
        <v>7</v>
      </c>
      <c r="B212" t="s">
        <v>16</v>
      </c>
      <c r="C212" s="4" t="s">
        <v>26</v>
      </c>
      <c r="D212" s="4" t="s">
        <v>30</v>
      </c>
      <c r="E212">
        <v>2919</v>
      </c>
      <c r="F212" s="1">
        <v>168.05555555555554</v>
      </c>
      <c r="G212" s="1">
        <v>18.150000000000002</v>
      </c>
      <c r="H212" s="1">
        <f>financials[[#This Row],[Units Sold]]*financials[[#This Row],[Sale Price]]</f>
        <v>52979.850000000006</v>
      </c>
      <c r="I212" s="1">
        <f>VLOOKUP(financials[[#This Row],[Discount Band]],discount!A:B,2,0)*financials[[#This Row],[Gross Sales]]</f>
        <v>7946.9775000000009</v>
      </c>
      <c r="J212" s="1">
        <f>financials[[#This Row],[Gross Sales]]-financials[[#This Row],[Discounts]]</f>
        <v>45032.872500000005</v>
      </c>
      <c r="K212" s="1">
        <f>financials[[#This Row],[Manufacturing Price]]*financials[[#This Row],[Units Sold]]*1.2</f>
        <v>588664.99999999988</v>
      </c>
      <c r="L212" s="1">
        <f>financials[[#This Row],[ Sales]]-financials[[#This Row],[COGS]]</f>
        <v>-543632.12749999983</v>
      </c>
      <c r="M212" s="5">
        <v>44105</v>
      </c>
    </row>
    <row r="213" spans="1:13" x14ac:dyDescent="0.25">
      <c r="A213" t="s">
        <v>9</v>
      </c>
      <c r="B213" t="s">
        <v>16</v>
      </c>
      <c r="C213" s="4" t="s">
        <v>27</v>
      </c>
      <c r="D213" s="4" t="s">
        <v>30</v>
      </c>
      <c r="E213">
        <v>4422</v>
      </c>
      <c r="F213" s="1">
        <v>174.7777777777778</v>
      </c>
      <c r="G213" s="1">
        <v>423.50000000000011</v>
      </c>
      <c r="H213" s="1">
        <f>financials[[#This Row],[Units Sold]]*financials[[#This Row],[Sale Price]]</f>
        <v>1872717.0000000005</v>
      </c>
      <c r="I213" s="1">
        <f>VLOOKUP(financials[[#This Row],[Discount Band]],discount!A:B,2,0)*financials[[#This Row],[Gross Sales]]</f>
        <v>280907.55000000005</v>
      </c>
      <c r="J213" s="1">
        <f>financials[[#This Row],[Gross Sales]]-financials[[#This Row],[Discounts]]</f>
        <v>1591809.4500000004</v>
      </c>
      <c r="K213" s="1">
        <f>financials[[#This Row],[Manufacturing Price]]*financials[[#This Row],[Units Sold]]*1.2</f>
        <v>927440.80000000016</v>
      </c>
      <c r="L213" s="1">
        <f>financials[[#This Row],[ Sales]]-financials[[#This Row],[COGS]]</f>
        <v>664368.65000000026</v>
      </c>
      <c r="M213" s="5">
        <v>43497</v>
      </c>
    </row>
    <row r="214" spans="1:13" x14ac:dyDescent="0.25">
      <c r="A214" t="s">
        <v>8</v>
      </c>
      <c r="B214" t="s">
        <v>16</v>
      </c>
      <c r="C214" s="4" t="s">
        <v>27</v>
      </c>
      <c r="D214" s="4" t="s">
        <v>30</v>
      </c>
      <c r="E214">
        <v>2114</v>
      </c>
      <c r="F214" s="1">
        <v>174.7777777777778</v>
      </c>
      <c r="G214" s="1">
        <v>151.25</v>
      </c>
      <c r="H214" s="1">
        <f>financials[[#This Row],[Units Sold]]*financials[[#This Row],[Sale Price]]</f>
        <v>319742.5</v>
      </c>
      <c r="I214" s="1">
        <f>VLOOKUP(financials[[#This Row],[Discount Band]],discount!A:B,2,0)*financials[[#This Row],[Gross Sales]]</f>
        <v>47961.375</v>
      </c>
      <c r="J214" s="1">
        <f>financials[[#This Row],[Gross Sales]]-financials[[#This Row],[Discounts]]</f>
        <v>271781.125</v>
      </c>
      <c r="K214" s="1">
        <f>financials[[#This Row],[Manufacturing Price]]*financials[[#This Row],[Units Sold]]*1.2</f>
        <v>443376.26666666666</v>
      </c>
      <c r="L214" s="1">
        <f>financials[[#This Row],[ Sales]]-financials[[#This Row],[COGS]]</f>
        <v>-171595.14166666666</v>
      </c>
      <c r="M214" s="5">
        <v>43556</v>
      </c>
    </row>
    <row r="215" spans="1:13" x14ac:dyDescent="0.25">
      <c r="A215" t="s">
        <v>9</v>
      </c>
      <c r="B215" t="s">
        <v>15</v>
      </c>
      <c r="C215" s="4" t="s">
        <v>27</v>
      </c>
      <c r="D215" s="4" t="s">
        <v>30</v>
      </c>
      <c r="E215">
        <v>3234</v>
      </c>
      <c r="F215" s="1">
        <v>174.7777777777778</v>
      </c>
      <c r="G215" s="1">
        <v>423.50000000000011</v>
      </c>
      <c r="H215" s="1">
        <f>financials[[#This Row],[Units Sold]]*financials[[#This Row],[Sale Price]]</f>
        <v>1369599.0000000005</v>
      </c>
      <c r="I215" s="1">
        <f>VLOOKUP(financials[[#This Row],[Discount Band]],discount!A:B,2,0)*financials[[#This Row],[Gross Sales]]</f>
        <v>205439.85000000006</v>
      </c>
      <c r="J215" s="1">
        <f>financials[[#This Row],[Gross Sales]]-financials[[#This Row],[Discounts]]</f>
        <v>1164159.1500000004</v>
      </c>
      <c r="K215" s="1">
        <f>financials[[#This Row],[Manufacturing Price]]*financials[[#This Row],[Units Sold]]*1.2</f>
        <v>678277.6</v>
      </c>
      <c r="L215" s="1">
        <f>financials[[#This Row],[ Sales]]-financials[[#This Row],[COGS]]</f>
        <v>485881.5500000004</v>
      </c>
      <c r="M215" s="5">
        <v>43709</v>
      </c>
    </row>
    <row r="216" spans="1:13" x14ac:dyDescent="0.25">
      <c r="A216" t="s">
        <v>7</v>
      </c>
      <c r="B216" t="s">
        <v>13</v>
      </c>
      <c r="C216" s="4" t="s">
        <v>27</v>
      </c>
      <c r="D216" s="4" t="s">
        <v>30</v>
      </c>
      <c r="E216">
        <v>1249</v>
      </c>
      <c r="F216" s="1">
        <v>174.7777777777778</v>
      </c>
      <c r="G216" s="1">
        <v>18.150000000000002</v>
      </c>
      <c r="H216" s="1">
        <f>financials[[#This Row],[Units Sold]]*financials[[#This Row],[Sale Price]]</f>
        <v>22669.350000000002</v>
      </c>
      <c r="I216" s="1">
        <f>VLOOKUP(financials[[#This Row],[Discount Band]],discount!A:B,2,0)*financials[[#This Row],[Gross Sales]]</f>
        <v>3400.4025000000001</v>
      </c>
      <c r="J216" s="1">
        <f>financials[[#This Row],[Gross Sales]]-financials[[#This Row],[Discounts]]</f>
        <v>19268.947500000002</v>
      </c>
      <c r="K216" s="1">
        <f>financials[[#This Row],[Manufacturing Price]]*financials[[#This Row],[Units Sold]]*1.2</f>
        <v>261956.93333333335</v>
      </c>
      <c r="L216" s="1">
        <f>financials[[#This Row],[ Sales]]-financials[[#This Row],[COGS]]</f>
        <v>-242687.98583333334</v>
      </c>
      <c r="M216" s="5">
        <v>44105</v>
      </c>
    </row>
    <row r="217" spans="1:13" x14ac:dyDescent="0.25">
      <c r="A217" t="s">
        <v>9</v>
      </c>
      <c r="B217" t="s">
        <v>12</v>
      </c>
      <c r="C217" s="4" t="s">
        <v>27</v>
      </c>
      <c r="D217" s="4" t="s">
        <v>30</v>
      </c>
      <c r="E217">
        <v>1820</v>
      </c>
      <c r="F217" s="1">
        <v>174.7777777777778</v>
      </c>
      <c r="G217" s="1">
        <v>423.50000000000011</v>
      </c>
      <c r="H217" s="1">
        <f>financials[[#This Row],[Units Sold]]*financials[[#This Row],[Sale Price]]</f>
        <v>770770.00000000023</v>
      </c>
      <c r="I217" s="1">
        <f>VLOOKUP(financials[[#This Row],[Discount Band]],discount!A:B,2,0)*financials[[#This Row],[Gross Sales]]</f>
        <v>115615.50000000003</v>
      </c>
      <c r="J217" s="1">
        <f>financials[[#This Row],[Gross Sales]]-financials[[#This Row],[Discounts]]</f>
        <v>655154.50000000023</v>
      </c>
      <c r="K217" s="1">
        <f>financials[[#This Row],[Manufacturing Price]]*financials[[#This Row],[Units Sold]]*1.2</f>
        <v>381714.66666666674</v>
      </c>
      <c r="L217" s="1">
        <f>financials[[#This Row],[ Sales]]-financials[[#This Row],[COGS]]</f>
        <v>273439.83333333349</v>
      </c>
      <c r="M217" s="5">
        <v>44166</v>
      </c>
    </row>
    <row r="218" spans="1:13" x14ac:dyDescent="0.25">
      <c r="A218" t="s">
        <v>9</v>
      </c>
      <c r="B218" t="s">
        <v>15</v>
      </c>
      <c r="C218" s="4" t="s">
        <v>23</v>
      </c>
      <c r="D218" s="4" t="s">
        <v>31</v>
      </c>
      <c r="E218">
        <v>1782</v>
      </c>
      <c r="F218" s="1">
        <v>3.3611111111111116</v>
      </c>
      <c r="G218" s="1">
        <v>8.4700000000000024</v>
      </c>
      <c r="H218" s="1">
        <f>financials[[#This Row],[Units Sold]]*financials[[#This Row],[Sale Price]]</f>
        <v>15093.540000000005</v>
      </c>
      <c r="I218" s="1">
        <f>VLOOKUP(financials[[#This Row],[Discount Band]],discount!A:B,2,0)*financials[[#This Row],[Gross Sales]]</f>
        <v>4528.0620000000008</v>
      </c>
      <c r="J218" s="1">
        <f>financials[[#This Row],[Gross Sales]]-financials[[#This Row],[Discounts]]</f>
        <v>10565.478000000003</v>
      </c>
      <c r="K218" s="1">
        <f>financials[[#This Row],[Manufacturing Price]]*financials[[#This Row],[Units Sold]]*1.2</f>
        <v>7187.4000000000005</v>
      </c>
      <c r="L218" s="1">
        <f>financials[[#This Row],[ Sales]]-financials[[#This Row],[COGS]]</f>
        <v>3378.0780000000022</v>
      </c>
      <c r="M218" s="5">
        <v>44105</v>
      </c>
    </row>
    <row r="219" spans="1:13" x14ac:dyDescent="0.25">
      <c r="A219" t="s">
        <v>9</v>
      </c>
      <c r="B219" t="s">
        <v>15</v>
      </c>
      <c r="C219" s="4" t="s">
        <v>24</v>
      </c>
      <c r="D219" s="4" t="s">
        <v>31</v>
      </c>
      <c r="E219">
        <v>1124</v>
      </c>
      <c r="F219" s="1">
        <v>6.7222222222222232</v>
      </c>
      <c r="G219" s="1">
        <v>8.4700000000000024</v>
      </c>
      <c r="H219" s="1">
        <f>financials[[#This Row],[Units Sold]]*financials[[#This Row],[Sale Price]]</f>
        <v>9520.2800000000025</v>
      </c>
      <c r="I219" s="1">
        <f>VLOOKUP(financials[[#This Row],[Discount Band]],discount!A:B,2,0)*financials[[#This Row],[Gross Sales]]</f>
        <v>2856.0840000000007</v>
      </c>
      <c r="J219" s="1">
        <f>financials[[#This Row],[Gross Sales]]-financials[[#This Row],[Discounts]]</f>
        <v>6664.1960000000017</v>
      </c>
      <c r="K219" s="1">
        <f>financials[[#This Row],[Manufacturing Price]]*financials[[#This Row],[Units Sold]]*1.2</f>
        <v>9066.9333333333343</v>
      </c>
      <c r="L219" s="1">
        <f>financials[[#This Row],[ Sales]]-financials[[#This Row],[COGS]]</f>
        <v>-2402.7373333333326</v>
      </c>
      <c r="M219" s="5">
        <v>43466</v>
      </c>
    </row>
    <row r="220" spans="1:13" x14ac:dyDescent="0.25">
      <c r="A220" t="s">
        <v>9</v>
      </c>
      <c r="B220" t="s">
        <v>12</v>
      </c>
      <c r="C220" s="4" t="s">
        <v>24</v>
      </c>
      <c r="D220" s="4" t="s">
        <v>31</v>
      </c>
      <c r="E220">
        <v>795</v>
      </c>
      <c r="F220" s="1">
        <v>6.7222222222222232</v>
      </c>
      <c r="G220" s="1">
        <v>8.4700000000000024</v>
      </c>
      <c r="H220" s="1">
        <f>financials[[#This Row],[Units Sold]]*financials[[#This Row],[Sale Price]]</f>
        <v>6733.6500000000024</v>
      </c>
      <c r="I220" s="1">
        <f>VLOOKUP(financials[[#This Row],[Discount Band]],discount!A:B,2,0)*financials[[#This Row],[Gross Sales]]</f>
        <v>2020.0950000000007</v>
      </c>
      <c r="J220" s="1">
        <f>financials[[#This Row],[Gross Sales]]-financials[[#This Row],[Discounts]]</f>
        <v>4713.5550000000021</v>
      </c>
      <c r="K220" s="1">
        <f>financials[[#This Row],[Manufacturing Price]]*financials[[#This Row],[Units Sold]]*1.2</f>
        <v>6413.0000000000009</v>
      </c>
      <c r="L220" s="1">
        <f>financials[[#This Row],[ Sales]]-financials[[#This Row],[COGS]]</f>
        <v>-1699.4449999999988</v>
      </c>
      <c r="M220" s="5">
        <v>44075</v>
      </c>
    </row>
    <row r="221" spans="1:13" x14ac:dyDescent="0.25">
      <c r="A221" t="s">
        <v>9</v>
      </c>
      <c r="B221" t="s">
        <v>16</v>
      </c>
      <c r="C221" s="4" t="s">
        <v>24</v>
      </c>
      <c r="D221" s="4" t="s">
        <v>31</v>
      </c>
      <c r="E221">
        <v>4982</v>
      </c>
      <c r="F221" s="1">
        <v>6.7222222222222232</v>
      </c>
      <c r="G221" s="1">
        <v>8.4700000000000024</v>
      </c>
      <c r="H221" s="1">
        <f>financials[[#This Row],[Units Sold]]*financials[[#This Row],[Sale Price]]</f>
        <v>42197.540000000015</v>
      </c>
      <c r="I221" s="1">
        <f>VLOOKUP(financials[[#This Row],[Discount Band]],discount!A:B,2,0)*financials[[#This Row],[Gross Sales]]</f>
        <v>12659.262000000004</v>
      </c>
      <c r="J221" s="1">
        <f>financials[[#This Row],[Gross Sales]]-financials[[#This Row],[Discounts]]</f>
        <v>29538.278000000013</v>
      </c>
      <c r="K221" s="1">
        <f>financials[[#This Row],[Manufacturing Price]]*financials[[#This Row],[Units Sold]]*1.2</f>
        <v>40188.133333333339</v>
      </c>
      <c r="L221" s="1">
        <f>financials[[#This Row],[ Sales]]-financials[[#This Row],[COGS]]</f>
        <v>-10649.855333333326</v>
      </c>
      <c r="M221" s="5">
        <v>43739</v>
      </c>
    </row>
    <row r="222" spans="1:13" x14ac:dyDescent="0.25">
      <c r="A222" t="s">
        <v>10</v>
      </c>
      <c r="B222" t="s">
        <v>12</v>
      </c>
      <c r="C222" s="4" t="s">
        <v>24</v>
      </c>
      <c r="D222" s="4" t="s">
        <v>31</v>
      </c>
      <c r="E222">
        <v>308</v>
      </c>
      <c r="F222" s="1">
        <v>6.7222222222222232</v>
      </c>
      <c r="G222" s="1">
        <v>14.520000000000003</v>
      </c>
      <c r="H222" s="1">
        <f>financials[[#This Row],[Units Sold]]*financials[[#This Row],[Sale Price]]</f>
        <v>4472.1600000000008</v>
      </c>
      <c r="I222" s="1">
        <f>VLOOKUP(financials[[#This Row],[Discount Band]],discount!A:B,2,0)*financials[[#This Row],[Gross Sales]]</f>
        <v>1341.6480000000001</v>
      </c>
      <c r="J222" s="1">
        <f>financials[[#This Row],[Gross Sales]]-financials[[#This Row],[Discounts]]</f>
        <v>3130.5120000000006</v>
      </c>
      <c r="K222" s="1">
        <f>financials[[#This Row],[Manufacturing Price]]*financials[[#This Row],[Units Sold]]*1.2</f>
        <v>2484.5333333333338</v>
      </c>
      <c r="L222" s="1">
        <f>financials[[#This Row],[ Sales]]-financials[[#This Row],[COGS]]</f>
        <v>645.97866666666687</v>
      </c>
      <c r="M222" s="5">
        <v>43800</v>
      </c>
    </row>
    <row r="223" spans="1:13" x14ac:dyDescent="0.25">
      <c r="A223" t="s">
        <v>10</v>
      </c>
      <c r="B223" t="s">
        <v>12</v>
      </c>
      <c r="C223" s="4" t="s">
        <v>25</v>
      </c>
      <c r="D223" s="4" t="s">
        <v>31</v>
      </c>
      <c r="E223">
        <v>1714</v>
      </c>
      <c r="F223" s="1">
        <v>80.666666666666671</v>
      </c>
      <c r="G223" s="1">
        <v>14.520000000000003</v>
      </c>
      <c r="H223" s="1">
        <f>financials[[#This Row],[Units Sold]]*financials[[#This Row],[Sale Price]]</f>
        <v>24887.280000000006</v>
      </c>
      <c r="I223" s="1">
        <f>VLOOKUP(financials[[#This Row],[Discount Band]],discount!A:B,2,0)*financials[[#This Row],[Gross Sales]]</f>
        <v>7466.1840000000011</v>
      </c>
      <c r="J223" s="1">
        <f>financials[[#This Row],[Gross Sales]]-financials[[#This Row],[Discounts]]</f>
        <v>17421.096000000005</v>
      </c>
      <c r="K223" s="1">
        <f>financials[[#This Row],[Manufacturing Price]]*financials[[#This Row],[Units Sold]]*1.2</f>
        <v>165915.20000000001</v>
      </c>
      <c r="L223" s="1">
        <f>financials[[#This Row],[ Sales]]-financials[[#This Row],[COGS]]</f>
        <v>-148494.10399999999</v>
      </c>
      <c r="M223" s="5">
        <v>43800</v>
      </c>
    </row>
    <row r="224" spans="1:13" x14ac:dyDescent="0.25">
      <c r="A224" t="s">
        <v>9</v>
      </c>
      <c r="B224" t="s">
        <v>16</v>
      </c>
      <c r="C224" s="4" t="s">
        <v>26</v>
      </c>
      <c r="D224" s="4" t="s">
        <v>31</v>
      </c>
      <c r="E224">
        <v>1446</v>
      </c>
      <c r="F224" s="1">
        <v>168.05555555555554</v>
      </c>
      <c r="G224" s="1">
        <v>8.4700000000000024</v>
      </c>
      <c r="H224" s="1">
        <f>financials[[#This Row],[Units Sold]]*financials[[#This Row],[Sale Price]]</f>
        <v>12247.620000000003</v>
      </c>
      <c r="I224" s="1">
        <f>VLOOKUP(financials[[#This Row],[Discount Band]],discount!A:B,2,0)*financials[[#This Row],[Gross Sales]]</f>
        <v>3674.2860000000005</v>
      </c>
      <c r="J224" s="1">
        <f>financials[[#This Row],[Gross Sales]]-financials[[#This Row],[Discounts]]</f>
        <v>8573.3340000000026</v>
      </c>
      <c r="K224" s="1">
        <f>financials[[#This Row],[Manufacturing Price]]*financials[[#This Row],[Units Sold]]*1.2</f>
        <v>291609.99999999994</v>
      </c>
      <c r="L224" s="1">
        <f>financials[[#This Row],[ Sales]]-financials[[#This Row],[COGS]]</f>
        <v>-283036.66599999997</v>
      </c>
      <c r="M224" s="5">
        <v>43739</v>
      </c>
    </row>
    <row r="225" spans="1:13" x14ac:dyDescent="0.25">
      <c r="A225" t="s">
        <v>9</v>
      </c>
      <c r="B225" t="s">
        <v>16</v>
      </c>
      <c r="C225" s="4" t="s">
        <v>27</v>
      </c>
      <c r="D225" s="4" t="s">
        <v>31</v>
      </c>
      <c r="E225">
        <v>181</v>
      </c>
      <c r="F225" s="1">
        <v>174.7777777777778</v>
      </c>
      <c r="G225" s="1">
        <v>8.4700000000000024</v>
      </c>
      <c r="H225" s="1">
        <f>financials[[#This Row],[Units Sold]]*financials[[#This Row],[Sale Price]]</f>
        <v>1533.0700000000004</v>
      </c>
      <c r="I225" s="1">
        <f>VLOOKUP(financials[[#This Row],[Discount Band]],discount!A:B,2,0)*financials[[#This Row],[Gross Sales]]</f>
        <v>459.92100000000011</v>
      </c>
      <c r="J225" s="1">
        <f>financials[[#This Row],[Gross Sales]]-financials[[#This Row],[Discounts]]</f>
        <v>1073.1490000000003</v>
      </c>
      <c r="K225" s="1">
        <f>financials[[#This Row],[Manufacturing Price]]*financials[[#This Row],[Units Sold]]*1.2</f>
        <v>37961.733333333337</v>
      </c>
      <c r="L225" s="1">
        <f>financials[[#This Row],[ Sales]]-financials[[#This Row],[COGS]]</f>
        <v>-36888.58433333334</v>
      </c>
      <c r="M225" s="5">
        <v>43647</v>
      </c>
    </row>
    <row r="226" spans="1:13" x14ac:dyDescent="0.25">
      <c r="A226" t="s">
        <v>10</v>
      </c>
      <c r="B226" t="s">
        <v>16</v>
      </c>
      <c r="C226" s="4" t="s">
        <v>27</v>
      </c>
      <c r="D226" s="4" t="s">
        <v>31</v>
      </c>
      <c r="E226">
        <v>277</v>
      </c>
      <c r="F226" s="1">
        <v>174.7777777777778</v>
      </c>
      <c r="G226" s="1">
        <v>14.520000000000003</v>
      </c>
      <c r="H226" s="1">
        <f>financials[[#This Row],[Units Sold]]*financials[[#This Row],[Sale Price]]</f>
        <v>4022.0400000000009</v>
      </c>
      <c r="I226" s="1">
        <f>VLOOKUP(financials[[#This Row],[Discount Band]],discount!A:B,2,0)*financials[[#This Row],[Gross Sales]]</f>
        <v>1206.6120000000003</v>
      </c>
      <c r="J226" s="1">
        <f>financials[[#This Row],[Gross Sales]]-financials[[#This Row],[Discounts]]</f>
        <v>2815.4280000000008</v>
      </c>
      <c r="K226" s="1">
        <f>financials[[#This Row],[Manufacturing Price]]*financials[[#This Row],[Units Sold]]*1.2</f>
        <v>58096.133333333339</v>
      </c>
      <c r="L226" s="1">
        <f>financials[[#This Row],[ Sales]]-financials[[#This Row],[COGS]]</f>
        <v>-55280.705333333339</v>
      </c>
      <c r="M226" s="5">
        <v>43678</v>
      </c>
    </row>
    <row r="227" spans="1:13" x14ac:dyDescent="0.25">
      <c r="A227" t="s">
        <v>9</v>
      </c>
      <c r="B227" t="s">
        <v>15</v>
      </c>
      <c r="C227" s="4" t="s">
        <v>27</v>
      </c>
      <c r="D227" s="4" t="s">
        <v>31</v>
      </c>
      <c r="E227">
        <v>3626</v>
      </c>
      <c r="F227" s="1">
        <v>174.7777777777778</v>
      </c>
      <c r="G227" s="1">
        <v>8.4700000000000024</v>
      </c>
      <c r="H227" s="1">
        <f>financials[[#This Row],[Units Sold]]*financials[[#This Row],[Sale Price]]</f>
        <v>30712.220000000008</v>
      </c>
      <c r="I227" s="1">
        <f>VLOOKUP(financials[[#This Row],[Discount Band]],discount!A:B,2,0)*financials[[#This Row],[Gross Sales]]</f>
        <v>9213.6660000000029</v>
      </c>
      <c r="J227" s="1">
        <f>financials[[#This Row],[Gross Sales]]-financials[[#This Row],[Discounts]]</f>
        <v>21498.554000000004</v>
      </c>
      <c r="K227" s="1">
        <f>financials[[#This Row],[Manufacturing Price]]*financials[[#This Row],[Units Sold]]*1.2</f>
        <v>760493.06666666665</v>
      </c>
      <c r="L227" s="1">
        <f>financials[[#This Row],[ Sales]]-financials[[#This Row],[COGS]]</f>
        <v>-738994.51266666665</v>
      </c>
      <c r="M227" s="5">
        <v>44105</v>
      </c>
    </row>
    <row r="228" spans="1:13" x14ac:dyDescent="0.25">
      <c r="A228" t="s">
        <v>10</v>
      </c>
      <c r="B228" t="s">
        <v>14</v>
      </c>
      <c r="C228" s="4" t="s">
        <v>22</v>
      </c>
      <c r="D228" s="4" t="s">
        <v>31</v>
      </c>
      <c r="E228">
        <v>4326</v>
      </c>
      <c r="F228" s="1">
        <v>2.0166666666666671</v>
      </c>
      <c r="G228" s="1">
        <v>14.520000000000003</v>
      </c>
      <c r="H228" s="1">
        <f>financials[[#This Row],[Units Sold]]*financials[[#This Row],[Sale Price]]</f>
        <v>62813.520000000011</v>
      </c>
      <c r="I228" s="1">
        <f>VLOOKUP(financials[[#This Row],[Discount Band]],discount!A:B,2,0)*financials[[#This Row],[Gross Sales]]</f>
        <v>18844.056000000004</v>
      </c>
      <c r="J228" s="1">
        <f>financials[[#This Row],[Gross Sales]]-financials[[#This Row],[Discounts]]</f>
        <v>43969.464000000007</v>
      </c>
      <c r="K228" s="1">
        <f>financials[[#This Row],[Manufacturing Price]]*financials[[#This Row],[Units Sold]]*1.2</f>
        <v>10468.920000000002</v>
      </c>
      <c r="L228" s="1">
        <f>financials[[#This Row],[ Sales]]-financials[[#This Row],[COGS]]</f>
        <v>33500.544000000009</v>
      </c>
      <c r="M228" s="5">
        <v>43497</v>
      </c>
    </row>
    <row r="229" spans="1:13" x14ac:dyDescent="0.25">
      <c r="A229" t="s">
        <v>10</v>
      </c>
      <c r="B229" t="s">
        <v>15</v>
      </c>
      <c r="C229" s="4" t="s">
        <v>22</v>
      </c>
      <c r="D229" s="4" t="s">
        <v>31</v>
      </c>
      <c r="E229">
        <v>788</v>
      </c>
      <c r="F229" s="1">
        <v>2.0166666666666671</v>
      </c>
      <c r="G229" s="1">
        <v>14.520000000000003</v>
      </c>
      <c r="H229" s="1">
        <f>financials[[#This Row],[Units Sold]]*financials[[#This Row],[Sale Price]]</f>
        <v>11441.760000000002</v>
      </c>
      <c r="I229" s="1">
        <f>VLOOKUP(financials[[#This Row],[Discount Band]],discount!A:B,2,0)*financials[[#This Row],[Gross Sales]]</f>
        <v>3432.5280000000007</v>
      </c>
      <c r="J229" s="1">
        <f>financials[[#This Row],[Gross Sales]]-financials[[#This Row],[Discounts]]</f>
        <v>8009.2320000000018</v>
      </c>
      <c r="K229" s="1">
        <f>financials[[#This Row],[Manufacturing Price]]*financials[[#This Row],[Units Sold]]*1.2</f>
        <v>1906.9600000000003</v>
      </c>
      <c r="L229" s="1">
        <f>financials[[#This Row],[ Sales]]-financials[[#This Row],[COGS]]</f>
        <v>6102.2720000000018</v>
      </c>
      <c r="M229" s="5">
        <v>43497</v>
      </c>
    </row>
    <row r="230" spans="1:13" x14ac:dyDescent="0.25">
      <c r="A230" t="s">
        <v>9</v>
      </c>
      <c r="B230" t="s">
        <v>14</v>
      </c>
      <c r="C230" s="4" t="s">
        <v>22</v>
      </c>
      <c r="D230" s="4" t="s">
        <v>31</v>
      </c>
      <c r="E230">
        <v>1717</v>
      </c>
      <c r="F230" s="1">
        <v>2.0166666666666671</v>
      </c>
      <c r="G230" s="1">
        <v>24.200000000000003</v>
      </c>
      <c r="H230" s="1">
        <f>financials[[#This Row],[Units Sold]]*financials[[#This Row],[Sale Price]]</f>
        <v>41551.4</v>
      </c>
      <c r="I230" s="1">
        <f>VLOOKUP(financials[[#This Row],[Discount Band]],discount!A:B,2,0)*financials[[#This Row],[Gross Sales]]</f>
        <v>12465.42</v>
      </c>
      <c r="J230" s="1">
        <f>financials[[#This Row],[Gross Sales]]-financials[[#This Row],[Discounts]]</f>
        <v>29085.980000000003</v>
      </c>
      <c r="K230" s="1">
        <f>financials[[#This Row],[Manufacturing Price]]*financials[[#This Row],[Units Sold]]*1.2</f>
        <v>4155.1400000000003</v>
      </c>
      <c r="L230" s="1">
        <f>financials[[#This Row],[ Sales]]-financials[[#This Row],[COGS]]</f>
        <v>24930.840000000004</v>
      </c>
      <c r="M230" s="5">
        <v>43586</v>
      </c>
    </row>
    <row r="231" spans="1:13" x14ac:dyDescent="0.25">
      <c r="A231" t="s">
        <v>6</v>
      </c>
      <c r="B231" t="s">
        <v>13</v>
      </c>
      <c r="C231" s="4" t="s">
        <v>22</v>
      </c>
      <c r="D231" s="4" t="s">
        <v>31</v>
      </c>
      <c r="E231">
        <v>997</v>
      </c>
      <c r="F231" s="1">
        <v>2.0166666666666671</v>
      </c>
      <c r="G231" s="1">
        <v>363.00000000000006</v>
      </c>
      <c r="H231" s="1">
        <f>financials[[#This Row],[Units Sold]]*financials[[#This Row],[Sale Price]]</f>
        <v>361911.00000000006</v>
      </c>
      <c r="I231" s="1">
        <f>VLOOKUP(financials[[#This Row],[Discount Band]],discount!A:B,2,0)*financials[[#This Row],[Gross Sales]]</f>
        <v>108573.30000000002</v>
      </c>
      <c r="J231" s="1">
        <f>financials[[#This Row],[Gross Sales]]-financials[[#This Row],[Discounts]]</f>
        <v>253337.70000000004</v>
      </c>
      <c r="K231" s="1">
        <f>financials[[#This Row],[Manufacturing Price]]*financials[[#This Row],[Units Sold]]*1.2</f>
        <v>2412.7400000000002</v>
      </c>
      <c r="L231" s="1">
        <f>financials[[#This Row],[ Sales]]-financials[[#This Row],[COGS]]</f>
        <v>250924.96000000005</v>
      </c>
      <c r="M231" s="5">
        <v>43617</v>
      </c>
    </row>
    <row r="232" spans="1:13" x14ac:dyDescent="0.25">
      <c r="A232" t="s">
        <v>9</v>
      </c>
      <c r="B232" t="s">
        <v>15</v>
      </c>
      <c r="C232" s="4" t="s">
        <v>22</v>
      </c>
      <c r="D232" s="4" t="s">
        <v>31</v>
      </c>
      <c r="E232">
        <v>2426</v>
      </c>
      <c r="F232" s="1">
        <v>2.0166666666666671</v>
      </c>
      <c r="G232" s="1">
        <v>8.4700000000000024</v>
      </c>
      <c r="H232" s="1">
        <f>financials[[#This Row],[Units Sold]]*financials[[#This Row],[Sale Price]]</f>
        <v>20548.220000000005</v>
      </c>
      <c r="I232" s="1">
        <f>VLOOKUP(financials[[#This Row],[Discount Band]],discount!A:B,2,0)*financials[[#This Row],[Gross Sales]]</f>
        <v>6164.4660000000013</v>
      </c>
      <c r="J232" s="1">
        <f>financials[[#This Row],[Gross Sales]]-financials[[#This Row],[Discounts]]</f>
        <v>14383.754000000004</v>
      </c>
      <c r="K232" s="1">
        <f>financials[[#This Row],[Manufacturing Price]]*financials[[#This Row],[Units Sold]]*1.2</f>
        <v>5870.920000000001</v>
      </c>
      <c r="L232" s="1">
        <f>financials[[#This Row],[ Sales]]-financials[[#This Row],[COGS]]</f>
        <v>8512.8340000000026</v>
      </c>
      <c r="M232" s="5">
        <v>44136</v>
      </c>
    </row>
    <row r="233" spans="1:13" x14ac:dyDescent="0.25">
      <c r="A233" t="s">
        <v>7</v>
      </c>
      <c r="B233" t="s">
        <v>16</v>
      </c>
      <c r="C233" s="4" t="s">
        <v>22</v>
      </c>
      <c r="D233" s="4" t="s">
        <v>31</v>
      </c>
      <c r="E233">
        <v>472</v>
      </c>
      <c r="F233" s="1">
        <v>2.0166666666666671</v>
      </c>
      <c r="G233" s="1">
        <v>18.150000000000002</v>
      </c>
      <c r="H233" s="1">
        <f>financials[[#This Row],[Units Sold]]*financials[[#This Row],[Sale Price]]</f>
        <v>8566.8000000000011</v>
      </c>
      <c r="I233" s="1">
        <f>VLOOKUP(financials[[#This Row],[Discount Band]],discount!A:B,2,0)*financials[[#This Row],[Gross Sales]]</f>
        <v>2570.0400000000004</v>
      </c>
      <c r="J233" s="1">
        <f>financials[[#This Row],[Gross Sales]]-financials[[#This Row],[Discounts]]</f>
        <v>5996.76</v>
      </c>
      <c r="K233" s="1">
        <f>financials[[#This Row],[Manufacturing Price]]*financials[[#This Row],[Units Sold]]*1.2</f>
        <v>1142.2400000000002</v>
      </c>
      <c r="L233" s="1">
        <f>financials[[#This Row],[ Sales]]-financials[[#This Row],[COGS]]</f>
        <v>4854.5200000000004</v>
      </c>
      <c r="M233" s="5">
        <v>43770</v>
      </c>
    </row>
    <row r="234" spans="1:13" x14ac:dyDescent="0.25">
      <c r="A234" t="s">
        <v>9</v>
      </c>
      <c r="B234" t="s">
        <v>13</v>
      </c>
      <c r="C234" s="4" t="s">
        <v>22</v>
      </c>
      <c r="D234" s="4" t="s">
        <v>31</v>
      </c>
      <c r="E234">
        <v>4384</v>
      </c>
      <c r="F234" s="1">
        <v>2.0166666666666671</v>
      </c>
      <c r="G234" s="1">
        <v>8.4700000000000024</v>
      </c>
      <c r="H234" s="1">
        <f>financials[[#This Row],[Units Sold]]*financials[[#This Row],[Sale Price]]</f>
        <v>37132.48000000001</v>
      </c>
      <c r="I234" s="1">
        <f>VLOOKUP(financials[[#This Row],[Discount Band]],discount!A:B,2,0)*financials[[#This Row],[Gross Sales]]</f>
        <v>11139.744000000002</v>
      </c>
      <c r="J234" s="1">
        <f>financials[[#This Row],[Gross Sales]]-financials[[#This Row],[Discounts]]</f>
        <v>25992.736000000008</v>
      </c>
      <c r="K234" s="1">
        <f>financials[[#This Row],[Manufacturing Price]]*financials[[#This Row],[Units Sold]]*1.2</f>
        <v>10609.28</v>
      </c>
      <c r="L234" s="1">
        <f>financials[[#This Row],[ Sales]]-financials[[#This Row],[COGS]]</f>
        <v>15383.456000000007</v>
      </c>
      <c r="M234" s="5">
        <v>43800</v>
      </c>
    </row>
    <row r="235" spans="1:13" x14ac:dyDescent="0.25">
      <c r="A235" t="s">
        <v>9</v>
      </c>
      <c r="B235" t="s">
        <v>14</v>
      </c>
      <c r="C235" s="4" t="s">
        <v>22</v>
      </c>
      <c r="D235" s="4" t="s">
        <v>31</v>
      </c>
      <c r="E235">
        <v>3764</v>
      </c>
      <c r="F235" s="1">
        <v>2.0166666666666671</v>
      </c>
      <c r="G235" s="1">
        <v>8.4700000000000024</v>
      </c>
      <c r="H235" s="1">
        <f>financials[[#This Row],[Units Sold]]*financials[[#This Row],[Sale Price]]</f>
        <v>31881.080000000009</v>
      </c>
      <c r="I235" s="1">
        <f>VLOOKUP(financials[[#This Row],[Discount Band]],discount!A:B,2,0)*financials[[#This Row],[Gross Sales]]</f>
        <v>9564.3240000000023</v>
      </c>
      <c r="J235" s="1">
        <f>financials[[#This Row],[Gross Sales]]-financials[[#This Row],[Discounts]]</f>
        <v>22316.756000000008</v>
      </c>
      <c r="K235" s="1">
        <f>financials[[#This Row],[Manufacturing Price]]*financials[[#This Row],[Units Sold]]*1.2</f>
        <v>9108.880000000001</v>
      </c>
      <c r="L235" s="1">
        <f>financials[[#This Row],[ Sales]]-financials[[#This Row],[COGS]]</f>
        <v>13207.876000000007</v>
      </c>
      <c r="M235" s="5">
        <v>43800</v>
      </c>
    </row>
    <row r="236" spans="1:13" x14ac:dyDescent="0.25">
      <c r="A236" t="s">
        <v>9</v>
      </c>
      <c r="B236" t="s">
        <v>14</v>
      </c>
      <c r="C236" s="4" t="s">
        <v>23</v>
      </c>
      <c r="D236" s="4" t="s">
        <v>31</v>
      </c>
      <c r="E236">
        <v>3987</v>
      </c>
      <c r="F236" s="1">
        <v>3.3611111111111116</v>
      </c>
      <c r="G236" s="1">
        <v>423.50000000000011</v>
      </c>
      <c r="H236" s="1">
        <f>financials[[#This Row],[Units Sold]]*financials[[#This Row],[Sale Price]]</f>
        <v>1688494.5000000005</v>
      </c>
      <c r="I236" s="1">
        <f>VLOOKUP(financials[[#This Row],[Discount Band]],discount!A:B,2,0)*financials[[#This Row],[Gross Sales]]</f>
        <v>506548.35000000009</v>
      </c>
      <c r="J236" s="1">
        <f>financials[[#This Row],[Gross Sales]]-financials[[#This Row],[Discounts]]</f>
        <v>1181946.1500000004</v>
      </c>
      <c r="K236" s="1">
        <f>financials[[#This Row],[Manufacturing Price]]*financials[[#This Row],[Units Sold]]*1.2</f>
        <v>16080.900000000001</v>
      </c>
      <c r="L236" s="1">
        <f>financials[[#This Row],[ Sales]]-financials[[#This Row],[COGS]]</f>
        <v>1165865.2500000005</v>
      </c>
      <c r="M236" s="5">
        <v>43466</v>
      </c>
    </row>
    <row r="237" spans="1:13" x14ac:dyDescent="0.25">
      <c r="A237" t="s">
        <v>8</v>
      </c>
      <c r="B237" t="s">
        <v>13</v>
      </c>
      <c r="C237" s="4" t="s">
        <v>23</v>
      </c>
      <c r="D237" s="4" t="s">
        <v>31</v>
      </c>
      <c r="E237">
        <v>126</v>
      </c>
      <c r="F237" s="1">
        <v>3.3611111111111116</v>
      </c>
      <c r="G237" s="1">
        <v>151.25</v>
      </c>
      <c r="H237" s="1">
        <f>financials[[#This Row],[Units Sold]]*financials[[#This Row],[Sale Price]]</f>
        <v>19057.5</v>
      </c>
      <c r="I237" s="1">
        <f>VLOOKUP(financials[[#This Row],[Discount Band]],discount!A:B,2,0)*financials[[#This Row],[Gross Sales]]</f>
        <v>5717.25</v>
      </c>
      <c r="J237" s="1">
        <f>financials[[#This Row],[Gross Sales]]-financials[[#This Row],[Discounts]]</f>
        <v>13340.25</v>
      </c>
      <c r="K237" s="1">
        <f>financials[[#This Row],[Manufacturing Price]]*financials[[#This Row],[Units Sold]]*1.2</f>
        <v>508.20000000000005</v>
      </c>
      <c r="L237" s="1">
        <f>financials[[#This Row],[ Sales]]-financials[[#This Row],[COGS]]</f>
        <v>12832.05</v>
      </c>
      <c r="M237" s="5">
        <v>43647</v>
      </c>
    </row>
    <row r="238" spans="1:13" x14ac:dyDescent="0.25">
      <c r="A238" t="s">
        <v>9</v>
      </c>
      <c r="B238" t="s">
        <v>16</v>
      </c>
      <c r="C238" s="4" t="s">
        <v>23</v>
      </c>
      <c r="D238" s="4" t="s">
        <v>31</v>
      </c>
      <c r="E238">
        <v>1105</v>
      </c>
      <c r="F238" s="1">
        <v>3.3611111111111116</v>
      </c>
      <c r="G238" s="1">
        <v>423.50000000000011</v>
      </c>
      <c r="H238" s="1">
        <f>financials[[#This Row],[Units Sold]]*financials[[#This Row],[Sale Price]]</f>
        <v>467967.50000000012</v>
      </c>
      <c r="I238" s="1">
        <f>VLOOKUP(financials[[#This Row],[Discount Band]],discount!A:B,2,0)*financials[[#This Row],[Gross Sales]]</f>
        <v>140390.25000000003</v>
      </c>
      <c r="J238" s="1">
        <f>financials[[#This Row],[Gross Sales]]-financials[[#This Row],[Discounts]]</f>
        <v>327577.25000000012</v>
      </c>
      <c r="K238" s="1">
        <f>financials[[#This Row],[Manufacturing Price]]*financials[[#This Row],[Units Sold]]*1.2</f>
        <v>4456.8333333333339</v>
      </c>
      <c r="L238" s="1">
        <f>financials[[#This Row],[ Sales]]-financials[[#This Row],[COGS]]</f>
        <v>323120.4166666668</v>
      </c>
      <c r="M238" s="5">
        <v>44075</v>
      </c>
    </row>
    <row r="239" spans="1:13" x14ac:dyDescent="0.25">
      <c r="A239" t="s">
        <v>10</v>
      </c>
      <c r="B239" t="s">
        <v>15</v>
      </c>
      <c r="C239" s="4" t="s">
        <v>23</v>
      </c>
      <c r="D239" s="4" t="s">
        <v>31</v>
      </c>
      <c r="E239">
        <v>2704</v>
      </c>
      <c r="F239" s="1">
        <v>3.3611111111111116</v>
      </c>
      <c r="G239" s="1">
        <v>14.520000000000003</v>
      </c>
      <c r="H239" s="1">
        <f>financials[[#This Row],[Units Sold]]*financials[[#This Row],[Sale Price]]</f>
        <v>39262.080000000009</v>
      </c>
      <c r="I239" s="1">
        <f>VLOOKUP(financials[[#This Row],[Discount Band]],discount!A:B,2,0)*financials[[#This Row],[Gross Sales]]</f>
        <v>11778.624000000002</v>
      </c>
      <c r="J239" s="1">
        <f>financials[[#This Row],[Gross Sales]]-financials[[#This Row],[Discounts]]</f>
        <v>27483.456000000006</v>
      </c>
      <c r="K239" s="1">
        <f>financials[[#This Row],[Manufacturing Price]]*financials[[#This Row],[Units Sold]]*1.2</f>
        <v>10906.133333333333</v>
      </c>
      <c r="L239" s="1">
        <f>financials[[#This Row],[ Sales]]-financials[[#This Row],[COGS]]</f>
        <v>16577.322666666674</v>
      </c>
      <c r="M239" s="5">
        <v>43770</v>
      </c>
    </row>
    <row r="240" spans="1:13" x14ac:dyDescent="0.25">
      <c r="A240" t="s">
        <v>6</v>
      </c>
      <c r="B240" t="s">
        <v>16</v>
      </c>
      <c r="C240" s="4" t="s">
        <v>23</v>
      </c>
      <c r="D240" s="4" t="s">
        <v>31</v>
      </c>
      <c r="E240">
        <v>280</v>
      </c>
      <c r="F240" s="1">
        <v>3.3611111111111116</v>
      </c>
      <c r="G240" s="1">
        <v>363.00000000000006</v>
      </c>
      <c r="H240" s="1">
        <f>financials[[#This Row],[Units Sold]]*financials[[#This Row],[Sale Price]]</f>
        <v>101640.00000000001</v>
      </c>
      <c r="I240" s="1">
        <f>VLOOKUP(financials[[#This Row],[Discount Band]],discount!A:B,2,0)*financials[[#This Row],[Gross Sales]]</f>
        <v>30492.000000000004</v>
      </c>
      <c r="J240" s="1">
        <f>financials[[#This Row],[Gross Sales]]-financials[[#This Row],[Discounts]]</f>
        <v>71148.000000000015</v>
      </c>
      <c r="K240" s="1">
        <f>financials[[#This Row],[Manufacturing Price]]*financials[[#This Row],[Units Sold]]*1.2</f>
        <v>1129.3333333333335</v>
      </c>
      <c r="L240" s="1">
        <f>financials[[#This Row],[ Sales]]-financials[[#This Row],[COGS]]</f>
        <v>70018.666666666686</v>
      </c>
      <c r="M240" s="5">
        <v>44166</v>
      </c>
    </row>
    <row r="241" spans="1:13" x14ac:dyDescent="0.25">
      <c r="A241" t="s">
        <v>9</v>
      </c>
      <c r="B241" t="s">
        <v>14</v>
      </c>
      <c r="C241" s="4" t="s">
        <v>24</v>
      </c>
      <c r="D241" s="4" t="s">
        <v>31</v>
      </c>
      <c r="E241">
        <v>4893</v>
      </c>
      <c r="F241" s="1">
        <v>6.7222222222222232</v>
      </c>
      <c r="G241" s="1">
        <v>24.200000000000003</v>
      </c>
      <c r="H241" s="1">
        <f>financials[[#This Row],[Units Sold]]*financials[[#This Row],[Sale Price]]</f>
        <v>118410.60000000002</v>
      </c>
      <c r="I241" s="1">
        <f>VLOOKUP(financials[[#This Row],[Discount Band]],discount!A:B,2,0)*financials[[#This Row],[Gross Sales]]</f>
        <v>35523.180000000008</v>
      </c>
      <c r="J241" s="1">
        <f>financials[[#This Row],[Gross Sales]]-financials[[#This Row],[Discounts]]</f>
        <v>82887.420000000013</v>
      </c>
      <c r="K241" s="1">
        <f>financials[[#This Row],[Manufacturing Price]]*financials[[#This Row],[Units Sold]]*1.2</f>
        <v>39470.200000000004</v>
      </c>
      <c r="L241" s="1">
        <f>financials[[#This Row],[ Sales]]-financials[[#This Row],[COGS]]</f>
        <v>43417.220000000008</v>
      </c>
      <c r="M241" s="5">
        <v>43497</v>
      </c>
    </row>
    <row r="242" spans="1:13" x14ac:dyDescent="0.25">
      <c r="A242" t="s">
        <v>8</v>
      </c>
      <c r="B242" t="s">
        <v>13</v>
      </c>
      <c r="C242" s="4" t="s">
        <v>24</v>
      </c>
      <c r="D242" s="4" t="s">
        <v>31</v>
      </c>
      <c r="E242">
        <v>3250</v>
      </c>
      <c r="F242" s="1">
        <v>6.7222222222222232</v>
      </c>
      <c r="G242" s="1">
        <v>151.25</v>
      </c>
      <c r="H242" s="1">
        <f>financials[[#This Row],[Units Sold]]*financials[[#This Row],[Sale Price]]</f>
        <v>491562.5</v>
      </c>
      <c r="I242" s="1">
        <f>VLOOKUP(financials[[#This Row],[Discount Band]],discount!A:B,2,0)*financials[[#This Row],[Gross Sales]]</f>
        <v>147468.75</v>
      </c>
      <c r="J242" s="1">
        <f>financials[[#This Row],[Gross Sales]]-financials[[#This Row],[Discounts]]</f>
        <v>344093.75</v>
      </c>
      <c r="K242" s="1">
        <f>financials[[#This Row],[Manufacturing Price]]*financials[[#This Row],[Units Sold]]*1.2</f>
        <v>26216.666666666672</v>
      </c>
      <c r="L242" s="1">
        <f>financials[[#This Row],[ Sales]]-financials[[#This Row],[COGS]]</f>
        <v>317877.08333333331</v>
      </c>
      <c r="M242" s="5">
        <v>43525</v>
      </c>
    </row>
    <row r="243" spans="1:13" x14ac:dyDescent="0.25">
      <c r="A243" t="s">
        <v>8</v>
      </c>
      <c r="B243" t="s">
        <v>14</v>
      </c>
      <c r="C243" s="4" t="s">
        <v>24</v>
      </c>
      <c r="D243" s="4" t="s">
        <v>31</v>
      </c>
      <c r="E243">
        <v>1508</v>
      </c>
      <c r="F243" s="1">
        <v>6.7222222222222232</v>
      </c>
      <c r="G243" s="1">
        <v>151.25</v>
      </c>
      <c r="H243" s="1">
        <f>financials[[#This Row],[Units Sold]]*financials[[#This Row],[Sale Price]]</f>
        <v>228085</v>
      </c>
      <c r="I243" s="1">
        <f>VLOOKUP(financials[[#This Row],[Discount Band]],discount!A:B,2,0)*financials[[#This Row],[Gross Sales]]</f>
        <v>68425.5</v>
      </c>
      <c r="J243" s="1">
        <f>financials[[#This Row],[Gross Sales]]-financials[[#This Row],[Discounts]]</f>
        <v>159659.5</v>
      </c>
      <c r="K243" s="1">
        <f>financials[[#This Row],[Manufacturing Price]]*financials[[#This Row],[Units Sold]]*1.2</f>
        <v>12164.533333333335</v>
      </c>
      <c r="L243" s="1">
        <f>financials[[#This Row],[ Sales]]-financials[[#This Row],[COGS]]</f>
        <v>147494.96666666667</v>
      </c>
      <c r="M243" s="5">
        <v>43525</v>
      </c>
    </row>
    <row r="244" spans="1:13" x14ac:dyDescent="0.25">
      <c r="A244" t="s">
        <v>6</v>
      </c>
      <c r="B244" t="s">
        <v>16</v>
      </c>
      <c r="C244" s="4" t="s">
        <v>24</v>
      </c>
      <c r="D244" s="4" t="s">
        <v>31</v>
      </c>
      <c r="E244">
        <v>1127</v>
      </c>
      <c r="F244" s="1">
        <v>6.7222222222222232</v>
      </c>
      <c r="G244" s="1">
        <v>363.00000000000006</v>
      </c>
      <c r="H244" s="1">
        <f>financials[[#This Row],[Units Sold]]*financials[[#This Row],[Sale Price]]</f>
        <v>409101.00000000006</v>
      </c>
      <c r="I244" s="1">
        <f>VLOOKUP(financials[[#This Row],[Discount Band]],discount!A:B,2,0)*financials[[#This Row],[Gross Sales]]</f>
        <v>122730.30000000002</v>
      </c>
      <c r="J244" s="1">
        <f>financials[[#This Row],[Gross Sales]]-financials[[#This Row],[Discounts]]</f>
        <v>286370.70000000007</v>
      </c>
      <c r="K244" s="1">
        <f>financials[[#This Row],[Manufacturing Price]]*financials[[#This Row],[Units Sold]]*1.2</f>
        <v>9091.1333333333332</v>
      </c>
      <c r="L244" s="1">
        <f>financials[[#This Row],[ Sales]]-financials[[#This Row],[COGS]]</f>
        <v>277279.56666666671</v>
      </c>
      <c r="M244" s="5">
        <v>43556</v>
      </c>
    </row>
    <row r="245" spans="1:13" x14ac:dyDescent="0.25">
      <c r="A245" t="s">
        <v>9</v>
      </c>
      <c r="B245" t="s">
        <v>13</v>
      </c>
      <c r="C245" s="4" t="s">
        <v>24</v>
      </c>
      <c r="D245" s="4" t="s">
        <v>31</v>
      </c>
      <c r="E245">
        <v>2206</v>
      </c>
      <c r="F245" s="1">
        <v>6.7222222222222232</v>
      </c>
      <c r="G245" s="1">
        <v>8.4700000000000024</v>
      </c>
      <c r="H245" s="1">
        <f>financials[[#This Row],[Units Sold]]*financials[[#This Row],[Sale Price]]</f>
        <v>18684.820000000007</v>
      </c>
      <c r="I245" s="1">
        <f>VLOOKUP(financials[[#This Row],[Discount Band]],discount!A:B,2,0)*financials[[#This Row],[Gross Sales]]</f>
        <v>5605.4460000000017</v>
      </c>
      <c r="J245" s="1">
        <f>financials[[#This Row],[Gross Sales]]-financials[[#This Row],[Discounts]]</f>
        <v>13079.374000000005</v>
      </c>
      <c r="K245" s="1">
        <f>financials[[#This Row],[Manufacturing Price]]*financials[[#This Row],[Units Sold]]*1.2</f>
        <v>17795.066666666669</v>
      </c>
      <c r="L245" s="1">
        <f>financials[[#This Row],[ Sales]]-financials[[#This Row],[COGS]]</f>
        <v>-4715.6926666666641</v>
      </c>
      <c r="M245" s="5">
        <v>43586</v>
      </c>
    </row>
    <row r="246" spans="1:13" x14ac:dyDescent="0.25">
      <c r="A246" t="s">
        <v>6</v>
      </c>
      <c r="B246" t="s">
        <v>13</v>
      </c>
      <c r="C246" s="4" t="s">
        <v>24</v>
      </c>
      <c r="D246" s="4" t="s">
        <v>31</v>
      </c>
      <c r="E246">
        <v>2366</v>
      </c>
      <c r="F246" s="1">
        <v>6.7222222222222232</v>
      </c>
      <c r="G246" s="1">
        <v>363.00000000000006</v>
      </c>
      <c r="H246" s="1">
        <f>financials[[#This Row],[Units Sold]]*financials[[#This Row],[Sale Price]]</f>
        <v>858858.00000000012</v>
      </c>
      <c r="I246" s="1">
        <f>VLOOKUP(financials[[#This Row],[Discount Band]],discount!A:B,2,0)*financials[[#This Row],[Gross Sales]]</f>
        <v>257657.40000000002</v>
      </c>
      <c r="J246" s="1">
        <f>financials[[#This Row],[Gross Sales]]-financials[[#This Row],[Discounts]]</f>
        <v>601200.60000000009</v>
      </c>
      <c r="K246" s="1">
        <f>financials[[#This Row],[Manufacturing Price]]*financials[[#This Row],[Units Sold]]*1.2</f>
        <v>19085.733333333337</v>
      </c>
      <c r="L246" s="1">
        <f>financials[[#This Row],[ Sales]]-financials[[#This Row],[COGS]]</f>
        <v>582114.8666666667</v>
      </c>
      <c r="M246" s="5">
        <v>43617</v>
      </c>
    </row>
    <row r="247" spans="1:13" x14ac:dyDescent="0.25">
      <c r="A247" t="s">
        <v>9</v>
      </c>
      <c r="B247" t="s">
        <v>13</v>
      </c>
      <c r="C247" s="4" t="s">
        <v>24</v>
      </c>
      <c r="D247" s="4" t="s">
        <v>31</v>
      </c>
      <c r="E247">
        <v>546</v>
      </c>
      <c r="F247" s="1">
        <v>6.7222222222222232</v>
      </c>
      <c r="G247" s="1">
        <v>423.50000000000011</v>
      </c>
      <c r="H247" s="1">
        <f>financials[[#This Row],[Units Sold]]*financials[[#This Row],[Sale Price]]</f>
        <v>231231.00000000006</v>
      </c>
      <c r="I247" s="1">
        <f>VLOOKUP(financials[[#This Row],[Discount Band]],discount!A:B,2,0)*financials[[#This Row],[Gross Sales]]</f>
        <v>69369.300000000017</v>
      </c>
      <c r="J247" s="1">
        <f>financials[[#This Row],[Gross Sales]]-financials[[#This Row],[Discounts]]</f>
        <v>161861.70000000004</v>
      </c>
      <c r="K247" s="1">
        <f>financials[[#This Row],[Manufacturing Price]]*financials[[#This Row],[Units Sold]]*1.2</f>
        <v>4404.4000000000005</v>
      </c>
      <c r="L247" s="1">
        <f>financials[[#This Row],[ Sales]]-financials[[#This Row],[COGS]]</f>
        <v>157457.30000000005</v>
      </c>
      <c r="M247" s="5">
        <v>43617</v>
      </c>
    </row>
    <row r="248" spans="1:13" x14ac:dyDescent="0.25">
      <c r="A248" t="s">
        <v>7</v>
      </c>
      <c r="B248" t="s">
        <v>14</v>
      </c>
      <c r="C248" s="4" t="s">
        <v>24</v>
      </c>
      <c r="D248" s="4" t="s">
        <v>31</v>
      </c>
      <c r="E248">
        <v>327</v>
      </c>
      <c r="F248" s="1">
        <v>6.7222222222222232</v>
      </c>
      <c r="G248" s="1">
        <v>18.150000000000002</v>
      </c>
      <c r="H248" s="1">
        <f>financials[[#This Row],[Units Sold]]*financials[[#This Row],[Sale Price]]</f>
        <v>5935.0500000000011</v>
      </c>
      <c r="I248" s="1">
        <f>VLOOKUP(financials[[#This Row],[Discount Band]],discount!A:B,2,0)*financials[[#This Row],[Gross Sales]]</f>
        <v>1780.5150000000003</v>
      </c>
      <c r="J248" s="1">
        <f>financials[[#This Row],[Gross Sales]]-financials[[#This Row],[Discounts]]</f>
        <v>4154.5350000000008</v>
      </c>
      <c r="K248" s="1">
        <f>financials[[#This Row],[Manufacturing Price]]*financials[[#This Row],[Units Sold]]*1.2</f>
        <v>2637.8</v>
      </c>
      <c r="L248" s="1">
        <f>financials[[#This Row],[ Sales]]-financials[[#This Row],[COGS]]</f>
        <v>1516.7350000000006</v>
      </c>
      <c r="M248" s="5">
        <v>43709</v>
      </c>
    </row>
    <row r="249" spans="1:13" x14ac:dyDescent="0.25">
      <c r="A249" t="s">
        <v>9</v>
      </c>
      <c r="B249" t="s">
        <v>12</v>
      </c>
      <c r="C249" s="4" t="s">
        <v>24</v>
      </c>
      <c r="D249" s="4" t="s">
        <v>31</v>
      </c>
      <c r="E249">
        <v>4736</v>
      </c>
      <c r="F249" s="1">
        <v>6.7222222222222232</v>
      </c>
      <c r="G249" s="1">
        <v>423.50000000000011</v>
      </c>
      <c r="H249" s="1">
        <f>financials[[#This Row],[Units Sold]]*financials[[#This Row],[Sale Price]]</f>
        <v>2005696.0000000005</v>
      </c>
      <c r="I249" s="1">
        <f>VLOOKUP(financials[[#This Row],[Discount Band]],discount!A:B,2,0)*financials[[#This Row],[Gross Sales]]</f>
        <v>601708.80000000016</v>
      </c>
      <c r="J249" s="1">
        <f>financials[[#This Row],[Gross Sales]]-financials[[#This Row],[Discounts]]</f>
        <v>1403987.2000000002</v>
      </c>
      <c r="K249" s="1">
        <f>financials[[#This Row],[Manufacturing Price]]*financials[[#This Row],[Units Sold]]*1.2</f>
        <v>38203.733333333337</v>
      </c>
      <c r="L249" s="1">
        <f>financials[[#This Row],[ Sales]]-financials[[#This Row],[COGS]]</f>
        <v>1365783.4666666668</v>
      </c>
      <c r="M249" s="5">
        <v>44105</v>
      </c>
    </row>
    <row r="250" spans="1:13" x14ac:dyDescent="0.25">
      <c r="A250" t="s">
        <v>9</v>
      </c>
      <c r="B250" t="s">
        <v>12</v>
      </c>
      <c r="C250" s="4" t="s">
        <v>24</v>
      </c>
      <c r="D250" s="4" t="s">
        <v>31</v>
      </c>
      <c r="E250">
        <v>1950</v>
      </c>
      <c r="F250" s="1">
        <v>6.7222222222222232</v>
      </c>
      <c r="G250" s="1">
        <v>24.200000000000003</v>
      </c>
      <c r="H250" s="1">
        <f>financials[[#This Row],[Units Sold]]*financials[[#This Row],[Sale Price]]</f>
        <v>47190.000000000007</v>
      </c>
      <c r="I250" s="1">
        <f>VLOOKUP(financials[[#This Row],[Discount Band]],discount!A:B,2,0)*financials[[#This Row],[Gross Sales]]</f>
        <v>14157.000000000002</v>
      </c>
      <c r="J250" s="1">
        <f>financials[[#This Row],[Gross Sales]]-financials[[#This Row],[Discounts]]</f>
        <v>33033.000000000007</v>
      </c>
      <c r="K250" s="1">
        <f>financials[[#This Row],[Manufacturing Price]]*financials[[#This Row],[Units Sold]]*1.2</f>
        <v>15730.000000000002</v>
      </c>
      <c r="L250" s="1">
        <f>financials[[#This Row],[ Sales]]-financials[[#This Row],[COGS]]</f>
        <v>17303.000000000007</v>
      </c>
      <c r="M250" s="5">
        <v>44105</v>
      </c>
    </row>
    <row r="251" spans="1:13" x14ac:dyDescent="0.25">
      <c r="A251" t="s">
        <v>8</v>
      </c>
      <c r="B251" t="s">
        <v>13</v>
      </c>
      <c r="C251" s="4" t="s">
        <v>24</v>
      </c>
      <c r="D251" s="4" t="s">
        <v>31</v>
      </c>
      <c r="E251">
        <v>4187</v>
      </c>
      <c r="F251" s="1">
        <v>6.7222222222222232</v>
      </c>
      <c r="G251" s="1">
        <v>151.25</v>
      </c>
      <c r="H251" s="1">
        <f>financials[[#This Row],[Units Sold]]*financials[[#This Row],[Sale Price]]</f>
        <v>633283.75</v>
      </c>
      <c r="I251" s="1">
        <f>VLOOKUP(financials[[#This Row],[Discount Band]],discount!A:B,2,0)*financials[[#This Row],[Gross Sales]]</f>
        <v>189985.125</v>
      </c>
      <c r="J251" s="1">
        <f>financials[[#This Row],[Gross Sales]]-financials[[#This Row],[Discounts]]</f>
        <v>443298.625</v>
      </c>
      <c r="K251" s="1">
        <f>financials[[#This Row],[Manufacturing Price]]*financials[[#This Row],[Units Sold]]*1.2</f>
        <v>33775.133333333339</v>
      </c>
      <c r="L251" s="1">
        <f>financials[[#This Row],[ Sales]]-financials[[#This Row],[COGS]]</f>
        <v>409523.49166666664</v>
      </c>
      <c r="M251" s="5">
        <v>43739</v>
      </c>
    </row>
    <row r="252" spans="1:13" x14ac:dyDescent="0.25">
      <c r="A252" t="s">
        <v>8</v>
      </c>
      <c r="B252" t="s">
        <v>14</v>
      </c>
      <c r="C252" s="4" t="s">
        <v>24</v>
      </c>
      <c r="D252" s="4" t="s">
        <v>31</v>
      </c>
      <c r="E252">
        <v>4580</v>
      </c>
      <c r="F252" s="1">
        <v>6.7222222222222232</v>
      </c>
      <c r="G252" s="1">
        <v>151.25</v>
      </c>
      <c r="H252" s="1">
        <f>financials[[#This Row],[Units Sold]]*financials[[#This Row],[Sale Price]]</f>
        <v>692725</v>
      </c>
      <c r="I252" s="1">
        <f>VLOOKUP(financials[[#This Row],[Discount Band]],discount!A:B,2,0)*financials[[#This Row],[Gross Sales]]</f>
        <v>207817.5</v>
      </c>
      <c r="J252" s="1">
        <f>financials[[#This Row],[Gross Sales]]-financials[[#This Row],[Discounts]]</f>
        <v>484907.5</v>
      </c>
      <c r="K252" s="1">
        <f>financials[[#This Row],[Manufacturing Price]]*financials[[#This Row],[Units Sold]]*1.2</f>
        <v>36945.333333333336</v>
      </c>
      <c r="L252" s="1">
        <f>financials[[#This Row],[ Sales]]-financials[[#This Row],[COGS]]</f>
        <v>447962.16666666669</v>
      </c>
      <c r="M252" s="5">
        <v>44105</v>
      </c>
    </row>
    <row r="253" spans="1:13" x14ac:dyDescent="0.25">
      <c r="A253" t="s">
        <v>9</v>
      </c>
      <c r="B253" t="s">
        <v>12</v>
      </c>
      <c r="C253" s="4" t="s">
        <v>24</v>
      </c>
      <c r="D253" s="4" t="s">
        <v>31</v>
      </c>
      <c r="E253">
        <v>2136</v>
      </c>
      <c r="F253" s="1">
        <v>6.7222222222222232</v>
      </c>
      <c r="G253" s="1">
        <v>24.200000000000003</v>
      </c>
      <c r="H253" s="1">
        <f>financials[[#This Row],[Units Sold]]*financials[[#This Row],[Sale Price]]</f>
        <v>51691.200000000004</v>
      </c>
      <c r="I253" s="1">
        <f>VLOOKUP(financials[[#This Row],[Discount Band]],discount!A:B,2,0)*financials[[#This Row],[Gross Sales]]</f>
        <v>15507.36</v>
      </c>
      <c r="J253" s="1">
        <f>financials[[#This Row],[Gross Sales]]-financials[[#This Row],[Discounts]]</f>
        <v>36183.840000000004</v>
      </c>
      <c r="K253" s="1">
        <f>financials[[#This Row],[Manufacturing Price]]*financials[[#This Row],[Units Sold]]*1.2</f>
        <v>17230.400000000001</v>
      </c>
      <c r="L253" s="1">
        <f>financials[[#This Row],[ Sales]]-financials[[#This Row],[COGS]]</f>
        <v>18953.440000000002</v>
      </c>
      <c r="M253" s="5">
        <v>44166</v>
      </c>
    </row>
    <row r="254" spans="1:13" x14ac:dyDescent="0.25">
      <c r="A254" t="s">
        <v>9</v>
      </c>
      <c r="B254" t="s">
        <v>13</v>
      </c>
      <c r="C254" s="4" t="s">
        <v>24</v>
      </c>
      <c r="D254" s="4" t="s">
        <v>31</v>
      </c>
      <c r="E254">
        <v>4834</v>
      </c>
      <c r="F254" s="1">
        <v>6.7222222222222232</v>
      </c>
      <c r="G254" s="1">
        <v>24.200000000000003</v>
      </c>
      <c r="H254" s="1">
        <f>financials[[#This Row],[Units Sold]]*financials[[#This Row],[Sale Price]]</f>
        <v>116982.80000000002</v>
      </c>
      <c r="I254" s="1">
        <f>VLOOKUP(financials[[#This Row],[Discount Band]],discount!A:B,2,0)*financials[[#This Row],[Gross Sales]]</f>
        <v>35094.840000000004</v>
      </c>
      <c r="J254" s="1">
        <f>financials[[#This Row],[Gross Sales]]-financials[[#This Row],[Discounts]]</f>
        <v>81887.960000000021</v>
      </c>
      <c r="K254" s="1">
        <f>financials[[#This Row],[Manufacturing Price]]*financials[[#This Row],[Units Sold]]*1.2</f>
        <v>38994.26666666667</v>
      </c>
      <c r="L254" s="1">
        <f>financials[[#This Row],[ Sales]]-financials[[#This Row],[COGS]]</f>
        <v>42893.693333333351</v>
      </c>
      <c r="M254" s="5">
        <v>43800</v>
      </c>
    </row>
    <row r="255" spans="1:13" x14ac:dyDescent="0.25">
      <c r="A255" t="s">
        <v>9</v>
      </c>
      <c r="B255" t="s">
        <v>14</v>
      </c>
      <c r="C255" s="4" t="s">
        <v>24</v>
      </c>
      <c r="D255" s="4" t="s">
        <v>31</v>
      </c>
      <c r="E255">
        <v>3712</v>
      </c>
      <c r="F255" s="1">
        <v>6.7222222222222232</v>
      </c>
      <c r="G255" s="1">
        <v>8.4700000000000024</v>
      </c>
      <c r="H255" s="1">
        <f>financials[[#This Row],[Units Sold]]*financials[[#This Row],[Sale Price]]</f>
        <v>31440.64000000001</v>
      </c>
      <c r="I255" s="1">
        <f>VLOOKUP(financials[[#This Row],[Discount Band]],discount!A:B,2,0)*financials[[#This Row],[Gross Sales]]</f>
        <v>9432.1920000000027</v>
      </c>
      <c r="J255" s="1">
        <f>financials[[#This Row],[Gross Sales]]-financials[[#This Row],[Discounts]]</f>
        <v>22008.448000000008</v>
      </c>
      <c r="K255" s="1">
        <f>financials[[#This Row],[Manufacturing Price]]*financials[[#This Row],[Units Sold]]*1.2</f>
        <v>29943.466666666671</v>
      </c>
      <c r="L255" s="1">
        <f>financials[[#This Row],[ Sales]]-financials[[#This Row],[COGS]]</f>
        <v>-7935.0186666666632</v>
      </c>
      <c r="M255" s="5">
        <v>44166</v>
      </c>
    </row>
    <row r="256" spans="1:13" x14ac:dyDescent="0.25">
      <c r="A256" t="s">
        <v>7</v>
      </c>
      <c r="B256" t="s">
        <v>15</v>
      </c>
      <c r="C256" s="4" t="s">
        <v>24</v>
      </c>
      <c r="D256" s="4" t="s">
        <v>31</v>
      </c>
      <c r="E256">
        <v>4566</v>
      </c>
      <c r="F256" s="1">
        <v>6.7222222222222232</v>
      </c>
      <c r="G256" s="1">
        <v>18.150000000000002</v>
      </c>
      <c r="H256" s="1">
        <f>financials[[#This Row],[Units Sold]]*financials[[#This Row],[Sale Price]]</f>
        <v>82872.900000000009</v>
      </c>
      <c r="I256" s="1">
        <f>VLOOKUP(financials[[#This Row],[Discount Band]],discount!A:B,2,0)*financials[[#This Row],[Gross Sales]]</f>
        <v>24861.870000000003</v>
      </c>
      <c r="J256" s="1">
        <f>financials[[#This Row],[Gross Sales]]-financials[[#This Row],[Discounts]]</f>
        <v>58011.030000000006</v>
      </c>
      <c r="K256" s="1">
        <f>financials[[#This Row],[Manufacturing Price]]*financials[[#This Row],[Units Sold]]*1.2</f>
        <v>36832.400000000001</v>
      </c>
      <c r="L256" s="1">
        <f>financials[[#This Row],[ Sales]]-financials[[#This Row],[COGS]]</f>
        <v>21178.630000000005</v>
      </c>
      <c r="M256" s="5">
        <v>44166</v>
      </c>
    </row>
    <row r="257" spans="1:13" x14ac:dyDescent="0.25">
      <c r="A257" t="s">
        <v>7</v>
      </c>
      <c r="B257" t="s">
        <v>13</v>
      </c>
      <c r="C257" s="4" t="s">
        <v>25</v>
      </c>
      <c r="D257" s="4" t="s">
        <v>31</v>
      </c>
      <c r="E257">
        <v>1548</v>
      </c>
      <c r="F257" s="1">
        <v>80.666666666666671</v>
      </c>
      <c r="G257" s="1">
        <v>18.150000000000002</v>
      </c>
      <c r="H257" s="1">
        <f>financials[[#This Row],[Units Sold]]*financials[[#This Row],[Sale Price]]</f>
        <v>28096.200000000004</v>
      </c>
      <c r="I257" s="1">
        <f>VLOOKUP(financials[[#This Row],[Discount Band]],discount!A:B,2,0)*financials[[#This Row],[Gross Sales]]</f>
        <v>8428.86</v>
      </c>
      <c r="J257" s="1">
        <f>financials[[#This Row],[Gross Sales]]-financials[[#This Row],[Discounts]]</f>
        <v>19667.340000000004</v>
      </c>
      <c r="K257" s="1">
        <f>financials[[#This Row],[Manufacturing Price]]*financials[[#This Row],[Units Sold]]*1.2</f>
        <v>149846.40000000002</v>
      </c>
      <c r="L257" s="1">
        <f>financials[[#This Row],[ Sales]]-financials[[#This Row],[COGS]]</f>
        <v>-130179.06000000003</v>
      </c>
      <c r="M257" s="5">
        <v>43466</v>
      </c>
    </row>
    <row r="258" spans="1:13" x14ac:dyDescent="0.25">
      <c r="A258" t="s">
        <v>7</v>
      </c>
      <c r="B258" t="s">
        <v>16</v>
      </c>
      <c r="C258" s="4" t="s">
        <v>25</v>
      </c>
      <c r="D258" s="4" t="s">
        <v>31</v>
      </c>
      <c r="E258">
        <v>637</v>
      </c>
      <c r="F258" s="1">
        <v>80.666666666666671</v>
      </c>
      <c r="G258" s="1">
        <v>18.150000000000002</v>
      </c>
      <c r="H258" s="1">
        <f>financials[[#This Row],[Units Sold]]*financials[[#This Row],[Sale Price]]</f>
        <v>11561.550000000001</v>
      </c>
      <c r="I258" s="1">
        <f>VLOOKUP(financials[[#This Row],[Discount Band]],discount!A:B,2,0)*financials[[#This Row],[Gross Sales]]</f>
        <v>3468.4650000000001</v>
      </c>
      <c r="J258" s="1">
        <f>financials[[#This Row],[Gross Sales]]-financials[[#This Row],[Discounts]]</f>
        <v>8093.0850000000009</v>
      </c>
      <c r="K258" s="1">
        <f>financials[[#This Row],[Manufacturing Price]]*financials[[#This Row],[Units Sold]]*1.2</f>
        <v>61661.600000000006</v>
      </c>
      <c r="L258" s="1">
        <f>financials[[#This Row],[ Sales]]-financials[[#This Row],[COGS]]</f>
        <v>-53568.515000000007</v>
      </c>
      <c r="M258" s="5">
        <v>43466</v>
      </c>
    </row>
    <row r="259" spans="1:13" x14ac:dyDescent="0.25">
      <c r="A259" t="s">
        <v>8</v>
      </c>
      <c r="B259" t="s">
        <v>15</v>
      </c>
      <c r="C259" s="4" t="s">
        <v>25</v>
      </c>
      <c r="D259" s="4" t="s">
        <v>31</v>
      </c>
      <c r="E259">
        <v>2741</v>
      </c>
      <c r="F259" s="1">
        <v>80.666666666666671</v>
      </c>
      <c r="G259" s="1">
        <v>151.25</v>
      </c>
      <c r="H259" s="1">
        <f>financials[[#This Row],[Units Sold]]*financials[[#This Row],[Sale Price]]</f>
        <v>414576.25</v>
      </c>
      <c r="I259" s="1">
        <f>VLOOKUP(financials[[#This Row],[Discount Band]],discount!A:B,2,0)*financials[[#This Row],[Gross Sales]]</f>
        <v>124372.875</v>
      </c>
      <c r="J259" s="1">
        <f>financials[[#This Row],[Gross Sales]]-financials[[#This Row],[Discounts]]</f>
        <v>290203.375</v>
      </c>
      <c r="K259" s="1">
        <f>financials[[#This Row],[Manufacturing Price]]*financials[[#This Row],[Units Sold]]*1.2</f>
        <v>265328.8</v>
      </c>
      <c r="L259" s="1">
        <f>financials[[#This Row],[ Sales]]-financials[[#This Row],[COGS]]</f>
        <v>24874.575000000012</v>
      </c>
      <c r="M259" s="5">
        <v>43497</v>
      </c>
    </row>
    <row r="260" spans="1:13" x14ac:dyDescent="0.25">
      <c r="A260" t="s">
        <v>9</v>
      </c>
      <c r="B260" t="s">
        <v>13</v>
      </c>
      <c r="C260" s="4" t="s">
        <v>25</v>
      </c>
      <c r="D260" s="4" t="s">
        <v>31</v>
      </c>
      <c r="E260">
        <v>3305</v>
      </c>
      <c r="F260" s="1">
        <v>80.666666666666671</v>
      </c>
      <c r="G260" s="1">
        <v>423.50000000000011</v>
      </c>
      <c r="H260" s="1">
        <f>financials[[#This Row],[Units Sold]]*financials[[#This Row],[Sale Price]]</f>
        <v>1399667.5000000005</v>
      </c>
      <c r="I260" s="1">
        <f>VLOOKUP(financials[[#This Row],[Discount Band]],discount!A:B,2,0)*financials[[#This Row],[Gross Sales]]</f>
        <v>419900.25000000012</v>
      </c>
      <c r="J260" s="1">
        <f>financials[[#This Row],[Gross Sales]]-financials[[#This Row],[Discounts]]</f>
        <v>979767.25000000035</v>
      </c>
      <c r="K260" s="1">
        <f>financials[[#This Row],[Manufacturing Price]]*financials[[#This Row],[Units Sold]]*1.2</f>
        <v>319924.00000000006</v>
      </c>
      <c r="L260" s="1">
        <f>financials[[#This Row],[ Sales]]-financials[[#This Row],[COGS]]</f>
        <v>659843.25000000023</v>
      </c>
      <c r="M260" s="5">
        <v>43617</v>
      </c>
    </row>
    <row r="261" spans="1:13" x14ac:dyDescent="0.25">
      <c r="A261" t="s">
        <v>9</v>
      </c>
      <c r="B261" t="s">
        <v>13</v>
      </c>
      <c r="C261" s="4" t="s">
        <v>25</v>
      </c>
      <c r="D261" s="4" t="s">
        <v>31</v>
      </c>
      <c r="E261">
        <v>3266</v>
      </c>
      <c r="F261" s="1">
        <v>80.666666666666671</v>
      </c>
      <c r="G261" s="1">
        <v>24.200000000000003</v>
      </c>
      <c r="H261" s="1">
        <f>financials[[#This Row],[Units Sold]]*financials[[#This Row],[Sale Price]]</f>
        <v>79037.200000000012</v>
      </c>
      <c r="I261" s="1">
        <f>VLOOKUP(financials[[#This Row],[Discount Band]],discount!A:B,2,0)*financials[[#This Row],[Gross Sales]]</f>
        <v>23711.160000000003</v>
      </c>
      <c r="J261" s="1">
        <f>financials[[#This Row],[Gross Sales]]-financials[[#This Row],[Discounts]]</f>
        <v>55326.040000000008</v>
      </c>
      <c r="K261" s="1">
        <f>financials[[#This Row],[Manufacturing Price]]*financials[[#This Row],[Units Sold]]*1.2</f>
        <v>316148.80000000005</v>
      </c>
      <c r="L261" s="1">
        <f>financials[[#This Row],[ Sales]]-financials[[#This Row],[COGS]]</f>
        <v>-260822.76000000004</v>
      </c>
      <c r="M261" s="5">
        <v>43678</v>
      </c>
    </row>
    <row r="262" spans="1:13" x14ac:dyDescent="0.25">
      <c r="A262" t="s">
        <v>9</v>
      </c>
      <c r="B262" t="s">
        <v>14</v>
      </c>
      <c r="C262" s="4" t="s">
        <v>25</v>
      </c>
      <c r="D262" s="4" t="s">
        <v>31</v>
      </c>
      <c r="E262">
        <v>3463</v>
      </c>
      <c r="F262" s="1">
        <v>80.666666666666671</v>
      </c>
      <c r="G262" s="1">
        <v>24.200000000000003</v>
      </c>
      <c r="H262" s="1">
        <f>financials[[#This Row],[Units Sold]]*financials[[#This Row],[Sale Price]]</f>
        <v>83804.600000000006</v>
      </c>
      <c r="I262" s="1">
        <f>VLOOKUP(financials[[#This Row],[Discount Band]],discount!A:B,2,0)*financials[[#This Row],[Gross Sales]]</f>
        <v>25141.38</v>
      </c>
      <c r="J262" s="1">
        <f>financials[[#This Row],[Gross Sales]]-financials[[#This Row],[Discounts]]</f>
        <v>58663.22</v>
      </c>
      <c r="K262" s="1">
        <f>financials[[#This Row],[Manufacturing Price]]*financials[[#This Row],[Units Sold]]*1.2</f>
        <v>335218.40000000002</v>
      </c>
      <c r="L262" s="1">
        <f>financials[[#This Row],[ Sales]]-financials[[#This Row],[COGS]]</f>
        <v>-276555.18000000005</v>
      </c>
      <c r="M262" s="5">
        <v>43678</v>
      </c>
    </row>
    <row r="263" spans="1:13" x14ac:dyDescent="0.25">
      <c r="A263" t="s">
        <v>8</v>
      </c>
      <c r="B263" t="s">
        <v>13</v>
      </c>
      <c r="C263" s="4" t="s">
        <v>25</v>
      </c>
      <c r="D263" s="4" t="s">
        <v>31</v>
      </c>
      <c r="E263">
        <v>1594</v>
      </c>
      <c r="F263" s="1">
        <v>80.666666666666671</v>
      </c>
      <c r="G263" s="1">
        <v>151.25</v>
      </c>
      <c r="H263" s="1">
        <f>financials[[#This Row],[Units Sold]]*financials[[#This Row],[Sale Price]]</f>
        <v>241092.5</v>
      </c>
      <c r="I263" s="1">
        <f>VLOOKUP(financials[[#This Row],[Discount Band]],discount!A:B,2,0)*financials[[#This Row],[Gross Sales]]</f>
        <v>72327.75</v>
      </c>
      <c r="J263" s="1">
        <f>financials[[#This Row],[Gross Sales]]-financials[[#This Row],[Discounts]]</f>
        <v>168764.75</v>
      </c>
      <c r="K263" s="1">
        <f>financials[[#This Row],[Manufacturing Price]]*financials[[#This Row],[Units Sold]]*1.2</f>
        <v>154299.20000000001</v>
      </c>
      <c r="L263" s="1">
        <f>financials[[#This Row],[ Sales]]-financials[[#This Row],[COGS]]</f>
        <v>14465.549999999988</v>
      </c>
      <c r="M263" s="5">
        <v>43739</v>
      </c>
    </row>
    <row r="264" spans="1:13" x14ac:dyDescent="0.25">
      <c r="A264" t="s">
        <v>8</v>
      </c>
      <c r="B264" t="s">
        <v>14</v>
      </c>
      <c r="C264" s="4" t="s">
        <v>25</v>
      </c>
      <c r="D264" s="4" t="s">
        <v>31</v>
      </c>
      <c r="E264">
        <v>1362</v>
      </c>
      <c r="F264" s="1">
        <v>80.666666666666671</v>
      </c>
      <c r="G264" s="1">
        <v>151.25</v>
      </c>
      <c r="H264" s="1">
        <f>financials[[#This Row],[Units Sold]]*financials[[#This Row],[Sale Price]]</f>
        <v>206002.5</v>
      </c>
      <c r="I264" s="1">
        <f>VLOOKUP(financials[[#This Row],[Discount Band]],discount!A:B,2,0)*financials[[#This Row],[Gross Sales]]</f>
        <v>61800.75</v>
      </c>
      <c r="J264" s="1">
        <f>financials[[#This Row],[Gross Sales]]-financials[[#This Row],[Discounts]]</f>
        <v>144201.75</v>
      </c>
      <c r="K264" s="1">
        <f>financials[[#This Row],[Manufacturing Price]]*financials[[#This Row],[Units Sold]]*1.2</f>
        <v>131841.60000000001</v>
      </c>
      <c r="L264" s="1">
        <f>financials[[#This Row],[ Sales]]-financials[[#This Row],[COGS]]</f>
        <v>12360.149999999994</v>
      </c>
      <c r="M264" s="5">
        <v>44105</v>
      </c>
    </row>
    <row r="265" spans="1:13" x14ac:dyDescent="0.25">
      <c r="A265" t="s">
        <v>9</v>
      </c>
      <c r="B265" t="s">
        <v>14</v>
      </c>
      <c r="C265" s="4" t="s">
        <v>25</v>
      </c>
      <c r="D265" s="4" t="s">
        <v>31</v>
      </c>
      <c r="E265">
        <v>1608</v>
      </c>
      <c r="F265" s="1">
        <v>80.666666666666671</v>
      </c>
      <c r="G265" s="1">
        <v>24.200000000000003</v>
      </c>
      <c r="H265" s="1">
        <f>financials[[#This Row],[Units Sold]]*financials[[#This Row],[Sale Price]]</f>
        <v>38913.600000000006</v>
      </c>
      <c r="I265" s="1">
        <f>VLOOKUP(financials[[#This Row],[Discount Band]],discount!A:B,2,0)*financials[[#This Row],[Gross Sales]]</f>
        <v>11674.080000000002</v>
      </c>
      <c r="J265" s="1">
        <f>financials[[#This Row],[Gross Sales]]-financials[[#This Row],[Discounts]]</f>
        <v>27239.520000000004</v>
      </c>
      <c r="K265" s="1">
        <f>financials[[#This Row],[Manufacturing Price]]*financials[[#This Row],[Units Sold]]*1.2</f>
        <v>155654.40000000002</v>
      </c>
      <c r="L265" s="1">
        <f>financials[[#This Row],[ Sales]]-financials[[#This Row],[COGS]]</f>
        <v>-128414.88000000002</v>
      </c>
      <c r="M265" s="5">
        <v>44166</v>
      </c>
    </row>
    <row r="266" spans="1:13" x14ac:dyDescent="0.25">
      <c r="A266" t="s">
        <v>6</v>
      </c>
      <c r="B266" t="s">
        <v>15</v>
      </c>
      <c r="C266" s="4" t="s">
        <v>25</v>
      </c>
      <c r="D266" s="4" t="s">
        <v>31</v>
      </c>
      <c r="E266">
        <v>137</v>
      </c>
      <c r="F266" s="1">
        <v>80.666666666666671</v>
      </c>
      <c r="G266" s="1">
        <v>363.00000000000006</v>
      </c>
      <c r="H266" s="1">
        <f>financials[[#This Row],[Units Sold]]*financials[[#This Row],[Sale Price]]</f>
        <v>49731.000000000007</v>
      </c>
      <c r="I266" s="1">
        <f>VLOOKUP(financials[[#This Row],[Discount Band]],discount!A:B,2,0)*financials[[#This Row],[Gross Sales]]</f>
        <v>14919.300000000001</v>
      </c>
      <c r="J266" s="1">
        <f>financials[[#This Row],[Gross Sales]]-financials[[#This Row],[Discounts]]</f>
        <v>34811.700000000004</v>
      </c>
      <c r="K266" s="1">
        <f>financials[[#This Row],[Manufacturing Price]]*financials[[#This Row],[Units Sold]]*1.2</f>
        <v>13261.6</v>
      </c>
      <c r="L266" s="1">
        <f>financials[[#This Row],[ Sales]]-financials[[#This Row],[COGS]]</f>
        <v>21550.100000000006</v>
      </c>
      <c r="M266" s="5">
        <v>43800</v>
      </c>
    </row>
    <row r="267" spans="1:13" x14ac:dyDescent="0.25">
      <c r="A267" t="s">
        <v>9</v>
      </c>
      <c r="B267" t="s">
        <v>12</v>
      </c>
      <c r="C267" s="4" t="s">
        <v>26</v>
      </c>
      <c r="D267" s="4" t="s">
        <v>31</v>
      </c>
      <c r="E267">
        <v>4561</v>
      </c>
      <c r="F267" s="1">
        <v>168.05555555555554</v>
      </c>
      <c r="G267" s="1">
        <v>24.200000000000003</v>
      </c>
      <c r="H267" s="1">
        <f>financials[[#This Row],[Units Sold]]*financials[[#This Row],[Sale Price]]</f>
        <v>110376.20000000001</v>
      </c>
      <c r="I267" s="1">
        <f>VLOOKUP(financials[[#This Row],[Discount Band]],discount!A:B,2,0)*financials[[#This Row],[Gross Sales]]</f>
        <v>33112.86</v>
      </c>
      <c r="J267" s="1">
        <f>financials[[#This Row],[Gross Sales]]-financials[[#This Row],[Discounts]]</f>
        <v>77263.340000000011</v>
      </c>
      <c r="K267" s="1">
        <f>financials[[#This Row],[Manufacturing Price]]*financials[[#This Row],[Units Sold]]*1.2</f>
        <v>919801.66666666663</v>
      </c>
      <c r="L267" s="1">
        <f>financials[[#This Row],[ Sales]]-financials[[#This Row],[COGS]]</f>
        <v>-842538.32666666666</v>
      </c>
      <c r="M267" s="5">
        <v>44105</v>
      </c>
    </row>
    <row r="268" spans="1:13" x14ac:dyDescent="0.25">
      <c r="A268" t="s">
        <v>9</v>
      </c>
      <c r="B268" t="s">
        <v>13</v>
      </c>
      <c r="C268" s="4" t="s">
        <v>26</v>
      </c>
      <c r="D268" s="4" t="s">
        <v>31</v>
      </c>
      <c r="E268">
        <v>1807</v>
      </c>
      <c r="F268" s="1">
        <v>168.05555555555554</v>
      </c>
      <c r="G268" s="1">
        <v>24.200000000000003</v>
      </c>
      <c r="H268" s="1">
        <f>financials[[#This Row],[Units Sold]]*financials[[#This Row],[Sale Price]]</f>
        <v>43729.400000000009</v>
      </c>
      <c r="I268" s="1">
        <f>VLOOKUP(financials[[#This Row],[Discount Band]],discount!A:B,2,0)*financials[[#This Row],[Gross Sales]]</f>
        <v>13118.820000000002</v>
      </c>
      <c r="J268" s="1">
        <f>financials[[#This Row],[Gross Sales]]-financials[[#This Row],[Discounts]]</f>
        <v>30610.580000000009</v>
      </c>
      <c r="K268" s="1">
        <f>financials[[#This Row],[Manufacturing Price]]*financials[[#This Row],[Units Sold]]*1.2</f>
        <v>364411.66666666663</v>
      </c>
      <c r="L268" s="1">
        <f>financials[[#This Row],[ Sales]]-financials[[#This Row],[COGS]]</f>
        <v>-333801.08666666661</v>
      </c>
      <c r="M268" s="5">
        <v>44136</v>
      </c>
    </row>
    <row r="269" spans="1:13" x14ac:dyDescent="0.25">
      <c r="A269" t="s">
        <v>9</v>
      </c>
      <c r="B269" t="s">
        <v>15</v>
      </c>
      <c r="C269" s="4" t="s">
        <v>26</v>
      </c>
      <c r="D269" s="4" t="s">
        <v>31</v>
      </c>
      <c r="E269">
        <v>314</v>
      </c>
      <c r="F269" s="1">
        <v>168.05555555555554</v>
      </c>
      <c r="G269" s="1">
        <v>24.200000000000003</v>
      </c>
      <c r="H269" s="1">
        <f>financials[[#This Row],[Units Sold]]*financials[[#This Row],[Sale Price]]</f>
        <v>7598.8000000000011</v>
      </c>
      <c r="I269" s="1">
        <f>VLOOKUP(financials[[#This Row],[Discount Band]],discount!A:B,2,0)*financials[[#This Row],[Gross Sales]]</f>
        <v>2279.6400000000003</v>
      </c>
      <c r="J269" s="1">
        <f>financials[[#This Row],[Gross Sales]]-financials[[#This Row],[Discounts]]</f>
        <v>5319.1600000000008</v>
      </c>
      <c r="K269" s="1">
        <f>financials[[#This Row],[Manufacturing Price]]*financials[[#This Row],[Units Sold]]*1.2</f>
        <v>63323.333333333321</v>
      </c>
      <c r="L269" s="1">
        <f>financials[[#This Row],[ Sales]]-financials[[#This Row],[COGS]]</f>
        <v>-58004.173333333318</v>
      </c>
      <c r="M269" s="5">
        <v>44136</v>
      </c>
    </row>
    <row r="270" spans="1:13" x14ac:dyDescent="0.25">
      <c r="A270" t="s">
        <v>9</v>
      </c>
      <c r="B270" t="s">
        <v>13</v>
      </c>
      <c r="C270" s="4" t="s">
        <v>26</v>
      </c>
      <c r="D270" s="4" t="s">
        <v>31</v>
      </c>
      <c r="E270">
        <v>1280</v>
      </c>
      <c r="F270" s="1">
        <v>168.05555555555554</v>
      </c>
      <c r="G270" s="1">
        <v>24.200000000000003</v>
      </c>
      <c r="H270" s="1">
        <f>financials[[#This Row],[Units Sold]]*financials[[#This Row],[Sale Price]]</f>
        <v>30976.000000000004</v>
      </c>
      <c r="I270" s="1">
        <f>VLOOKUP(financials[[#This Row],[Discount Band]],discount!A:B,2,0)*financials[[#This Row],[Gross Sales]]</f>
        <v>9292.8000000000011</v>
      </c>
      <c r="J270" s="1">
        <f>financials[[#This Row],[Gross Sales]]-financials[[#This Row],[Discounts]]</f>
        <v>21683.200000000004</v>
      </c>
      <c r="K270" s="1">
        <f>financials[[#This Row],[Manufacturing Price]]*financials[[#This Row],[Units Sold]]*1.2</f>
        <v>258133.33333333331</v>
      </c>
      <c r="L270" s="1">
        <f>financials[[#This Row],[ Sales]]-financials[[#This Row],[COGS]]</f>
        <v>-236450.1333333333</v>
      </c>
      <c r="M270" s="5">
        <v>43800</v>
      </c>
    </row>
    <row r="271" spans="1:13" x14ac:dyDescent="0.25">
      <c r="A271" t="s">
        <v>9</v>
      </c>
      <c r="B271" t="s">
        <v>13</v>
      </c>
      <c r="C271" s="4" t="s">
        <v>26</v>
      </c>
      <c r="D271" s="4" t="s">
        <v>31</v>
      </c>
      <c r="E271">
        <v>1713</v>
      </c>
      <c r="F271" s="1">
        <v>168.05555555555554</v>
      </c>
      <c r="G271" s="1">
        <v>8.4700000000000024</v>
      </c>
      <c r="H271" s="1">
        <f>financials[[#This Row],[Units Sold]]*financials[[#This Row],[Sale Price]]</f>
        <v>14509.110000000004</v>
      </c>
      <c r="I271" s="1">
        <f>VLOOKUP(financials[[#This Row],[Discount Band]],discount!A:B,2,0)*financials[[#This Row],[Gross Sales]]</f>
        <v>4352.7330000000011</v>
      </c>
      <c r="J271" s="1">
        <f>financials[[#This Row],[Gross Sales]]-financials[[#This Row],[Discounts]]</f>
        <v>10156.377000000004</v>
      </c>
      <c r="K271" s="1">
        <f>financials[[#This Row],[Manufacturing Price]]*financials[[#This Row],[Units Sold]]*1.2</f>
        <v>345454.99999999994</v>
      </c>
      <c r="L271" s="1">
        <f>financials[[#This Row],[ Sales]]-financials[[#This Row],[COGS]]</f>
        <v>-335298.62299999996</v>
      </c>
      <c r="M271" s="5">
        <v>43800</v>
      </c>
    </row>
    <row r="272" spans="1:13" x14ac:dyDescent="0.25">
      <c r="A272" t="s">
        <v>9</v>
      </c>
      <c r="B272" t="s">
        <v>14</v>
      </c>
      <c r="C272" s="4" t="s">
        <v>26</v>
      </c>
      <c r="D272" s="4" t="s">
        <v>31</v>
      </c>
      <c r="E272">
        <v>917</v>
      </c>
      <c r="F272" s="1">
        <v>168.05555555555554</v>
      </c>
      <c r="G272" s="1">
        <v>8.4700000000000024</v>
      </c>
      <c r="H272" s="1">
        <f>financials[[#This Row],[Units Sold]]*financials[[#This Row],[Sale Price]]</f>
        <v>7766.9900000000025</v>
      </c>
      <c r="I272" s="1">
        <f>VLOOKUP(financials[[#This Row],[Discount Band]],discount!A:B,2,0)*financials[[#This Row],[Gross Sales]]</f>
        <v>2330.0970000000007</v>
      </c>
      <c r="J272" s="1">
        <f>financials[[#This Row],[Gross Sales]]-financials[[#This Row],[Discounts]]</f>
        <v>5436.8930000000018</v>
      </c>
      <c r="K272" s="1">
        <f>financials[[#This Row],[Manufacturing Price]]*financials[[#This Row],[Units Sold]]*1.2</f>
        <v>184928.33333333331</v>
      </c>
      <c r="L272" s="1">
        <f>financials[[#This Row],[ Sales]]-financials[[#This Row],[COGS]]</f>
        <v>-179491.4403333333</v>
      </c>
      <c r="M272" s="5">
        <v>43800</v>
      </c>
    </row>
    <row r="273" spans="1:13" x14ac:dyDescent="0.25">
      <c r="A273" t="s">
        <v>9</v>
      </c>
      <c r="B273" t="s">
        <v>15</v>
      </c>
      <c r="C273" s="4" t="s">
        <v>27</v>
      </c>
      <c r="D273" s="4" t="s">
        <v>31</v>
      </c>
      <c r="E273">
        <v>3711</v>
      </c>
      <c r="F273" s="1">
        <v>174.7777777777778</v>
      </c>
      <c r="G273" s="1">
        <v>423.50000000000011</v>
      </c>
      <c r="H273" s="1">
        <f>financials[[#This Row],[Units Sold]]*financials[[#This Row],[Sale Price]]</f>
        <v>1571608.5000000005</v>
      </c>
      <c r="I273" s="1">
        <f>VLOOKUP(financials[[#This Row],[Discount Band]],discount!A:B,2,0)*financials[[#This Row],[Gross Sales]]</f>
        <v>471482.5500000001</v>
      </c>
      <c r="J273" s="1">
        <f>financials[[#This Row],[Gross Sales]]-financials[[#This Row],[Discounts]]</f>
        <v>1100125.9500000004</v>
      </c>
      <c r="K273" s="1">
        <f>financials[[#This Row],[Manufacturing Price]]*financials[[#This Row],[Units Sold]]*1.2</f>
        <v>778320.4</v>
      </c>
      <c r="L273" s="1">
        <f>financials[[#This Row],[ Sales]]-financials[[#This Row],[COGS]]</f>
        <v>321805.5500000004</v>
      </c>
      <c r="M273" s="5">
        <v>43497</v>
      </c>
    </row>
    <row r="274" spans="1:13" x14ac:dyDescent="0.25">
      <c r="A274" t="s">
        <v>9</v>
      </c>
      <c r="B274" t="s">
        <v>12</v>
      </c>
      <c r="C274" s="4" t="s">
        <v>27</v>
      </c>
      <c r="D274" s="4" t="s">
        <v>31</v>
      </c>
      <c r="E274">
        <v>3767</v>
      </c>
      <c r="F274" s="1">
        <v>174.7777777777778</v>
      </c>
      <c r="G274" s="1">
        <v>423.50000000000011</v>
      </c>
      <c r="H274" s="1">
        <f>financials[[#This Row],[Units Sold]]*financials[[#This Row],[Sale Price]]</f>
        <v>1595324.5000000005</v>
      </c>
      <c r="I274" s="1">
        <f>VLOOKUP(financials[[#This Row],[Discount Band]],discount!A:B,2,0)*financials[[#This Row],[Gross Sales]]</f>
        <v>478597.35000000009</v>
      </c>
      <c r="J274" s="1">
        <f>financials[[#This Row],[Gross Sales]]-financials[[#This Row],[Discounts]]</f>
        <v>1116727.1500000004</v>
      </c>
      <c r="K274" s="1">
        <f>financials[[#This Row],[Manufacturing Price]]*financials[[#This Row],[Units Sold]]*1.2</f>
        <v>790065.46666666679</v>
      </c>
      <c r="L274" s="1">
        <f>financials[[#This Row],[ Sales]]-financials[[#This Row],[COGS]]</f>
        <v>326661.68333333358</v>
      </c>
      <c r="M274" s="5">
        <v>43678</v>
      </c>
    </row>
    <row r="275" spans="1:13" x14ac:dyDescent="0.25">
      <c r="A275" t="s">
        <v>9</v>
      </c>
      <c r="B275" t="s">
        <v>12</v>
      </c>
      <c r="C275" s="4" t="s">
        <v>27</v>
      </c>
      <c r="D275" s="4" t="s">
        <v>31</v>
      </c>
      <c r="E275">
        <v>966</v>
      </c>
      <c r="F275" s="1">
        <v>174.7777777777778</v>
      </c>
      <c r="G275" s="1">
        <v>423.50000000000011</v>
      </c>
      <c r="H275" s="1">
        <f>financials[[#This Row],[Units Sold]]*financials[[#This Row],[Sale Price]]</f>
        <v>409101.00000000012</v>
      </c>
      <c r="I275" s="1">
        <f>VLOOKUP(financials[[#This Row],[Discount Band]],discount!A:B,2,0)*financials[[#This Row],[Gross Sales]]</f>
        <v>122730.30000000003</v>
      </c>
      <c r="J275" s="1">
        <f>financials[[#This Row],[Gross Sales]]-financials[[#This Row],[Discounts]]</f>
        <v>286370.70000000007</v>
      </c>
      <c r="K275" s="1">
        <f>financials[[#This Row],[Manufacturing Price]]*financials[[#This Row],[Units Sold]]*1.2</f>
        <v>202602.4</v>
      </c>
      <c r="L275" s="1">
        <f>financials[[#This Row],[ Sales]]-financials[[#This Row],[COGS]]</f>
        <v>83768.300000000076</v>
      </c>
      <c r="M275" s="5">
        <v>44105</v>
      </c>
    </row>
    <row r="276" spans="1:13" x14ac:dyDescent="0.25">
      <c r="A276" t="s">
        <v>6</v>
      </c>
      <c r="B276" t="s">
        <v>15</v>
      </c>
      <c r="C276" s="4" t="s">
        <v>27</v>
      </c>
      <c r="D276" s="4" t="s">
        <v>31</v>
      </c>
      <c r="E276">
        <v>1051</v>
      </c>
      <c r="F276" s="1">
        <v>174.7777777777778</v>
      </c>
      <c r="G276" s="1">
        <v>363.00000000000006</v>
      </c>
      <c r="H276" s="1">
        <f>financials[[#This Row],[Units Sold]]*financials[[#This Row],[Sale Price]]</f>
        <v>381513.00000000006</v>
      </c>
      <c r="I276" s="1">
        <f>VLOOKUP(financials[[#This Row],[Discount Band]],discount!A:B,2,0)*financials[[#This Row],[Gross Sales]]</f>
        <v>114453.90000000001</v>
      </c>
      <c r="J276" s="1">
        <f>financials[[#This Row],[Gross Sales]]-financials[[#This Row],[Discounts]]</f>
        <v>267059.10000000003</v>
      </c>
      <c r="K276" s="1">
        <f>financials[[#This Row],[Manufacturing Price]]*financials[[#This Row],[Units Sold]]*1.2</f>
        <v>220429.73333333337</v>
      </c>
      <c r="L276" s="1">
        <f>financials[[#This Row],[ Sales]]-financials[[#This Row],[COGS]]</f>
        <v>46629.366666666669</v>
      </c>
      <c r="M276" s="5">
        <v>43800</v>
      </c>
    </row>
    <row r="277" spans="1:13" x14ac:dyDescent="0.25">
      <c r="A277" t="s">
        <v>7</v>
      </c>
      <c r="B277" t="s">
        <v>14</v>
      </c>
      <c r="C277" s="4" t="s">
        <v>24</v>
      </c>
      <c r="D277" s="4" t="s">
        <v>31</v>
      </c>
      <c r="E277">
        <v>1932</v>
      </c>
      <c r="F277" s="1">
        <v>6.7222222222222232</v>
      </c>
      <c r="G277" s="1">
        <v>18.150000000000002</v>
      </c>
      <c r="H277" s="1">
        <f>financials[[#This Row],[Units Sold]]*financials[[#This Row],[Sale Price]]</f>
        <v>35065.800000000003</v>
      </c>
      <c r="I277" s="1">
        <f>VLOOKUP(financials[[#This Row],[Discount Band]],discount!A:B,2,0)*financials[[#This Row],[Gross Sales]]</f>
        <v>10519.74</v>
      </c>
      <c r="J277" s="1">
        <f>financials[[#This Row],[Gross Sales]]-financials[[#This Row],[Discounts]]</f>
        <v>24546.060000000005</v>
      </c>
      <c r="K277" s="1">
        <f>financials[[#This Row],[Manufacturing Price]]*financials[[#This Row],[Units Sold]]*1.2</f>
        <v>15584.800000000003</v>
      </c>
      <c r="L277" s="1">
        <f>financials[[#This Row],[ Sales]]-financials[[#This Row],[COGS]]</f>
        <v>8961.260000000002</v>
      </c>
      <c r="M277" s="5">
        <v>43556</v>
      </c>
    </row>
    <row r="278" spans="1:13" x14ac:dyDescent="0.25">
      <c r="A278" t="s">
        <v>9</v>
      </c>
      <c r="B278" t="s">
        <v>13</v>
      </c>
      <c r="C278" s="4" t="s">
        <v>22</v>
      </c>
      <c r="D278" s="4" t="s">
        <v>31</v>
      </c>
      <c r="E278">
        <v>2342</v>
      </c>
      <c r="F278" s="1">
        <v>2.0166666666666671</v>
      </c>
      <c r="G278" s="1">
        <v>24.200000000000003</v>
      </c>
      <c r="H278" s="1">
        <f>financials[[#This Row],[Units Sold]]*financials[[#This Row],[Sale Price]]</f>
        <v>56676.400000000009</v>
      </c>
      <c r="I278" s="1">
        <f>VLOOKUP(financials[[#This Row],[Discount Band]],discount!A:B,2,0)*financials[[#This Row],[Gross Sales]]</f>
        <v>17002.920000000002</v>
      </c>
      <c r="J278" s="1">
        <f>financials[[#This Row],[Gross Sales]]-financials[[#This Row],[Discounts]]</f>
        <v>39673.48000000001</v>
      </c>
      <c r="K278" s="1">
        <f>financials[[#This Row],[Manufacturing Price]]*financials[[#This Row],[Units Sold]]*1.2</f>
        <v>5667.6400000000012</v>
      </c>
      <c r="L278" s="1">
        <f>financials[[#This Row],[ Sales]]-financials[[#This Row],[COGS]]</f>
        <v>34005.840000000011</v>
      </c>
      <c r="M278" s="5">
        <v>43466</v>
      </c>
    </row>
    <row r="279" spans="1:13" x14ac:dyDescent="0.25">
      <c r="A279" t="s">
        <v>7</v>
      </c>
      <c r="B279" t="s">
        <v>12</v>
      </c>
      <c r="C279" s="4" t="s">
        <v>22</v>
      </c>
      <c r="D279" s="4" t="s">
        <v>31</v>
      </c>
      <c r="E279">
        <v>2095</v>
      </c>
      <c r="F279" s="1">
        <v>2.0166666666666671</v>
      </c>
      <c r="G279" s="1">
        <v>18.150000000000002</v>
      </c>
      <c r="H279" s="1">
        <f>financials[[#This Row],[Units Sold]]*financials[[#This Row],[Sale Price]]</f>
        <v>38024.250000000007</v>
      </c>
      <c r="I279" s="1">
        <f>VLOOKUP(financials[[#This Row],[Discount Band]],discount!A:B,2,0)*financials[[#This Row],[Gross Sales]]</f>
        <v>11407.275000000001</v>
      </c>
      <c r="J279" s="1">
        <f>financials[[#This Row],[Gross Sales]]-financials[[#This Row],[Discounts]]</f>
        <v>26616.975000000006</v>
      </c>
      <c r="K279" s="1">
        <f>financials[[#This Row],[Manufacturing Price]]*financials[[#This Row],[Units Sold]]*1.2</f>
        <v>5069.9000000000015</v>
      </c>
      <c r="L279" s="1">
        <f>financials[[#This Row],[ Sales]]-financials[[#This Row],[COGS]]</f>
        <v>21547.075000000004</v>
      </c>
      <c r="M279" s="5">
        <v>43617</v>
      </c>
    </row>
    <row r="280" spans="1:13" x14ac:dyDescent="0.25">
      <c r="A280" t="s">
        <v>10</v>
      </c>
      <c r="B280" t="s">
        <v>16</v>
      </c>
      <c r="C280" s="4" t="s">
        <v>22</v>
      </c>
      <c r="D280" s="4" t="s">
        <v>31</v>
      </c>
      <c r="E280">
        <v>941</v>
      </c>
      <c r="F280" s="1">
        <v>2.0166666666666671</v>
      </c>
      <c r="G280" s="1">
        <v>14.520000000000003</v>
      </c>
      <c r="H280" s="1">
        <f>financials[[#This Row],[Units Sold]]*financials[[#This Row],[Sale Price]]</f>
        <v>13663.320000000003</v>
      </c>
      <c r="I280" s="1">
        <f>VLOOKUP(financials[[#This Row],[Discount Band]],discount!A:B,2,0)*financials[[#This Row],[Gross Sales]]</f>
        <v>4098.996000000001</v>
      </c>
      <c r="J280" s="1">
        <f>financials[[#This Row],[Gross Sales]]-financials[[#This Row],[Discounts]]</f>
        <v>9564.3240000000023</v>
      </c>
      <c r="K280" s="1">
        <f>financials[[#This Row],[Manufacturing Price]]*financials[[#This Row],[Units Sold]]*1.2</f>
        <v>2277.2200000000003</v>
      </c>
      <c r="L280" s="1">
        <f>financials[[#This Row],[ Sales]]-financials[[#This Row],[COGS]]</f>
        <v>7287.1040000000021</v>
      </c>
      <c r="M280" s="5">
        <v>43709</v>
      </c>
    </row>
    <row r="281" spans="1:13" x14ac:dyDescent="0.25">
      <c r="A281" t="s">
        <v>10</v>
      </c>
      <c r="B281" t="s">
        <v>12</v>
      </c>
      <c r="C281" s="4" t="s">
        <v>22</v>
      </c>
      <c r="D281" s="4" t="s">
        <v>31</v>
      </c>
      <c r="E281">
        <v>3216</v>
      </c>
      <c r="F281" s="1">
        <v>2.0166666666666671</v>
      </c>
      <c r="G281" s="1">
        <v>14.520000000000003</v>
      </c>
      <c r="H281" s="1">
        <f>financials[[#This Row],[Units Sold]]*financials[[#This Row],[Sale Price]]</f>
        <v>46696.320000000007</v>
      </c>
      <c r="I281" s="1">
        <f>VLOOKUP(financials[[#This Row],[Discount Band]],discount!A:B,2,0)*financials[[#This Row],[Gross Sales]]</f>
        <v>14008.896000000002</v>
      </c>
      <c r="J281" s="1">
        <f>financials[[#This Row],[Gross Sales]]-financials[[#This Row],[Discounts]]</f>
        <v>32687.424000000006</v>
      </c>
      <c r="K281" s="1">
        <f>financials[[#This Row],[Manufacturing Price]]*financials[[#This Row],[Units Sold]]*1.2</f>
        <v>7782.7200000000012</v>
      </c>
      <c r="L281" s="1">
        <f>financials[[#This Row],[ Sales]]-financials[[#This Row],[COGS]]</f>
        <v>24904.704000000005</v>
      </c>
      <c r="M281" s="5">
        <v>44105</v>
      </c>
    </row>
    <row r="282" spans="1:13" x14ac:dyDescent="0.25">
      <c r="A282" t="s">
        <v>7</v>
      </c>
      <c r="B282" t="s">
        <v>13</v>
      </c>
      <c r="C282" s="4" t="s">
        <v>22</v>
      </c>
      <c r="D282" s="4" t="s">
        <v>31</v>
      </c>
      <c r="E282">
        <v>2126</v>
      </c>
      <c r="F282" s="1">
        <v>2.0166666666666671</v>
      </c>
      <c r="G282" s="1">
        <v>18.150000000000002</v>
      </c>
      <c r="H282" s="1">
        <f>financials[[#This Row],[Units Sold]]*financials[[#This Row],[Sale Price]]</f>
        <v>38586.9</v>
      </c>
      <c r="I282" s="1">
        <f>VLOOKUP(financials[[#This Row],[Discount Band]],discount!A:B,2,0)*financials[[#This Row],[Gross Sales]]</f>
        <v>11576.07</v>
      </c>
      <c r="J282" s="1">
        <f>financials[[#This Row],[Gross Sales]]-financials[[#This Row],[Discounts]]</f>
        <v>27010.83</v>
      </c>
      <c r="K282" s="1">
        <f>financials[[#This Row],[Manufacturing Price]]*financials[[#This Row],[Units Sold]]*1.2</f>
        <v>5144.920000000001</v>
      </c>
      <c r="L282" s="1">
        <f>financials[[#This Row],[ Sales]]-financials[[#This Row],[COGS]]</f>
        <v>21865.91</v>
      </c>
      <c r="M282" s="5">
        <v>43770</v>
      </c>
    </row>
    <row r="283" spans="1:13" x14ac:dyDescent="0.25">
      <c r="A283" t="s">
        <v>9</v>
      </c>
      <c r="B283" t="s">
        <v>13</v>
      </c>
      <c r="C283" s="4" t="s">
        <v>22</v>
      </c>
      <c r="D283" s="4" t="s">
        <v>31</v>
      </c>
      <c r="E283">
        <v>1171</v>
      </c>
      <c r="F283" s="1">
        <v>2.0166666666666671</v>
      </c>
      <c r="G283" s="1">
        <v>8.4700000000000024</v>
      </c>
      <c r="H283" s="1">
        <f>financials[[#This Row],[Units Sold]]*financials[[#This Row],[Sale Price]]</f>
        <v>9918.3700000000026</v>
      </c>
      <c r="I283" s="1">
        <f>VLOOKUP(financials[[#This Row],[Discount Band]],discount!A:B,2,0)*financials[[#This Row],[Gross Sales]]</f>
        <v>2975.5110000000009</v>
      </c>
      <c r="J283" s="1">
        <f>financials[[#This Row],[Gross Sales]]-financials[[#This Row],[Discounts]]</f>
        <v>6942.8590000000022</v>
      </c>
      <c r="K283" s="1">
        <f>financials[[#This Row],[Manufacturing Price]]*financials[[#This Row],[Units Sold]]*1.2</f>
        <v>2833.8200000000006</v>
      </c>
      <c r="L283" s="1">
        <f>financials[[#This Row],[ Sales]]-financials[[#This Row],[COGS]]</f>
        <v>4109.0390000000016</v>
      </c>
      <c r="M283" s="5">
        <v>44136</v>
      </c>
    </row>
    <row r="284" spans="1:13" x14ac:dyDescent="0.25">
      <c r="A284" t="s">
        <v>8</v>
      </c>
      <c r="B284" t="s">
        <v>15</v>
      </c>
      <c r="C284" s="4" t="s">
        <v>22</v>
      </c>
      <c r="D284" s="4" t="s">
        <v>31</v>
      </c>
      <c r="E284">
        <v>2606</v>
      </c>
      <c r="F284" s="1">
        <v>2.0166666666666671</v>
      </c>
      <c r="G284" s="1">
        <v>151.25</v>
      </c>
      <c r="H284" s="1">
        <f>financials[[#This Row],[Units Sold]]*financials[[#This Row],[Sale Price]]</f>
        <v>394157.5</v>
      </c>
      <c r="I284" s="1">
        <f>VLOOKUP(financials[[#This Row],[Discount Band]],discount!A:B,2,0)*financials[[#This Row],[Gross Sales]]</f>
        <v>118247.25</v>
      </c>
      <c r="J284" s="1">
        <f>financials[[#This Row],[Gross Sales]]-financials[[#This Row],[Discounts]]</f>
        <v>275910.25</v>
      </c>
      <c r="K284" s="1">
        <f>financials[[#This Row],[Manufacturing Price]]*financials[[#This Row],[Units Sold]]*1.2</f>
        <v>6306.5200000000013</v>
      </c>
      <c r="L284" s="1">
        <f>financials[[#This Row],[ Sales]]-financials[[#This Row],[COGS]]</f>
        <v>269603.73</v>
      </c>
      <c r="M284" s="5">
        <v>44166</v>
      </c>
    </row>
    <row r="285" spans="1:13" x14ac:dyDescent="0.25">
      <c r="A285" t="s">
        <v>9</v>
      </c>
      <c r="B285" t="s">
        <v>16</v>
      </c>
      <c r="C285" s="4" t="s">
        <v>23</v>
      </c>
      <c r="D285" s="4" t="s">
        <v>31</v>
      </c>
      <c r="E285">
        <v>1425</v>
      </c>
      <c r="F285" s="1">
        <v>3.3611111111111116</v>
      </c>
      <c r="G285" s="1">
        <v>423.50000000000011</v>
      </c>
      <c r="H285" s="1">
        <f>financials[[#This Row],[Units Sold]]*financials[[#This Row],[Sale Price]]</f>
        <v>603487.50000000012</v>
      </c>
      <c r="I285" s="1">
        <f>VLOOKUP(financials[[#This Row],[Discount Band]],discount!A:B,2,0)*financials[[#This Row],[Gross Sales]]</f>
        <v>181046.25000000003</v>
      </c>
      <c r="J285" s="1">
        <f>financials[[#This Row],[Gross Sales]]-financials[[#This Row],[Discounts]]</f>
        <v>422441.25000000012</v>
      </c>
      <c r="K285" s="1">
        <f>financials[[#This Row],[Manufacturing Price]]*financials[[#This Row],[Units Sold]]*1.2</f>
        <v>5747.5000000000009</v>
      </c>
      <c r="L285" s="1">
        <f>financials[[#This Row],[ Sales]]-financials[[#This Row],[COGS]]</f>
        <v>416693.75000000012</v>
      </c>
      <c r="M285" s="5">
        <v>43556</v>
      </c>
    </row>
    <row r="286" spans="1:13" x14ac:dyDescent="0.25">
      <c r="A286" t="s">
        <v>9</v>
      </c>
      <c r="B286" t="s">
        <v>15</v>
      </c>
      <c r="C286" s="4" t="s">
        <v>23</v>
      </c>
      <c r="D286" s="4" t="s">
        <v>31</v>
      </c>
      <c r="E286">
        <v>300</v>
      </c>
      <c r="F286" s="1">
        <v>3.3611111111111116</v>
      </c>
      <c r="G286" s="1">
        <v>423.50000000000011</v>
      </c>
      <c r="H286" s="1">
        <f>financials[[#This Row],[Units Sold]]*financials[[#This Row],[Sale Price]]</f>
        <v>127050.00000000003</v>
      </c>
      <c r="I286" s="1">
        <f>VLOOKUP(financials[[#This Row],[Discount Band]],discount!A:B,2,0)*financials[[#This Row],[Gross Sales]]</f>
        <v>38115.000000000007</v>
      </c>
      <c r="J286" s="1">
        <f>financials[[#This Row],[Gross Sales]]-financials[[#This Row],[Discounts]]</f>
        <v>88935.000000000029</v>
      </c>
      <c r="K286" s="1">
        <f>financials[[#This Row],[Manufacturing Price]]*financials[[#This Row],[Units Sold]]*1.2</f>
        <v>1210.0000000000002</v>
      </c>
      <c r="L286" s="1">
        <f>financials[[#This Row],[ Sales]]-financials[[#This Row],[COGS]]</f>
        <v>87725.000000000029</v>
      </c>
      <c r="M286" s="5">
        <v>43586</v>
      </c>
    </row>
    <row r="287" spans="1:13" x14ac:dyDescent="0.25">
      <c r="A287" t="s">
        <v>9</v>
      </c>
      <c r="B287" t="s">
        <v>14</v>
      </c>
      <c r="C287" s="4" t="s">
        <v>23</v>
      </c>
      <c r="D287" s="4" t="s">
        <v>31</v>
      </c>
      <c r="E287">
        <v>2885</v>
      </c>
      <c r="F287" s="1">
        <v>3.3611111111111116</v>
      </c>
      <c r="G287" s="1">
        <v>8.4700000000000024</v>
      </c>
      <c r="H287" s="1">
        <f>financials[[#This Row],[Units Sold]]*financials[[#This Row],[Sale Price]]</f>
        <v>24435.950000000008</v>
      </c>
      <c r="I287" s="1">
        <f>VLOOKUP(financials[[#This Row],[Discount Band]],discount!A:B,2,0)*financials[[#This Row],[Gross Sales]]</f>
        <v>7330.7850000000026</v>
      </c>
      <c r="J287" s="1">
        <f>financials[[#This Row],[Gross Sales]]-financials[[#This Row],[Discounts]]</f>
        <v>17105.165000000005</v>
      </c>
      <c r="K287" s="1">
        <f>financials[[#This Row],[Manufacturing Price]]*financials[[#This Row],[Units Sold]]*1.2</f>
        <v>11636.166666666668</v>
      </c>
      <c r="L287" s="1">
        <f>financials[[#This Row],[ Sales]]-financials[[#This Row],[COGS]]</f>
        <v>5468.9983333333366</v>
      </c>
      <c r="M287" s="5">
        <v>44105</v>
      </c>
    </row>
    <row r="288" spans="1:13" x14ac:dyDescent="0.25">
      <c r="A288" t="s">
        <v>10</v>
      </c>
      <c r="B288" t="s">
        <v>13</v>
      </c>
      <c r="C288" s="4" t="s">
        <v>23</v>
      </c>
      <c r="D288" s="4" t="s">
        <v>31</v>
      </c>
      <c r="E288">
        <v>4312</v>
      </c>
      <c r="F288" s="1">
        <v>3.3611111111111116</v>
      </c>
      <c r="G288" s="1">
        <v>14.520000000000003</v>
      </c>
      <c r="H288" s="1">
        <f>financials[[#This Row],[Units Sold]]*financials[[#This Row],[Sale Price]]</f>
        <v>62610.240000000013</v>
      </c>
      <c r="I288" s="1">
        <f>VLOOKUP(financials[[#This Row],[Discount Band]],discount!A:B,2,0)*financials[[#This Row],[Gross Sales]]</f>
        <v>18783.072000000004</v>
      </c>
      <c r="J288" s="1">
        <f>financials[[#This Row],[Gross Sales]]-financials[[#This Row],[Discounts]]</f>
        <v>43827.168000000005</v>
      </c>
      <c r="K288" s="1">
        <f>financials[[#This Row],[Manufacturing Price]]*financials[[#This Row],[Units Sold]]*1.2</f>
        <v>17391.733333333334</v>
      </c>
      <c r="L288" s="1">
        <f>financials[[#This Row],[ Sales]]-financials[[#This Row],[COGS]]</f>
        <v>26435.434666666672</v>
      </c>
      <c r="M288" s="5">
        <v>43770</v>
      </c>
    </row>
    <row r="289" spans="1:13" x14ac:dyDescent="0.25">
      <c r="A289" t="s">
        <v>9</v>
      </c>
      <c r="B289" t="s">
        <v>14</v>
      </c>
      <c r="C289" s="4" t="s">
        <v>24</v>
      </c>
      <c r="D289" s="4" t="s">
        <v>31</v>
      </c>
      <c r="E289">
        <v>2018</v>
      </c>
      <c r="F289" s="1">
        <v>6.7222222222222232</v>
      </c>
      <c r="G289" s="1">
        <v>423.50000000000011</v>
      </c>
      <c r="H289" s="1">
        <f>financials[[#This Row],[Units Sold]]*financials[[#This Row],[Sale Price]]</f>
        <v>854623.00000000023</v>
      </c>
      <c r="I289" s="1">
        <f>VLOOKUP(financials[[#This Row],[Discount Band]],discount!A:B,2,0)*financials[[#This Row],[Gross Sales]]</f>
        <v>256386.90000000005</v>
      </c>
      <c r="J289" s="1">
        <f>financials[[#This Row],[Gross Sales]]-financials[[#This Row],[Discounts]]</f>
        <v>598236.10000000021</v>
      </c>
      <c r="K289" s="1">
        <f>financials[[#This Row],[Manufacturing Price]]*financials[[#This Row],[Units Sold]]*1.2</f>
        <v>16278.533333333336</v>
      </c>
      <c r="L289" s="1">
        <f>financials[[#This Row],[ Sales]]-financials[[#This Row],[COGS]]</f>
        <v>581957.56666666688</v>
      </c>
      <c r="M289" s="5">
        <v>43617</v>
      </c>
    </row>
    <row r="290" spans="1:13" x14ac:dyDescent="0.25">
      <c r="A290" t="s">
        <v>10</v>
      </c>
      <c r="B290" t="s">
        <v>12</v>
      </c>
      <c r="C290" s="4" t="s">
        <v>24</v>
      </c>
      <c r="D290" s="4" t="s">
        <v>31</v>
      </c>
      <c r="E290">
        <v>3729</v>
      </c>
      <c r="F290" s="1">
        <v>6.7222222222222232</v>
      </c>
      <c r="G290" s="1">
        <v>14.520000000000003</v>
      </c>
      <c r="H290" s="1">
        <f>financials[[#This Row],[Units Sold]]*financials[[#This Row],[Sale Price]]</f>
        <v>54145.080000000009</v>
      </c>
      <c r="I290" s="1">
        <f>VLOOKUP(financials[[#This Row],[Discount Band]],discount!A:B,2,0)*financials[[#This Row],[Gross Sales]]</f>
        <v>16243.524000000001</v>
      </c>
      <c r="J290" s="1">
        <f>financials[[#This Row],[Gross Sales]]-financials[[#This Row],[Discounts]]</f>
        <v>37901.556000000011</v>
      </c>
      <c r="K290" s="1">
        <f>financials[[#This Row],[Manufacturing Price]]*financials[[#This Row],[Units Sold]]*1.2</f>
        <v>30080.600000000006</v>
      </c>
      <c r="L290" s="1">
        <f>financials[[#This Row],[ Sales]]-financials[[#This Row],[COGS]]</f>
        <v>7820.9560000000056</v>
      </c>
      <c r="M290" s="5">
        <v>44105</v>
      </c>
    </row>
    <row r="291" spans="1:13" x14ac:dyDescent="0.25">
      <c r="A291" t="s">
        <v>9</v>
      </c>
      <c r="B291" t="s">
        <v>13</v>
      </c>
      <c r="C291" s="4" t="s">
        <v>24</v>
      </c>
      <c r="D291" s="4" t="s">
        <v>31</v>
      </c>
      <c r="E291">
        <v>1837</v>
      </c>
      <c r="F291" s="1">
        <v>6.7222222222222232</v>
      </c>
      <c r="G291" s="1">
        <v>423.50000000000011</v>
      </c>
      <c r="H291" s="1">
        <f>financials[[#This Row],[Units Sold]]*financials[[#This Row],[Sale Price]]</f>
        <v>777969.50000000023</v>
      </c>
      <c r="I291" s="1">
        <f>VLOOKUP(financials[[#This Row],[Discount Band]],discount!A:B,2,0)*financials[[#This Row],[Gross Sales]]</f>
        <v>233390.85000000006</v>
      </c>
      <c r="J291" s="1">
        <f>financials[[#This Row],[Gross Sales]]-financials[[#This Row],[Discounts]]</f>
        <v>544578.65000000014</v>
      </c>
      <c r="K291" s="1">
        <f>financials[[#This Row],[Manufacturing Price]]*financials[[#This Row],[Units Sold]]*1.2</f>
        <v>14818.466666666669</v>
      </c>
      <c r="L291" s="1">
        <f>financials[[#This Row],[ Sales]]-financials[[#This Row],[COGS]]</f>
        <v>529760.18333333347</v>
      </c>
      <c r="M291" s="5">
        <v>44105</v>
      </c>
    </row>
    <row r="292" spans="1:13" x14ac:dyDescent="0.25">
      <c r="A292" t="s">
        <v>8</v>
      </c>
      <c r="B292" t="s">
        <v>12</v>
      </c>
      <c r="C292" s="4" t="s">
        <v>25</v>
      </c>
      <c r="D292" s="4" t="s">
        <v>31</v>
      </c>
      <c r="E292">
        <v>3237</v>
      </c>
      <c r="F292" s="1">
        <v>80.666666666666671</v>
      </c>
      <c r="G292" s="1">
        <v>151.25</v>
      </c>
      <c r="H292" s="1">
        <f>financials[[#This Row],[Units Sold]]*financials[[#This Row],[Sale Price]]</f>
        <v>489596.25</v>
      </c>
      <c r="I292" s="1">
        <f>VLOOKUP(financials[[#This Row],[Discount Band]],discount!A:B,2,0)*financials[[#This Row],[Gross Sales]]</f>
        <v>146878.875</v>
      </c>
      <c r="J292" s="1">
        <f>financials[[#This Row],[Gross Sales]]-financials[[#This Row],[Discounts]]</f>
        <v>342717.375</v>
      </c>
      <c r="K292" s="1">
        <f>financials[[#This Row],[Manufacturing Price]]*financials[[#This Row],[Units Sold]]*1.2</f>
        <v>313341.60000000003</v>
      </c>
      <c r="L292" s="1">
        <f>financials[[#This Row],[ Sales]]-financials[[#This Row],[COGS]]</f>
        <v>29375.774999999965</v>
      </c>
      <c r="M292" s="5">
        <v>43497</v>
      </c>
    </row>
    <row r="293" spans="1:13" x14ac:dyDescent="0.25">
      <c r="A293" t="s">
        <v>8</v>
      </c>
      <c r="B293" t="s">
        <v>13</v>
      </c>
      <c r="C293" s="4" t="s">
        <v>25</v>
      </c>
      <c r="D293" s="4" t="s">
        <v>31</v>
      </c>
      <c r="E293">
        <v>2879</v>
      </c>
      <c r="F293" s="1">
        <v>80.666666666666671</v>
      </c>
      <c r="G293" s="1">
        <v>151.25</v>
      </c>
      <c r="H293" s="1">
        <f>financials[[#This Row],[Units Sold]]*financials[[#This Row],[Sale Price]]</f>
        <v>435448.75</v>
      </c>
      <c r="I293" s="1">
        <f>VLOOKUP(financials[[#This Row],[Discount Band]],discount!A:B,2,0)*financials[[#This Row],[Gross Sales]]</f>
        <v>130634.625</v>
      </c>
      <c r="J293" s="1">
        <f>financials[[#This Row],[Gross Sales]]-financials[[#This Row],[Discounts]]</f>
        <v>304814.125</v>
      </c>
      <c r="K293" s="1">
        <f>financials[[#This Row],[Manufacturing Price]]*financials[[#This Row],[Units Sold]]*1.2</f>
        <v>278687.2</v>
      </c>
      <c r="L293" s="1">
        <f>financials[[#This Row],[ Sales]]-financials[[#This Row],[COGS]]</f>
        <v>26126.924999999988</v>
      </c>
      <c r="M293" s="5">
        <v>43497</v>
      </c>
    </row>
    <row r="294" spans="1:13" x14ac:dyDescent="0.25">
      <c r="A294" t="s">
        <v>7</v>
      </c>
      <c r="B294" t="s">
        <v>15</v>
      </c>
      <c r="C294" s="4" t="s">
        <v>25</v>
      </c>
      <c r="D294" s="4" t="s">
        <v>31</v>
      </c>
      <c r="E294">
        <v>3432</v>
      </c>
      <c r="F294" s="1">
        <v>80.666666666666671</v>
      </c>
      <c r="G294" s="1">
        <v>18.150000000000002</v>
      </c>
      <c r="H294" s="1">
        <f>financials[[#This Row],[Units Sold]]*financials[[#This Row],[Sale Price]]</f>
        <v>62290.80000000001</v>
      </c>
      <c r="I294" s="1">
        <f>VLOOKUP(financials[[#This Row],[Discount Band]],discount!A:B,2,0)*financials[[#This Row],[Gross Sales]]</f>
        <v>18687.240000000002</v>
      </c>
      <c r="J294" s="1">
        <f>financials[[#This Row],[Gross Sales]]-financials[[#This Row],[Discounts]]</f>
        <v>43603.560000000012</v>
      </c>
      <c r="K294" s="1">
        <f>financials[[#This Row],[Manufacturing Price]]*financials[[#This Row],[Units Sold]]*1.2</f>
        <v>332217.59999999998</v>
      </c>
      <c r="L294" s="1">
        <f>financials[[#This Row],[ Sales]]-financials[[#This Row],[COGS]]</f>
        <v>-288614.03999999998</v>
      </c>
      <c r="M294" s="5">
        <v>43586</v>
      </c>
    </row>
    <row r="295" spans="1:13" x14ac:dyDescent="0.25">
      <c r="A295" t="s">
        <v>9</v>
      </c>
      <c r="B295" t="s">
        <v>14</v>
      </c>
      <c r="C295" s="4" t="s">
        <v>25</v>
      </c>
      <c r="D295" s="4" t="s">
        <v>31</v>
      </c>
      <c r="E295">
        <v>2966</v>
      </c>
      <c r="F295" s="1">
        <v>80.666666666666671</v>
      </c>
      <c r="G295" s="1">
        <v>423.50000000000011</v>
      </c>
      <c r="H295" s="1">
        <f>financials[[#This Row],[Units Sold]]*financials[[#This Row],[Sale Price]]</f>
        <v>1256101.0000000002</v>
      </c>
      <c r="I295" s="1">
        <f>VLOOKUP(financials[[#This Row],[Discount Band]],discount!A:B,2,0)*financials[[#This Row],[Gross Sales]]</f>
        <v>376830.30000000005</v>
      </c>
      <c r="J295" s="1">
        <f>financials[[#This Row],[Gross Sales]]-financials[[#This Row],[Discounts]]</f>
        <v>879270.70000000019</v>
      </c>
      <c r="K295" s="1">
        <f>financials[[#This Row],[Manufacturing Price]]*financials[[#This Row],[Units Sold]]*1.2</f>
        <v>287108.8</v>
      </c>
      <c r="L295" s="1">
        <f>financials[[#This Row],[ Sales]]-financials[[#This Row],[COGS]]</f>
        <v>592161.90000000014</v>
      </c>
      <c r="M295" s="5">
        <v>43617</v>
      </c>
    </row>
    <row r="296" spans="1:13" x14ac:dyDescent="0.25">
      <c r="A296" t="s">
        <v>9</v>
      </c>
      <c r="B296" t="s">
        <v>16</v>
      </c>
      <c r="C296" s="4" t="s">
        <v>25</v>
      </c>
      <c r="D296" s="4" t="s">
        <v>31</v>
      </c>
      <c r="E296">
        <v>2522</v>
      </c>
      <c r="F296" s="1">
        <v>80.666666666666671</v>
      </c>
      <c r="G296" s="1">
        <v>8.4700000000000024</v>
      </c>
      <c r="H296" s="1">
        <f>financials[[#This Row],[Units Sold]]*financials[[#This Row],[Sale Price]]</f>
        <v>21361.340000000007</v>
      </c>
      <c r="I296" s="1">
        <f>VLOOKUP(financials[[#This Row],[Discount Band]],discount!A:B,2,0)*financials[[#This Row],[Gross Sales]]</f>
        <v>6408.4020000000019</v>
      </c>
      <c r="J296" s="1">
        <f>financials[[#This Row],[Gross Sales]]-financials[[#This Row],[Discounts]]</f>
        <v>14952.938000000006</v>
      </c>
      <c r="K296" s="1">
        <f>financials[[#This Row],[Manufacturing Price]]*financials[[#This Row],[Units Sold]]*1.2</f>
        <v>244129.6</v>
      </c>
      <c r="L296" s="1">
        <f>financials[[#This Row],[ Sales]]-financials[[#This Row],[COGS]]</f>
        <v>-229176.66200000001</v>
      </c>
      <c r="M296" s="5">
        <v>43617</v>
      </c>
    </row>
    <row r="297" spans="1:13" x14ac:dyDescent="0.25">
      <c r="A297" t="s">
        <v>6</v>
      </c>
      <c r="B297" t="s">
        <v>14</v>
      </c>
      <c r="C297" s="4" t="s">
        <v>25</v>
      </c>
      <c r="D297" s="4" t="s">
        <v>31</v>
      </c>
      <c r="E297">
        <v>3187</v>
      </c>
      <c r="F297" s="1">
        <v>80.666666666666671</v>
      </c>
      <c r="G297" s="1">
        <v>363.00000000000006</v>
      </c>
      <c r="H297" s="1">
        <f>financials[[#This Row],[Units Sold]]*financials[[#This Row],[Sale Price]]</f>
        <v>1156881.0000000002</v>
      </c>
      <c r="I297" s="1">
        <f>VLOOKUP(financials[[#This Row],[Discount Band]],discount!A:B,2,0)*financials[[#This Row],[Gross Sales]]</f>
        <v>347064.30000000005</v>
      </c>
      <c r="J297" s="1">
        <f>financials[[#This Row],[Gross Sales]]-financials[[#This Row],[Discounts]]</f>
        <v>809816.70000000019</v>
      </c>
      <c r="K297" s="1">
        <f>financials[[#This Row],[Manufacturing Price]]*financials[[#This Row],[Units Sold]]*1.2</f>
        <v>308501.60000000003</v>
      </c>
      <c r="L297" s="1">
        <f>financials[[#This Row],[ Sales]]-financials[[#This Row],[COGS]]</f>
        <v>501315.10000000015</v>
      </c>
      <c r="M297" s="5">
        <v>44105</v>
      </c>
    </row>
    <row r="298" spans="1:13" x14ac:dyDescent="0.25">
      <c r="A298" t="s">
        <v>9</v>
      </c>
      <c r="B298" t="s">
        <v>14</v>
      </c>
      <c r="C298" s="4" t="s">
        <v>25</v>
      </c>
      <c r="D298" s="4" t="s">
        <v>31</v>
      </c>
      <c r="E298">
        <v>4448</v>
      </c>
      <c r="F298" s="1">
        <v>80.666666666666671</v>
      </c>
      <c r="G298" s="1">
        <v>423.50000000000011</v>
      </c>
      <c r="H298" s="1">
        <f>financials[[#This Row],[Units Sold]]*financials[[#This Row],[Sale Price]]</f>
        <v>1883728.0000000005</v>
      </c>
      <c r="I298" s="1">
        <f>VLOOKUP(financials[[#This Row],[Discount Band]],discount!A:B,2,0)*financials[[#This Row],[Gross Sales]]</f>
        <v>565118.40000000014</v>
      </c>
      <c r="J298" s="1">
        <f>financials[[#This Row],[Gross Sales]]-financials[[#This Row],[Discounts]]</f>
        <v>1318609.6000000003</v>
      </c>
      <c r="K298" s="1">
        <f>financials[[#This Row],[Manufacturing Price]]*financials[[#This Row],[Units Sold]]*1.2</f>
        <v>430566.40000000002</v>
      </c>
      <c r="L298" s="1">
        <f>financials[[#This Row],[ Sales]]-financials[[#This Row],[COGS]]</f>
        <v>888043.2000000003</v>
      </c>
      <c r="M298" s="5">
        <v>44105</v>
      </c>
    </row>
    <row r="299" spans="1:13" x14ac:dyDescent="0.25">
      <c r="A299" t="s">
        <v>7</v>
      </c>
      <c r="B299" t="s">
        <v>12</v>
      </c>
      <c r="C299" s="4" t="s">
        <v>26</v>
      </c>
      <c r="D299" s="4" t="s">
        <v>31</v>
      </c>
      <c r="E299">
        <v>61</v>
      </c>
      <c r="F299" s="1">
        <v>168.05555555555554</v>
      </c>
      <c r="G299" s="1">
        <v>18.150000000000002</v>
      </c>
      <c r="H299" s="1">
        <f>financials[[#This Row],[Units Sold]]*financials[[#This Row],[Sale Price]]</f>
        <v>1107.1500000000001</v>
      </c>
      <c r="I299" s="1">
        <f>VLOOKUP(financials[[#This Row],[Discount Band]],discount!A:B,2,0)*financials[[#This Row],[Gross Sales]]</f>
        <v>332.14500000000004</v>
      </c>
      <c r="J299" s="1">
        <f>financials[[#This Row],[Gross Sales]]-financials[[#This Row],[Discounts]]</f>
        <v>775.00500000000011</v>
      </c>
      <c r="K299" s="1">
        <f>financials[[#This Row],[Manufacturing Price]]*financials[[#This Row],[Units Sold]]*1.2</f>
        <v>12301.666666666666</v>
      </c>
      <c r="L299" s="1">
        <f>financials[[#This Row],[ Sales]]-financials[[#This Row],[COGS]]</f>
        <v>-11526.661666666667</v>
      </c>
      <c r="M299" s="5">
        <v>43617</v>
      </c>
    </row>
    <row r="300" spans="1:13" x14ac:dyDescent="0.25">
      <c r="A300" t="s">
        <v>9</v>
      </c>
      <c r="B300" t="s">
        <v>16</v>
      </c>
      <c r="C300" s="4" t="s">
        <v>26</v>
      </c>
      <c r="D300" s="4" t="s">
        <v>31</v>
      </c>
      <c r="E300">
        <v>509</v>
      </c>
      <c r="F300" s="1">
        <v>168.05555555555554</v>
      </c>
      <c r="G300" s="1">
        <v>8.4700000000000024</v>
      </c>
      <c r="H300" s="1">
        <f>financials[[#This Row],[Units Sold]]*financials[[#This Row],[Sale Price]]</f>
        <v>4311.2300000000014</v>
      </c>
      <c r="I300" s="1">
        <f>VLOOKUP(financials[[#This Row],[Discount Band]],discount!A:B,2,0)*financials[[#This Row],[Gross Sales]]</f>
        <v>1293.3690000000004</v>
      </c>
      <c r="J300" s="1">
        <f>financials[[#This Row],[Gross Sales]]-financials[[#This Row],[Discounts]]</f>
        <v>3017.8610000000008</v>
      </c>
      <c r="K300" s="1">
        <f>financials[[#This Row],[Manufacturing Price]]*financials[[#This Row],[Units Sold]]*1.2</f>
        <v>102648.33333333331</v>
      </c>
      <c r="L300" s="1">
        <f>financials[[#This Row],[ Sales]]-financials[[#This Row],[COGS]]</f>
        <v>-99630.47233333331</v>
      </c>
      <c r="M300" s="5">
        <v>43617</v>
      </c>
    </row>
    <row r="301" spans="1:13" x14ac:dyDescent="0.25">
      <c r="A301" t="s">
        <v>6</v>
      </c>
      <c r="B301" t="s">
        <v>14</v>
      </c>
      <c r="C301" s="4" t="s">
        <v>26</v>
      </c>
      <c r="D301" s="4" t="s">
        <v>31</v>
      </c>
      <c r="E301">
        <v>617</v>
      </c>
      <c r="F301" s="1">
        <v>168.05555555555554</v>
      </c>
      <c r="G301" s="1">
        <v>363.00000000000006</v>
      </c>
      <c r="H301" s="1">
        <f>financials[[#This Row],[Units Sold]]*financials[[#This Row],[Sale Price]]</f>
        <v>223971.00000000003</v>
      </c>
      <c r="I301" s="1">
        <f>VLOOKUP(financials[[#This Row],[Discount Band]],discount!A:B,2,0)*financials[[#This Row],[Gross Sales]]</f>
        <v>67191.3</v>
      </c>
      <c r="J301" s="1">
        <f>financials[[#This Row],[Gross Sales]]-financials[[#This Row],[Discounts]]</f>
        <v>156779.70000000001</v>
      </c>
      <c r="K301" s="1">
        <f>financials[[#This Row],[Manufacturing Price]]*financials[[#This Row],[Units Sold]]*1.2</f>
        <v>124428.33333333331</v>
      </c>
      <c r="L301" s="1">
        <f>financials[[#This Row],[ Sales]]-financials[[#This Row],[COGS]]</f>
        <v>32351.366666666698</v>
      </c>
      <c r="M301" s="5">
        <v>44105</v>
      </c>
    </row>
    <row r="302" spans="1:13" x14ac:dyDescent="0.25">
      <c r="A302" t="s">
        <v>9</v>
      </c>
      <c r="B302" t="s">
        <v>16</v>
      </c>
      <c r="C302" s="4" t="s">
        <v>26</v>
      </c>
      <c r="D302" s="4" t="s">
        <v>31</v>
      </c>
      <c r="E302">
        <v>4453</v>
      </c>
      <c r="F302" s="1">
        <v>168.05555555555554</v>
      </c>
      <c r="G302" s="1">
        <v>24.200000000000003</v>
      </c>
      <c r="H302" s="1">
        <f>financials[[#This Row],[Units Sold]]*financials[[#This Row],[Sale Price]]</f>
        <v>107762.6</v>
      </c>
      <c r="I302" s="1">
        <f>VLOOKUP(financials[[#This Row],[Discount Band]],discount!A:B,2,0)*financials[[#This Row],[Gross Sales]]</f>
        <v>32328.78</v>
      </c>
      <c r="J302" s="1">
        <f>financials[[#This Row],[Gross Sales]]-financials[[#This Row],[Discounts]]</f>
        <v>75433.820000000007</v>
      </c>
      <c r="K302" s="1">
        <f>financials[[#This Row],[Manufacturing Price]]*financials[[#This Row],[Units Sold]]*1.2</f>
        <v>898021.66666666663</v>
      </c>
      <c r="L302" s="1">
        <f>financials[[#This Row],[ Sales]]-financials[[#This Row],[COGS]]</f>
        <v>-822587.84666666668</v>
      </c>
      <c r="M302" s="5">
        <v>44136</v>
      </c>
    </row>
    <row r="303" spans="1:13" x14ac:dyDescent="0.25">
      <c r="A303" t="s">
        <v>6</v>
      </c>
      <c r="B303" t="s">
        <v>12</v>
      </c>
      <c r="C303" s="4" t="s">
        <v>26</v>
      </c>
      <c r="D303" s="4" t="s">
        <v>31</v>
      </c>
      <c r="E303">
        <v>2966</v>
      </c>
      <c r="F303" s="1">
        <v>168.05555555555554</v>
      </c>
      <c r="G303" s="1">
        <v>363.00000000000006</v>
      </c>
      <c r="H303" s="1">
        <f>financials[[#This Row],[Units Sold]]*financials[[#This Row],[Sale Price]]</f>
        <v>1076658.0000000002</v>
      </c>
      <c r="I303" s="1">
        <f>VLOOKUP(financials[[#This Row],[Discount Band]],discount!A:B,2,0)*financials[[#This Row],[Gross Sales]]</f>
        <v>322997.40000000008</v>
      </c>
      <c r="J303" s="1">
        <f>financials[[#This Row],[Gross Sales]]-financials[[#This Row],[Discounts]]</f>
        <v>753660.60000000009</v>
      </c>
      <c r="K303" s="1">
        <f>financials[[#This Row],[Manufacturing Price]]*financials[[#This Row],[Units Sold]]*1.2</f>
        <v>598143.33333333326</v>
      </c>
      <c r="L303" s="1">
        <f>financials[[#This Row],[ Sales]]-financials[[#This Row],[COGS]]</f>
        <v>155517.26666666684</v>
      </c>
      <c r="M303" s="5">
        <v>44166</v>
      </c>
    </row>
    <row r="304" spans="1:13" x14ac:dyDescent="0.25">
      <c r="A304" t="s">
        <v>8</v>
      </c>
      <c r="B304" t="s">
        <v>14</v>
      </c>
      <c r="C304" s="4" t="s">
        <v>27</v>
      </c>
      <c r="D304" s="4" t="s">
        <v>31</v>
      </c>
      <c r="E304">
        <v>3173</v>
      </c>
      <c r="F304" s="1">
        <v>174.7777777777778</v>
      </c>
      <c r="G304" s="1">
        <v>151.25</v>
      </c>
      <c r="H304" s="1">
        <f>financials[[#This Row],[Units Sold]]*financials[[#This Row],[Sale Price]]</f>
        <v>479916.25</v>
      </c>
      <c r="I304" s="1">
        <f>VLOOKUP(financials[[#This Row],[Discount Band]],discount!A:B,2,0)*financials[[#This Row],[Gross Sales]]</f>
        <v>143974.875</v>
      </c>
      <c r="J304" s="1">
        <f>financials[[#This Row],[Gross Sales]]-financials[[#This Row],[Discounts]]</f>
        <v>335941.375</v>
      </c>
      <c r="K304" s="1">
        <f>financials[[#This Row],[Manufacturing Price]]*financials[[#This Row],[Units Sold]]*1.2</f>
        <v>665483.86666666681</v>
      </c>
      <c r="L304" s="1">
        <f>financials[[#This Row],[ Sales]]-financials[[#This Row],[COGS]]</f>
        <v>-329542.49166666681</v>
      </c>
      <c r="M304" s="5">
        <v>43466</v>
      </c>
    </row>
    <row r="305" spans="1:13" x14ac:dyDescent="0.25">
      <c r="A305" t="s">
        <v>9</v>
      </c>
      <c r="B305" t="s">
        <v>16</v>
      </c>
      <c r="C305" s="4" t="s">
        <v>27</v>
      </c>
      <c r="D305" s="4" t="s">
        <v>31</v>
      </c>
      <c r="E305">
        <v>2261</v>
      </c>
      <c r="F305" s="1">
        <v>174.7777777777778</v>
      </c>
      <c r="G305" s="1">
        <v>423.50000000000011</v>
      </c>
      <c r="H305" s="1">
        <f>financials[[#This Row],[Units Sold]]*financials[[#This Row],[Sale Price]]</f>
        <v>957533.50000000023</v>
      </c>
      <c r="I305" s="1">
        <f>VLOOKUP(financials[[#This Row],[Discount Band]],discount!A:B,2,0)*financials[[#This Row],[Gross Sales]]</f>
        <v>287260.05000000005</v>
      </c>
      <c r="J305" s="1">
        <f>financials[[#This Row],[Gross Sales]]-financials[[#This Row],[Discounts]]</f>
        <v>670273.45000000019</v>
      </c>
      <c r="K305" s="1">
        <f>financials[[#This Row],[Manufacturing Price]]*financials[[#This Row],[Units Sold]]*1.2</f>
        <v>474207.06666666671</v>
      </c>
      <c r="L305" s="1">
        <f>financials[[#This Row],[ Sales]]-financials[[#This Row],[COGS]]</f>
        <v>196066.38333333348</v>
      </c>
      <c r="M305" s="5">
        <v>43709</v>
      </c>
    </row>
    <row r="306" spans="1:13" x14ac:dyDescent="0.25">
      <c r="A306" t="s">
        <v>9</v>
      </c>
      <c r="B306" t="s">
        <v>13</v>
      </c>
      <c r="C306" s="4" t="s">
        <v>27</v>
      </c>
      <c r="D306" s="4" t="s">
        <v>31</v>
      </c>
      <c r="E306">
        <v>4871</v>
      </c>
      <c r="F306" s="1">
        <v>174.7777777777778</v>
      </c>
      <c r="G306" s="1">
        <v>423.50000000000011</v>
      </c>
      <c r="H306" s="1">
        <f>financials[[#This Row],[Units Sold]]*financials[[#This Row],[Sale Price]]</f>
        <v>2062868.5000000005</v>
      </c>
      <c r="I306" s="1">
        <f>VLOOKUP(financials[[#This Row],[Discount Band]],discount!A:B,2,0)*financials[[#This Row],[Gross Sales]]</f>
        <v>618860.55000000016</v>
      </c>
      <c r="J306" s="1">
        <f>financials[[#This Row],[Gross Sales]]-financials[[#This Row],[Discounts]]</f>
        <v>1444007.9500000002</v>
      </c>
      <c r="K306" s="1">
        <f>financials[[#This Row],[Manufacturing Price]]*financials[[#This Row],[Units Sold]]*1.2</f>
        <v>1021611.0666666667</v>
      </c>
      <c r="L306" s="1">
        <f>financials[[#This Row],[ Sales]]-financials[[#This Row],[COGS]]</f>
        <v>422396.88333333354</v>
      </c>
      <c r="M306" s="5">
        <v>44105</v>
      </c>
    </row>
    <row r="307" spans="1:13" x14ac:dyDescent="0.25">
      <c r="A307" t="s">
        <v>9</v>
      </c>
      <c r="B307" t="s">
        <v>14</v>
      </c>
      <c r="C307" s="4" t="s">
        <v>27</v>
      </c>
      <c r="D307" s="4" t="s">
        <v>31</v>
      </c>
      <c r="E307">
        <v>1583</v>
      </c>
      <c r="F307" s="1">
        <v>174.7777777777778</v>
      </c>
      <c r="G307" s="1">
        <v>8.4700000000000024</v>
      </c>
      <c r="H307" s="1">
        <f>financials[[#This Row],[Units Sold]]*financials[[#This Row],[Sale Price]]</f>
        <v>13408.010000000004</v>
      </c>
      <c r="I307" s="1">
        <f>VLOOKUP(financials[[#This Row],[Discount Band]],discount!A:B,2,0)*financials[[#This Row],[Gross Sales]]</f>
        <v>4022.4030000000012</v>
      </c>
      <c r="J307" s="1">
        <f>financials[[#This Row],[Gross Sales]]-financials[[#This Row],[Discounts]]</f>
        <v>9385.6070000000036</v>
      </c>
      <c r="K307" s="1">
        <f>financials[[#This Row],[Manufacturing Price]]*financials[[#This Row],[Units Sold]]*1.2</f>
        <v>332007.8666666667</v>
      </c>
      <c r="L307" s="1">
        <f>financials[[#This Row],[ Sales]]-financials[[#This Row],[COGS]]</f>
        <v>-322622.25966666668</v>
      </c>
      <c r="M307" s="5">
        <v>44105</v>
      </c>
    </row>
    <row r="308" spans="1:13" x14ac:dyDescent="0.25">
      <c r="A308" t="s">
        <v>9</v>
      </c>
      <c r="B308" t="s">
        <v>14</v>
      </c>
      <c r="C308" s="4" t="s">
        <v>27</v>
      </c>
      <c r="D308" s="4" t="s">
        <v>31</v>
      </c>
      <c r="E308">
        <v>2688</v>
      </c>
      <c r="F308" s="1">
        <v>174.7777777777778</v>
      </c>
      <c r="G308" s="1">
        <v>423.50000000000011</v>
      </c>
      <c r="H308" s="1">
        <f>financials[[#This Row],[Units Sold]]*financials[[#This Row],[Sale Price]]</f>
        <v>1138368.0000000002</v>
      </c>
      <c r="I308" s="1">
        <f>VLOOKUP(financials[[#This Row],[Discount Band]],discount!A:B,2,0)*financials[[#This Row],[Gross Sales]]</f>
        <v>341510.40000000008</v>
      </c>
      <c r="J308" s="1">
        <f>financials[[#This Row],[Gross Sales]]-financials[[#This Row],[Discounts]]</f>
        <v>796857.60000000009</v>
      </c>
      <c r="K308" s="1">
        <f>financials[[#This Row],[Manufacturing Price]]*financials[[#This Row],[Units Sold]]*1.2</f>
        <v>563763.20000000007</v>
      </c>
      <c r="L308" s="1">
        <f>financials[[#This Row],[ Sales]]-financials[[#This Row],[COGS]]</f>
        <v>233094.40000000002</v>
      </c>
      <c r="M308" s="5">
        <v>44105</v>
      </c>
    </row>
    <row r="309" spans="1:13" x14ac:dyDescent="0.25">
      <c r="A309" t="s">
        <v>9</v>
      </c>
      <c r="B309" t="s">
        <v>14</v>
      </c>
      <c r="C309" s="4" t="s">
        <v>23</v>
      </c>
      <c r="D309" s="4" t="s">
        <v>31</v>
      </c>
      <c r="E309">
        <v>66</v>
      </c>
      <c r="F309" s="1">
        <v>3.3611111111111116</v>
      </c>
      <c r="G309" s="1">
        <v>24.200000000000003</v>
      </c>
      <c r="H309" s="1">
        <f>financials[[#This Row],[Units Sold]]*financials[[#This Row],[Sale Price]]</f>
        <v>1597.2000000000003</v>
      </c>
      <c r="I309" s="1">
        <f>VLOOKUP(financials[[#This Row],[Discount Band]],discount!A:B,2,0)*financials[[#This Row],[Gross Sales]]</f>
        <v>479.16000000000008</v>
      </c>
      <c r="J309" s="1">
        <f>financials[[#This Row],[Gross Sales]]-financials[[#This Row],[Discounts]]</f>
        <v>1118.0400000000002</v>
      </c>
      <c r="K309" s="1">
        <f>financials[[#This Row],[Manufacturing Price]]*financials[[#This Row],[Units Sold]]*1.2</f>
        <v>266.20000000000005</v>
      </c>
      <c r="L309" s="1">
        <f>financials[[#This Row],[ Sales]]-financials[[#This Row],[COGS]]</f>
        <v>851.84000000000015</v>
      </c>
      <c r="M309" s="5">
        <v>44105</v>
      </c>
    </row>
    <row r="310" spans="1:13" x14ac:dyDescent="0.25">
      <c r="A310" t="s">
        <v>7</v>
      </c>
      <c r="B310" t="s">
        <v>13</v>
      </c>
      <c r="C310" s="4" t="s">
        <v>24</v>
      </c>
      <c r="D310" s="4" t="s">
        <v>31</v>
      </c>
      <c r="E310">
        <v>255</v>
      </c>
      <c r="F310" s="1">
        <v>6.7222222222222232</v>
      </c>
      <c r="G310" s="1">
        <v>18.150000000000002</v>
      </c>
      <c r="H310" s="1">
        <f>financials[[#This Row],[Units Sold]]*financials[[#This Row],[Sale Price]]</f>
        <v>4628.2500000000009</v>
      </c>
      <c r="I310" s="1">
        <f>VLOOKUP(financials[[#This Row],[Discount Band]],discount!A:B,2,0)*financials[[#This Row],[Gross Sales]]</f>
        <v>1388.4750000000001</v>
      </c>
      <c r="J310" s="1">
        <f>financials[[#This Row],[Gross Sales]]-financials[[#This Row],[Discounts]]</f>
        <v>3239.7750000000005</v>
      </c>
      <c r="K310" s="1">
        <f>financials[[#This Row],[Manufacturing Price]]*financials[[#This Row],[Units Sold]]*1.2</f>
        <v>2057.0000000000005</v>
      </c>
      <c r="L310" s="1">
        <f>financials[[#This Row],[ Sales]]-financials[[#This Row],[COGS]]</f>
        <v>1182.7750000000001</v>
      </c>
      <c r="M310" s="5">
        <v>43678</v>
      </c>
    </row>
    <row r="311" spans="1:13" x14ac:dyDescent="0.25">
      <c r="A311" t="s">
        <v>7</v>
      </c>
      <c r="B311" t="s">
        <v>15</v>
      </c>
      <c r="C311" s="4" t="s">
        <v>24</v>
      </c>
      <c r="D311" s="4" t="s">
        <v>31</v>
      </c>
      <c r="E311">
        <v>2218</v>
      </c>
      <c r="F311" s="1">
        <v>6.7222222222222232</v>
      </c>
      <c r="G311" s="1">
        <v>18.150000000000002</v>
      </c>
      <c r="H311" s="1">
        <f>financials[[#This Row],[Units Sold]]*financials[[#This Row],[Sale Price]]</f>
        <v>40256.700000000004</v>
      </c>
      <c r="I311" s="1">
        <f>VLOOKUP(financials[[#This Row],[Discount Band]],discount!A:B,2,0)*financials[[#This Row],[Gross Sales]]</f>
        <v>12077.01</v>
      </c>
      <c r="J311" s="1">
        <f>financials[[#This Row],[Gross Sales]]-financials[[#This Row],[Discounts]]</f>
        <v>28179.690000000002</v>
      </c>
      <c r="K311" s="1">
        <f>financials[[#This Row],[Manufacturing Price]]*financials[[#This Row],[Units Sold]]*1.2</f>
        <v>17891.866666666669</v>
      </c>
      <c r="L311" s="1">
        <f>financials[[#This Row],[ Sales]]-financials[[#This Row],[COGS]]</f>
        <v>10287.823333333334</v>
      </c>
      <c r="M311" s="5">
        <v>43678</v>
      </c>
    </row>
    <row r="312" spans="1:13" x14ac:dyDescent="0.25">
      <c r="A312" t="s">
        <v>7</v>
      </c>
      <c r="B312" t="s">
        <v>13</v>
      </c>
      <c r="C312" s="4" t="s">
        <v>24</v>
      </c>
      <c r="D312" s="4" t="s">
        <v>31</v>
      </c>
      <c r="E312">
        <v>2298</v>
      </c>
      <c r="F312" s="1">
        <v>6.7222222222222232</v>
      </c>
      <c r="G312" s="1">
        <v>18.150000000000002</v>
      </c>
      <c r="H312" s="1">
        <f>financials[[#This Row],[Units Sold]]*financials[[#This Row],[Sale Price]]</f>
        <v>41708.700000000004</v>
      </c>
      <c r="I312" s="1">
        <f>VLOOKUP(financials[[#This Row],[Discount Band]],discount!A:B,2,0)*financials[[#This Row],[Gross Sales]]</f>
        <v>12512.61</v>
      </c>
      <c r="J312" s="1">
        <f>financials[[#This Row],[Gross Sales]]-financials[[#This Row],[Discounts]]</f>
        <v>29196.090000000004</v>
      </c>
      <c r="K312" s="1">
        <f>financials[[#This Row],[Manufacturing Price]]*financials[[#This Row],[Units Sold]]*1.2</f>
        <v>18537.200000000004</v>
      </c>
      <c r="L312" s="1">
        <f>financials[[#This Row],[ Sales]]-financials[[#This Row],[COGS]]</f>
        <v>10658.89</v>
      </c>
      <c r="M312" s="5">
        <v>43739</v>
      </c>
    </row>
    <row r="313" spans="1:13" x14ac:dyDescent="0.25">
      <c r="A313" t="s">
        <v>9</v>
      </c>
      <c r="B313" t="s">
        <v>14</v>
      </c>
      <c r="C313" s="4" t="s">
        <v>24</v>
      </c>
      <c r="D313" s="4" t="s">
        <v>31</v>
      </c>
      <c r="E313">
        <v>3606</v>
      </c>
      <c r="F313" s="1">
        <v>6.7222222222222232</v>
      </c>
      <c r="G313" s="1">
        <v>24.200000000000003</v>
      </c>
      <c r="H313" s="1">
        <f>financials[[#This Row],[Units Sold]]*financials[[#This Row],[Sale Price]]</f>
        <v>87265.200000000012</v>
      </c>
      <c r="I313" s="1">
        <f>VLOOKUP(financials[[#This Row],[Discount Band]],discount!A:B,2,0)*financials[[#This Row],[Gross Sales]]</f>
        <v>26179.56</v>
      </c>
      <c r="J313" s="1">
        <f>financials[[#This Row],[Gross Sales]]-financials[[#This Row],[Discounts]]</f>
        <v>61085.640000000014</v>
      </c>
      <c r="K313" s="1">
        <f>financials[[#This Row],[Manufacturing Price]]*financials[[#This Row],[Units Sold]]*1.2</f>
        <v>29088.400000000001</v>
      </c>
      <c r="L313" s="1">
        <f>financials[[#This Row],[ Sales]]-financials[[#This Row],[COGS]]</f>
        <v>31997.240000000013</v>
      </c>
      <c r="M313" s="5">
        <v>44105</v>
      </c>
    </row>
    <row r="314" spans="1:13" x14ac:dyDescent="0.25">
      <c r="A314" t="s">
        <v>9</v>
      </c>
      <c r="B314" t="s">
        <v>15</v>
      </c>
      <c r="C314" s="4" t="s">
        <v>25</v>
      </c>
      <c r="D314" s="4" t="s">
        <v>31</v>
      </c>
      <c r="E314">
        <v>3748</v>
      </c>
      <c r="F314" s="1">
        <v>80.666666666666671</v>
      </c>
      <c r="G314" s="1">
        <v>24.200000000000003</v>
      </c>
      <c r="H314" s="1">
        <f>financials[[#This Row],[Units Sold]]*financials[[#This Row],[Sale Price]]</f>
        <v>90701.6</v>
      </c>
      <c r="I314" s="1">
        <f>VLOOKUP(financials[[#This Row],[Discount Band]],discount!A:B,2,0)*financials[[#This Row],[Gross Sales]]</f>
        <v>27210.48</v>
      </c>
      <c r="J314" s="1">
        <f>financials[[#This Row],[Gross Sales]]-financials[[#This Row],[Discounts]]</f>
        <v>63491.12000000001</v>
      </c>
      <c r="K314" s="1">
        <f>financials[[#This Row],[Manufacturing Price]]*financials[[#This Row],[Units Sold]]*1.2</f>
        <v>362806.4</v>
      </c>
      <c r="L314" s="1">
        <f>financials[[#This Row],[ Sales]]-financials[[#This Row],[COGS]]</f>
        <v>-299315.28000000003</v>
      </c>
      <c r="M314" s="5">
        <v>43678</v>
      </c>
    </row>
    <row r="315" spans="1:13" x14ac:dyDescent="0.25">
      <c r="A315" t="s">
        <v>9</v>
      </c>
      <c r="B315" t="s">
        <v>16</v>
      </c>
      <c r="C315" s="4" t="s">
        <v>25</v>
      </c>
      <c r="D315" s="4" t="s">
        <v>31</v>
      </c>
      <c r="E315">
        <v>914</v>
      </c>
      <c r="F315" s="1">
        <v>80.666666666666671</v>
      </c>
      <c r="G315" s="1">
        <v>8.4700000000000024</v>
      </c>
      <c r="H315" s="1">
        <f>financials[[#This Row],[Units Sold]]*financials[[#This Row],[Sale Price]]</f>
        <v>7741.5800000000027</v>
      </c>
      <c r="I315" s="1">
        <f>VLOOKUP(financials[[#This Row],[Discount Band]],discount!A:B,2,0)*financials[[#This Row],[Gross Sales]]</f>
        <v>2322.4740000000006</v>
      </c>
      <c r="J315" s="1">
        <f>financials[[#This Row],[Gross Sales]]-financials[[#This Row],[Discounts]]</f>
        <v>5419.1060000000016</v>
      </c>
      <c r="K315" s="1">
        <f>financials[[#This Row],[Manufacturing Price]]*financials[[#This Row],[Units Sold]]*1.2</f>
        <v>88475.200000000012</v>
      </c>
      <c r="L315" s="1">
        <f>financials[[#This Row],[ Sales]]-financials[[#This Row],[COGS]]</f>
        <v>-83056.094000000012</v>
      </c>
      <c r="M315" s="5">
        <v>43770</v>
      </c>
    </row>
    <row r="316" spans="1:13" x14ac:dyDescent="0.25">
      <c r="A316" t="s">
        <v>7</v>
      </c>
      <c r="B316" t="s">
        <v>13</v>
      </c>
      <c r="C316" s="4" t="s">
        <v>26</v>
      </c>
      <c r="D316" s="4" t="s">
        <v>31</v>
      </c>
      <c r="E316">
        <v>4768</v>
      </c>
      <c r="F316" s="1">
        <v>168.05555555555554</v>
      </c>
      <c r="G316" s="1">
        <v>18.150000000000002</v>
      </c>
      <c r="H316" s="1">
        <f>financials[[#This Row],[Units Sold]]*financials[[#This Row],[Sale Price]]</f>
        <v>86539.200000000012</v>
      </c>
      <c r="I316" s="1">
        <f>VLOOKUP(financials[[#This Row],[Discount Band]],discount!A:B,2,0)*financials[[#This Row],[Gross Sales]]</f>
        <v>25961.760000000002</v>
      </c>
      <c r="J316" s="1">
        <f>financials[[#This Row],[Gross Sales]]-financials[[#This Row],[Discounts]]</f>
        <v>60577.44000000001</v>
      </c>
      <c r="K316" s="1">
        <f>financials[[#This Row],[Manufacturing Price]]*financials[[#This Row],[Units Sold]]*1.2</f>
        <v>961546.66666666663</v>
      </c>
      <c r="L316" s="1">
        <f>financials[[#This Row],[ Sales]]-financials[[#This Row],[COGS]]</f>
        <v>-900969.22666666657</v>
      </c>
      <c r="M316" s="5">
        <v>43739</v>
      </c>
    </row>
    <row r="317" spans="1:13" x14ac:dyDescent="0.25">
      <c r="A317" t="s">
        <v>10</v>
      </c>
      <c r="B317" t="s">
        <v>16</v>
      </c>
      <c r="C317" s="4" t="s">
        <v>22</v>
      </c>
      <c r="D317" s="4" t="s">
        <v>31</v>
      </c>
      <c r="E317">
        <v>3692</v>
      </c>
      <c r="F317" s="1">
        <v>2.0166666666666671</v>
      </c>
      <c r="G317" s="1">
        <v>14.520000000000003</v>
      </c>
      <c r="H317" s="1">
        <f>financials[[#This Row],[Units Sold]]*financials[[#This Row],[Sale Price]]</f>
        <v>53607.840000000011</v>
      </c>
      <c r="I317" s="1">
        <f>VLOOKUP(financials[[#This Row],[Discount Band]],discount!A:B,2,0)*financials[[#This Row],[Gross Sales]]</f>
        <v>16082.352000000003</v>
      </c>
      <c r="J317" s="1">
        <f>financials[[#This Row],[Gross Sales]]-financials[[#This Row],[Discounts]]</f>
        <v>37525.488000000012</v>
      </c>
      <c r="K317" s="1">
        <f>financials[[#This Row],[Manufacturing Price]]*financials[[#This Row],[Units Sold]]*1.2</f>
        <v>8934.6400000000012</v>
      </c>
      <c r="L317" s="1">
        <f>financials[[#This Row],[ Sales]]-financials[[#This Row],[COGS]]</f>
        <v>28590.848000000013</v>
      </c>
      <c r="M317" s="5">
        <v>43497</v>
      </c>
    </row>
    <row r="318" spans="1:13" x14ac:dyDescent="0.25">
      <c r="A318" t="s">
        <v>10</v>
      </c>
      <c r="B318" t="s">
        <v>12</v>
      </c>
      <c r="C318" s="4" t="s">
        <v>22</v>
      </c>
      <c r="D318" s="4" t="s">
        <v>31</v>
      </c>
      <c r="E318">
        <v>2502</v>
      </c>
      <c r="F318" s="1">
        <v>2.0166666666666671</v>
      </c>
      <c r="G318" s="1">
        <v>14.520000000000003</v>
      </c>
      <c r="H318" s="1">
        <f>financials[[#This Row],[Units Sold]]*financials[[#This Row],[Sale Price]]</f>
        <v>36329.040000000008</v>
      </c>
      <c r="I318" s="1">
        <f>VLOOKUP(financials[[#This Row],[Discount Band]],discount!A:B,2,0)*financials[[#This Row],[Gross Sales]]</f>
        <v>10898.712000000001</v>
      </c>
      <c r="J318" s="1">
        <f>financials[[#This Row],[Gross Sales]]-financials[[#This Row],[Discounts]]</f>
        <v>25430.328000000009</v>
      </c>
      <c r="K318" s="1">
        <f>financials[[#This Row],[Manufacturing Price]]*financials[[#This Row],[Units Sold]]*1.2</f>
        <v>6054.8400000000011</v>
      </c>
      <c r="L318" s="1">
        <f>financials[[#This Row],[ Sales]]-financials[[#This Row],[COGS]]</f>
        <v>19375.488000000008</v>
      </c>
      <c r="M318" s="5">
        <v>43678</v>
      </c>
    </row>
    <row r="319" spans="1:13" x14ac:dyDescent="0.25">
      <c r="A319" t="s">
        <v>9</v>
      </c>
      <c r="B319" t="s">
        <v>16</v>
      </c>
      <c r="C319" s="4" t="s">
        <v>22</v>
      </c>
      <c r="D319" s="4" t="s">
        <v>31</v>
      </c>
      <c r="E319">
        <v>972</v>
      </c>
      <c r="F319" s="1">
        <v>2.0166666666666671</v>
      </c>
      <c r="G319" s="1">
        <v>24.200000000000003</v>
      </c>
      <c r="H319" s="1">
        <f>financials[[#This Row],[Units Sold]]*financials[[#This Row],[Sale Price]]</f>
        <v>23522.400000000001</v>
      </c>
      <c r="I319" s="1">
        <f>VLOOKUP(financials[[#This Row],[Discount Band]],discount!A:B,2,0)*financials[[#This Row],[Gross Sales]]</f>
        <v>7056.72</v>
      </c>
      <c r="J319" s="1">
        <f>financials[[#This Row],[Gross Sales]]-financials[[#This Row],[Discounts]]</f>
        <v>16465.68</v>
      </c>
      <c r="K319" s="1">
        <f>financials[[#This Row],[Manufacturing Price]]*financials[[#This Row],[Units Sold]]*1.2</f>
        <v>2352.2400000000002</v>
      </c>
      <c r="L319" s="1">
        <f>financials[[#This Row],[ Sales]]-financials[[#This Row],[COGS]]</f>
        <v>14113.44</v>
      </c>
      <c r="M319" s="5">
        <v>44075</v>
      </c>
    </row>
    <row r="320" spans="1:13" x14ac:dyDescent="0.25">
      <c r="A320" t="s">
        <v>10</v>
      </c>
      <c r="B320" t="s">
        <v>16</v>
      </c>
      <c r="C320" s="4" t="s">
        <v>23</v>
      </c>
      <c r="D320" s="4" t="s">
        <v>31</v>
      </c>
      <c r="E320">
        <v>2561</v>
      </c>
      <c r="F320" s="1">
        <v>3.3611111111111116</v>
      </c>
      <c r="G320" s="1">
        <v>14.520000000000003</v>
      </c>
      <c r="H320" s="1">
        <f>financials[[#This Row],[Units Sold]]*financials[[#This Row],[Sale Price]]</f>
        <v>37185.720000000008</v>
      </c>
      <c r="I320" s="1">
        <f>VLOOKUP(financials[[#This Row],[Discount Band]],discount!A:B,2,0)*financials[[#This Row],[Gross Sales]]</f>
        <v>11155.716000000002</v>
      </c>
      <c r="J320" s="1">
        <f>financials[[#This Row],[Gross Sales]]-financials[[#This Row],[Discounts]]</f>
        <v>26030.004000000008</v>
      </c>
      <c r="K320" s="1">
        <f>financials[[#This Row],[Manufacturing Price]]*financials[[#This Row],[Units Sold]]*1.2</f>
        <v>10329.366666666667</v>
      </c>
      <c r="L320" s="1">
        <f>financials[[#This Row],[ Sales]]-financials[[#This Row],[COGS]]</f>
        <v>15700.637333333341</v>
      </c>
      <c r="M320" s="5">
        <v>43466</v>
      </c>
    </row>
    <row r="321" spans="1:13" x14ac:dyDescent="0.25">
      <c r="A321" t="s">
        <v>10</v>
      </c>
      <c r="B321" t="s">
        <v>14</v>
      </c>
      <c r="C321" s="4" t="s">
        <v>23</v>
      </c>
      <c r="D321" s="4" t="s">
        <v>31</v>
      </c>
      <c r="E321">
        <v>3587</v>
      </c>
      <c r="F321" s="1">
        <v>3.3611111111111116</v>
      </c>
      <c r="G321" s="1">
        <v>14.520000000000003</v>
      </c>
      <c r="H321" s="1">
        <f>financials[[#This Row],[Units Sold]]*financials[[#This Row],[Sale Price]]</f>
        <v>52083.240000000013</v>
      </c>
      <c r="I321" s="1">
        <f>VLOOKUP(financials[[#This Row],[Discount Band]],discount!A:B,2,0)*financials[[#This Row],[Gross Sales]]</f>
        <v>15624.972000000003</v>
      </c>
      <c r="J321" s="1">
        <f>financials[[#This Row],[Gross Sales]]-financials[[#This Row],[Discounts]]</f>
        <v>36458.268000000011</v>
      </c>
      <c r="K321" s="1">
        <f>financials[[#This Row],[Manufacturing Price]]*financials[[#This Row],[Units Sold]]*1.2</f>
        <v>14467.566666666668</v>
      </c>
      <c r="L321" s="1">
        <f>financials[[#This Row],[ Sales]]-financials[[#This Row],[COGS]]</f>
        <v>21990.701333333345</v>
      </c>
      <c r="M321" s="5">
        <v>43770</v>
      </c>
    </row>
    <row r="322" spans="1:13" x14ac:dyDescent="0.25">
      <c r="A322" t="s">
        <v>9</v>
      </c>
      <c r="B322" t="s">
        <v>14</v>
      </c>
      <c r="C322" s="4" t="s">
        <v>24</v>
      </c>
      <c r="D322" s="4" t="s">
        <v>31</v>
      </c>
      <c r="E322">
        <v>3111</v>
      </c>
      <c r="F322" s="1">
        <v>6.7222222222222232</v>
      </c>
      <c r="G322" s="1">
        <v>8.4700000000000024</v>
      </c>
      <c r="H322" s="1">
        <f>financials[[#This Row],[Units Sold]]*financials[[#This Row],[Sale Price]]</f>
        <v>26350.170000000009</v>
      </c>
      <c r="I322" s="1">
        <f>VLOOKUP(financials[[#This Row],[Discount Band]],discount!A:B,2,0)*financials[[#This Row],[Gross Sales]]</f>
        <v>7905.0510000000022</v>
      </c>
      <c r="J322" s="1">
        <f>financials[[#This Row],[Gross Sales]]-financials[[#This Row],[Discounts]]</f>
        <v>18445.119000000006</v>
      </c>
      <c r="K322" s="1">
        <f>financials[[#This Row],[Manufacturing Price]]*financials[[#This Row],[Units Sold]]*1.2</f>
        <v>25095.4</v>
      </c>
      <c r="L322" s="1">
        <f>financials[[#This Row],[ Sales]]-financials[[#This Row],[COGS]]</f>
        <v>-6650.2809999999954</v>
      </c>
      <c r="M322" s="5">
        <v>44075</v>
      </c>
    </row>
    <row r="323" spans="1:13" x14ac:dyDescent="0.25">
      <c r="A323" t="s">
        <v>7</v>
      </c>
      <c r="B323" t="s">
        <v>12</v>
      </c>
      <c r="C323" s="4" t="s">
        <v>25</v>
      </c>
      <c r="D323" s="4" t="s">
        <v>31</v>
      </c>
      <c r="E323">
        <v>3589</v>
      </c>
      <c r="F323" s="1">
        <v>80.666666666666671</v>
      </c>
      <c r="G323" s="1">
        <v>18.150000000000002</v>
      </c>
      <c r="H323" s="1">
        <f>financials[[#This Row],[Units Sold]]*financials[[#This Row],[Sale Price]]</f>
        <v>65140.350000000006</v>
      </c>
      <c r="I323" s="1">
        <f>VLOOKUP(financials[[#This Row],[Discount Band]],discount!A:B,2,0)*financials[[#This Row],[Gross Sales]]</f>
        <v>19542.105</v>
      </c>
      <c r="J323" s="1">
        <f>financials[[#This Row],[Gross Sales]]-financials[[#This Row],[Discounts]]</f>
        <v>45598.24500000001</v>
      </c>
      <c r="K323" s="1">
        <f>financials[[#This Row],[Manufacturing Price]]*financials[[#This Row],[Units Sold]]*1.2</f>
        <v>347415.2</v>
      </c>
      <c r="L323" s="1">
        <f>financials[[#This Row],[ Sales]]-financials[[#This Row],[COGS]]</f>
        <v>-301816.95500000002</v>
      </c>
      <c r="M323" s="5">
        <v>43586</v>
      </c>
    </row>
    <row r="324" spans="1:13" x14ac:dyDescent="0.25">
      <c r="A324" t="s">
        <v>9</v>
      </c>
      <c r="B324" t="s">
        <v>12</v>
      </c>
      <c r="C324" s="4" t="s">
        <v>25</v>
      </c>
      <c r="D324" s="4" t="s">
        <v>31</v>
      </c>
      <c r="E324">
        <v>3767</v>
      </c>
      <c r="F324" s="1">
        <v>80.666666666666671</v>
      </c>
      <c r="G324" s="1">
        <v>8.4700000000000024</v>
      </c>
      <c r="H324" s="1">
        <f>financials[[#This Row],[Units Sold]]*financials[[#This Row],[Sale Price]]</f>
        <v>31906.490000000009</v>
      </c>
      <c r="I324" s="1">
        <f>VLOOKUP(financials[[#This Row],[Discount Band]],discount!A:B,2,0)*financials[[#This Row],[Gross Sales]]</f>
        <v>9571.9470000000019</v>
      </c>
      <c r="J324" s="1">
        <f>financials[[#This Row],[Gross Sales]]-financials[[#This Row],[Discounts]]</f>
        <v>22334.543000000005</v>
      </c>
      <c r="K324" s="1">
        <f>financials[[#This Row],[Manufacturing Price]]*financials[[#This Row],[Units Sold]]*1.2</f>
        <v>364645.60000000003</v>
      </c>
      <c r="L324" s="1">
        <f>financials[[#This Row],[ Sales]]-financials[[#This Row],[COGS]]</f>
        <v>-342311.05700000003</v>
      </c>
      <c r="M324" s="5">
        <v>43617</v>
      </c>
    </row>
    <row r="325" spans="1:13" x14ac:dyDescent="0.25">
      <c r="A325" t="s">
        <v>9</v>
      </c>
      <c r="B325" t="s">
        <v>13</v>
      </c>
      <c r="C325" s="4" t="s">
        <v>25</v>
      </c>
      <c r="D325" s="4" t="s">
        <v>31</v>
      </c>
      <c r="E325">
        <v>1795</v>
      </c>
      <c r="F325" s="1">
        <v>80.666666666666671</v>
      </c>
      <c r="G325" s="1">
        <v>8.4700000000000024</v>
      </c>
      <c r="H325" s="1">
        <f>financials[[#This Row],[Units Sold]]*financials[[#This Row],[Sale Price]]</f>
        <v>15203.650000000005</v>
      </c>
      <c r="I325" s="1">
        <f>VLOOKUP(financials[[#This Row],[Discount Band]],discount!A:B,2,0)*financials[[#This Row],[Gross Sales]]</f>
        <v>4561.0950000000012</v>
      </c>
      <c r="J325" s="1">
        <f>financials[[#This Row],[Gross Sales]]-financials[[#This Row],[Discounts]]</f>
        <v>10642.555000000004</v>
      </c>
      <c r="K325" s="1">
        <f>financials[[#This Row],[Manufacturing Price]]*financials[[#This Row],[Units Sold]]*1.2</f>
        <v>173756.00000000003</v>
      </c>
      <c r="L325" s="1">
        <f>financials[[#This Row],[ Sales]]-financials[[#This Row],[COGS]]</f>
        <v>-163113.44500000004</v>
      </c>
      <c r="M325" s="5">
        <v>43770</v>
      </c>
    </row>
    <row r="326" spans="1:13" x14ac:dyDescent="0.25">
      <c r="A326" t="s">
        <v>9</v>
      </c>
      <c r="B326" t="s">
        <v>12</v>
      </c>
      <c r="C326" s="4" t="s">
        <v>25</v>
      </c>
      <c r="D326" s="4" t="s">
        <v>31</v>
      </c>
      <c r="E326">
        <v>2427</v>
      </c>
      <c r="F326" s="1">
        <v>80.666666666666671</v>
      </c>
      <c r="G326" s="1">
        <v>8.4700000000000024</v>
      </c>
      <c r="H326" s="1">
        <f>financials[[#This Row],[Units Sold]]*financials[[#This Row],[Sale Price]]</f>
        <v>20556.690000000006</v>
      </c>
      <c r="I326" s="1">
        <f>VLOOKUP(financials[[#This Row],[Discount Band]],discount!A:B,2,0)*financials[[#This Row],[Gross Sales]]</f>
        <v>6167.0070000000014</v>
      </c>
      <c r="J326" s="1">
        <f>financials[[#This Row],[Gross Sales]]-financials[[#This Row],[Discounts]]</f>
        <v>14389.683000000005</v>
      </c>
      <c r="K326" s="1">
        <f>financials[[#This Row],[Manufacturing Price]]*financials[[#This Row],[Units Sold]]*1.2</f>
        <v>234933.6</v>
      </c>
      <c r="L326" s="1">
        <f>financials[[#This Row],[ Sales]]-financials[[#This Row],[COGS]]</f>
        <v>-220543.91700000002</v>
      </c>
      <c r="M326" s="5">
        <v>43800</v>
      </c>
    </row>
    <row r="327" spans="1:13" x14ac:dyDescent="0.25">
      <c r="A327" t="s">
        <v>10</v>
      </c>
      <c r="B327" t="s">
        <v>14</v>
      </c>
      <c r="C327" s="4" t="s">
        <v>26</v>
      </c>
      <c r="D327" s="4" t="s">
        <v>31</v>
      </c>
      <c r="E327">
        <v>1071</v>
      </c>
      <c r="F327" s="1">
        <v>168.05555555555554</v>
      </c>
      <c r="G327" s="1">
        <v>14.520000000000003</v>
      </c>
      <c r="H327" s="1">
        <f>financials[[#This Row],[Units Sold]]*financials[[#This Row],[Sale Price]]</f>
        <v>15550.920000000004</v>
      </c>
      <c r="I327" s="1">
        <f>VLOOKUP(financials[[#This Row],[Discount Band]],discount!A:B,2,0)*financials[[#This Row],[Gross Sales]]</f>
        <v>4665.2760000000007</v>
      </c>
      <c r="J327" s="1">
        <f>financials[[#This Row],[Gross Sales]]-financials[[#This Row],[Discounts]]</f>
        <v>10885.644000000004</v>
      </c>
      <c r="K327" s="1">
        <f>financials[[#This Row],[Manufacturing Price]]*financials[[#This Row],[Units Sold]]*1.2</f>
        <v>215985</v>
      </c>
      <c r="L327" s="1">
        <f>financials[[#This Row],[ Sales]]-financials[[#This Row],[COGS]]</f>
        <v>-205099.356</v>
      </c>
      <c r="M327" s="5">
        <v>43556</v>
      </c>
    </row>
    <row r="328" spans="1:13" x14ac:dyDescent="0.25">
      <c r="A328" t="s">
        <v>10</v>
      </c>
      <c r="B328" t="s">
        <v>15</v>
      </c>
      <c r="C328" s="4" t="s">
        <v>26</v>
      </c>
      <c r="D328" s="4" t="s">
        <v>31</v>
      </c>
      <c r="E328">
        <v>1433</v>
      </c>
      <c r="F328" s="1">
        <v>168.05555555555554</v>
      </c>
      <c r="G328" s="1">
        <v>14.520000000000003</v>
      </c>
      <c r="H328" s="1">
        <f>financials[[#This Row],[Units Sold]]*financials[[#This Row],[Sale Price]]</f>
        <v>20807.160000000003</v>
      </c>
      <c r="I328" s="1">
        <f>VLOOKUP(financials[[#This Row],[Discount Band]],discount!A:B,2,0)*financials[[#This Row],[Gross Sales]]</f>
        <v>6242.148000000001</v>
      </c>
      <c r="J328" s="1">
        <f>financials[[#This Row],[Gross Sales]]-financials[[#This Row],[Discounts]]</f>
        <v>14565.012000000002</v>
      </c>
      <c r="K328" s="1">
        <f>financials[[#This Row],[Manufacturing Price]]*financials[[#This Row],[Units Sold]]*1.2</f>
        <v>288988.33333333331</v>
      </c>
      <c r="L328" s="1">
        <f>financials[[#This Row],[ Sales]]-financials[[#This Row],[COGS]]</f>
        <v>-274423.32133333333</v>
      </c>
      <c r="M328" s="5">
        <v>44075</v>
      </c>
    </row>
    <row r="329" spans="1:13" x14ac:dyDescent="0.25">
      <c r="A329" t="s">
        <v>9</v>
      </c>
      <c r="B329" t="s">
        <v>12</v>
      </c>
      <c r="C329" s="4" t="s">
        <v>26</v>
      </c>
      <c r="D329" s="4" t="s">
        <v>31</v>
      </c>
      <c r="E329">
        <v>1065</v>
      </c>
      <c r="F329" s="1">
        <v>168.05555555555554</v>
      </c>
      <c r="G329" s="1">
        <v>8.4700000000000024</v>
      </c>
      <c r="H329" s="1">
        <f>financials[[#This Row],[Units Sold]]*financials[[#This Row],[Sale Price]]</f>
        <v>9020.5500000000029</v>
      </c>
      <c r="I329" s="1">
        <f>VLOOKUP(financials[[#This Row],[Discount Band]],discount!A:B,2,0)*financials[[#This Row],[Gross Sales]]</f>
        <v>2706.1650000000009</v>
      </c>
      <c r="J329" s="1">
        <f>financials[[#This Row],[Gross Sales]]-financials[[#This Row],[Discounts]]</f>
        <v>6314.385000000002</v>
      </c>
      <c r="K329" s="1">
        <f>financials[[#This Row],[Manufacturing Price]]*financials[[#This Row],[Units Sold]]*1.2</f>
        <v>214774.99999999997</v>
      </c>
      <c r="L329" s="1">
        <f>financials[[#This Row],[ Sales]]-financials[[#This Row],[COGS]]</f>
        <v>-208460.61499999996</v>
      </c>
      <c r="M329" s="5">
        <v>43800</v>
      </c>
    </row>
    <row r="330" spans="1:13" x14ac:dyDescent="0.25">
      <c r="A330" t="s">
        <v>9</v>
      </c>
      <c r="B330" t="s">
        <v>12</v>
      </c>
      <c r="C330" s="4" t="s">
        <v>27</v>
      </c>
      <c r="D330" s="4" t="s">
        <v>31</v>
      </c>
      <c r="E330">
        <v>4801</v>
      </c>
      <c r="F330" s="1">
        <v>174.7777777777778</v>
      </c>
      <c r="G330" s="1">
        <v>8.4700000000000024</v>
      </c>
      <c r="H330" s="1">
        <f>financials[[#This Row],[Units Sold]]*financials[[#This Row],[Sale Price]]</f>
        <v>40664.470000000008</v>
      </c>
      <c r="I330" s="1">
        <f>VLOOKUP(financials[[#This Row],[Discount Band]],discount!A:B,2,0)*financials[[#This Row],[Gross Sales]]</f>
        <v>12199.341000000002</v>
      </c>
      <c r="J330" s="1">
        <f>financials[[#This Row],[Gross Sales]]-financials[[#This Row],[Discounts]]</f>
        <v>28465.129000000008</v>
      </c>
      <c r="K330" s="1">
        <f>financials[[#This Row],[Manufacturing Price]]*financials[[#This Row],[Units Sold]]*1.2</f>
        <v>1006929.7333333334</v>
      </c>
      <c r="L330" s="1">
        <f>financials[[#This Row],[ Sales]]-financials[[#This Row],[COGS]]</f>
        <v>-978464.60433333344</v>
      </c>
      <c r="M330" s="5">
        <v>43617</v>
      </c>
    </row>
    <row r="331" spans="1:13" x14ac:dyDescent="0.25">
      <c r="A331" t="s">
        <v>9</v>
      </c>
      <c r="B331" t="s">
        <v>13</v>
      </c>
      <c r="C331" s="4" t="s">
        <v>22</v>
      </c>
      <c r="D331" s="4" t="s">
        <v>31</v>
      </c>
      <c r="E331">
        <v>4388</v>
      </c>
      <c r="F331" s="1">
        <v>2.0166666666666671</v>
      </c>
      <c r="G331" s="1">
        <v>423.50000000000011</v>
      </c>
      <c r="H331" s="1">
        <f>financials[[#This Row],[Units Sold]]*financials[[#This Row],[Sale Price]]</f>
        <v>1858318.0000000005</v>
      </c>
      <c r="I331" s="1">
        <f>VLOOKUP(financials[[#This Row],[Discount Band]],discount!A:B,2,0)*financials[[#This Row],[Gross Sales]]</f>
        <v>557495.40000000014</v>
      </c>
      <c r="J331" s="1">
        <f>financials[[#This Row],[Gross Sales]]-financials[[#This Row],[Discounts]]</f>
        <v>1300822.6000000003</v>
      </c>
      <c r="K331" s="1">
        <f>financials[[#This Row],[Manufacturing Price]]*financials[[#This Row],[Units Sold]]*1.2</f>
        <v>10618.960000000001</v>
      </c>
      <c r="L331" s="1">
        <f>financials[[#This Row],[ Sales]]-financials[[#This Row],[COGS]]</f>
        <v>1290203.6400000004</v>
      </c>
      <c r="M331" s="5">
        <v>43525</v>
      </c>
    </row>
    <row r="332" spans="1:13" x14ac:dyDescent="0.25">
      <c r="A332" t="s">
        <v>6</v>
      </c>
      <c r="B332" t="s">
        <v>14</v>
      </c>
      <c r="C332" s="4" t="s">
        <v>22</v>
      </c>
      <c r="D332" s="4" t="s">
        <v>31</v>
      </c>
      <c r="E332">
        <v>427</v>
      </c>
      <c r="F332" s="1">
        <v>2.0166666666666671</v>
      </c>
      <c r="G332" s="1">
        <v>363.00000000000006</v>
      </c>
      <c r="H332" s="1">
        <f>financials[[#This Row],[Units Sold]]*financials[[#This Row],[Sale Price]]</f>
        <v>155001.00000000003</v>
      </c>
      <c r="I332" s="1">
        <f>VLOOKUP(financials[[#This Row],[Discount Band]],discount!A:B,2,0)*financials[[#This Row],[Gross Sales]]</f>
        <v>46500.30000000001</v>
      </c>
      <c r="J332" s="1">
        <f>financials[[#This Row],[Gross Sales]]-financials[[#This Row],[Discounts]]</f>
        <v>108500.70000000001</v>
      </c>
      <c r="K332" s="1">
        <f>financials[[#This Row],[Manufacturing Price]]*financials[[#This Row],[Units Sold]]*1.2</f>
        <v>1033.3400000000001</v>
      </c>
      <c r="L332" s="1">
        <f>financials[[#This Row],[ Sales]]-financials[[#This Row],[COGS]]</f>
        <v>107467.36000000002</v>
      </c>
      <c r="M332" s="5">
        <v>43617</v>
      </c>
    </row>
    <row r="333" spans="1:13" x14ac:dyDescent="0.25">
      <c r="A333" t="s">
        <v>6</v>
      </c>
      <c r="B333" t="s">
        <v>14</v>
      </c>
      <c r="C333" s="4" t="s">
        <v>22</v>
      </c>
      <c r="D333" s="4" t="s">
        <v>31</v>
      </c>
      <c r="E333">
        <v>1771</v>
      </c>
      <c r="F333" s="1">
        <v>2.0166666666666671</v>
      </c>
      <c r="G333" s="1">
        <v>363.00000000000006</v>
      </c>
      <c r="H333" s="1">
        <f>financials[[#This Row],[Units Sold]]*financials[[#This Row],[Sale Price]]</f>
        <v>642873.00000000012</v>
      </c>
      <c r="I333" s="1">
        <f>VLOOKUP(financials[[#This Row],[Discount Band]],discount!A:B,2,0)*financials[[#This Row],[Gross Sales]]</f>
        <v>192861.90000000002</v>
      </c>
      <c r="J333" s="1">
        <f>financials[[#This Row],[Gross Sales]]-financials[[#This Row],[Discounts]]</f>
        <v>450011.10000000009</v>
      </c>
      <c r="K333" s="1">
        <f>financials[[#This Row],[Manufacturing Price]]*financials[[#This Row],[Units Sold]]*1.2</f>
        <v>4285.8200000000006</v>
      </c>
      <c r="L333" s="1">
        <f>financials[[#This Row],[ Sales]]-financials[[#This Row],[COGS]]</f>
        <v>445725.28000000009</v>
      </c>
      <c r="M333" s="5">
        <v>43739</v>
      </c>
    </row>
    <row r="334" spans="1:13" x14ac:dyDescent="0.25">
      <c r="A334" t="s">
        <v>9</v>
      </c>
      <c r="B334" t="s">
        <v>14</v>
      </c>
      <c r="C334" s="4" t="s">
        <v>23</v>
      </c>
      <c r="D334" s="4" t="s">
        <v>31</v>
      </c>
      <c r="E334">
        <v>4226</v>
      </c>
      <c r="F334" s="1">
        <v>3.3611111111111116</v>
      </c>
      <c r="G334" s="1">
        <v>24.200000000000003</v>
      </c>
      <c r="H334" s="1">
        <f>financials[[#This Row],[Units Sold]]*financials[[#This Row],[Sale Price]]</f>
        <v>102269.20000000001</v>
      </c>
      <c r="I334" s="1">
        <f>VLOOKUP(financials[[#This Row],[Discount Band]],discount!A:B,2,0)*financials[[#This Row],[Gross Sales]]</f>
        <v>30680.760000000002</v>
      </c>
      <c r="J334" s="1">
        <f>financials[[#This Row],[Gross Sales]]-financials[[#This Row],[Discounts]]</f>
        <v>71588.44</v>
      </c>
      <c r="K334" s="1">
        <f>financials[[#This Row],[Manufacturing Price]]*financials[[#This Row],[Units Sold]]*1.2</f>
        <v>17044.866666666669</v>
      </c>
      <c r="L334" s="1">
        <f>financials[[#This Row],[ Sales]]-financials[[#This Row],[COGS]]</f>
        <v>54543.573333333334</v>
      </c>
      <c r="M334" s="5">
        <v>43739</v>
      </c>
    </row>
    <row r="335" spans="1:13" x14ac:dyDescent="0.25">
      <c r="A335" t="s">
        <v>6</v>
      </c>
      <c r="B335" t="s">
        <v>14</v>
      </c>
      <c r="C335" s="4" t="s">
        <v>23</v>
      </c>
      <c r="D335" s="4" t="s">
        <v>31</v>
      </c>
      <c r="E335">
        <v>3366</v>
      </c>
      <c r="F335" s="1">
        <v>3.3611111111111116</v>
      </c>
      <c r="G335" s="1">
        <v>363.00000000000006</v>
      </c>
      <c r="H335" s="1">
        <f>financials[[#This Row],[Units Sold]]*financials[[#This Row],[Sale Price]]</f>
        <v>1221858.0000000002</v>
      </c>
      <c r="I335" s="1">
        <f>VLOOKUP(financials[[#This Row],[Discount Band]],discount!A:B,2,0)*financials[[#This Row],[Gross Sales]]</f>
        <v>366557.40000000008</v>
      </c>
      <c r="J335" s="1">
        <f>financials[[#This Row],[Gross Sales]]-financials[[#This Row],[Discounts]]</f>
        <v>855300.60000000009</v>
      </c>
      <c r="K335" s="1">
        <f>financials[[#This Row],[Manufacturing Price]]*financials[[#This Row],[Units Sold]]*1.2</f>
        <v>13576.200000000003</v>
      </c>
      <c r="L335" s="1">
        <f>financials[[#This Row],[ Sales]]-financials[[#This Row],[COGS]]</f>
        <v>841724.40000000014</v>
      </c>
      <c r="M335" s="5">
        <v>43739</v>
      </c>
    </row>
    <row r="336" spans="1:13" x14ac:dyDescent="0.25">
      <c r="A336" t="s">
        <v>8</v>
      </c>
      <c r="B336" t="s">
        <v>15</v>
      </c>
      <c r="C336" s="4" t="s">
        <v>23</v>
      </c>
      <c r="D336" s="4" t="s">
        <v>31</v>
      </c>
      <c r="E336">
        <v>2954</v>
      </c>
      <c r="F336" s="1">
        <v>3.3611111111111116</v>
      </c>
      <c r="G336" s="1">
        <v>151.25</v>
      </c>
      <c r="H336" s="1">
        <f>financials[[#This Row],[Units Sold]]*financials[[#This Row],[Sale Price]]</f>
        <v>446792.5</v>
      </c>
      <c r="I336" s="1">
        <f>VLOOKUP(financials[[#This Row],[Discount Band]],discount!A:B,2,0)*financials[[#This Row],[Gross Sales]]</f>
        <v>134037.75</v>
      </c>
      <c r="J336" s="1">
        <f>financials[[#This Row],[Gross Sales]]-financials[[#This Row],[Discounts]]</f>
        <v>312754.75</v>
      </c>
      <c r="K336" s="1">
        <f>financials[[#This Row],[Manufacturing Price]]*financials[[#This Row],[Units Sold]]*1.2</f>
        <v>11914.466666666669</v>
      </c>
      <c r="L336" s="1">
        <f>financials[[#This Row],[ Sales]]-financials[[#This Row],[COGS]]</f>
        <v>300840.28333333333</v>
      </c>
      <c r="M336" s="5">
        <v>44136</v>
      </c>
    </row>
    <row r="337" spans="1:13" x14ac:dyDescent="0.25">
      <c r="A337" t="s">
        <v>6</v>
      </c>
      <c r="B337" t="s">
        <v>12</v>
      </c>
      <c r="C337" s="4" t="s">
        <v>24</v>
      </c>
      <c r="D337" s="4" t="s">
        <v>31</v>
      </c>
      <c r="E337">
        <v>2948</v>
      </c>
      <c r="F337" s="1">
        <v>6.7222222222222232</v>
      </c>
      <c r="G337" s="1">
        <v>363.00000000000006</v>
      </c>
      <c r="H337" s="1">
        <f>financials[[#This Row],[Units Sold]]*financials[[#This Row],[Sale Price]]</f>
        <v>1070124.0000000002</v>
      </c>
      <c r="I337" s="1">
        <f>VLOOKUP(financials[[#This Row],[Discount Band]],discount!A:B,2,0)*financials[[#This Row],[Gross Sales]]</f>
        <v>321037.20000000007</v>
      </c>
      <c r="J337" s="1">
        <f>financials[[#This Row],[Gross Sales]]-financials[[#This Row],[Discounts]]</f>
        <v>749086.80000000016</v>
      </c>
      <c r="K337" s="1">
        <f>financials[[#This Row],[Manufacturing Price]]*financials[[#This Row],[Units Sold]]*1.2</f>
        <v>23780.533333333336</v>
      </c>
      <c r="L337" s="1">
        <f>financials[[#This Row],[ Sales]]-financials[[#This Row],[COGS]]</f>
        <v>725306.26666666684</v>
      </c>
      <c r="M337" s="5">
        <v>43586</v>
      </c>
    </row>
    <row r="338" spans="1:13" x14ac:dyDescent="0.25">
      <c r="A338" t="s">
        <v>6</v>
      </c>
      <c r="B338" t="s">
        <v>14</v>
      </c>
      <c r="C338" s="4" t="s">
        <v>24</v>
      </c>
      <c r="D338" s="4" t="s">
        <v>31</v>
      </c>
      <c r="E338">
        <v>2351</v>
      </c>
      <c r="F338" s="1">
        <v>6.7222222222222232</v>
      </c>
      <c r="G338" s="1">
        <v>363.00000000000006</v>
      </c>
      <c r="H338" s="1">
        <f>financials[[#This Row],[Units Sold]]*financials[[#This Row],[Sale Price]]</f>
        <v>853413.00000000012</v>
      </c>
      <c r="I338" s="1">
        <f>VLOOKUP(financials[[#This Row],[Discount Band]],discount!A:B,2,0)*financials[[#This Row],[Gross Sales]]</f>
        <v>256023.90000000002</v>
      </c>
      <c r="J338" s="1">
        <f>financials[[#This Row],[Gross Sales]]-financials[[#This Row],[Discounts]]</f>
        <v>597389.10000000009</v>
      </c>
      <c r="K338" s="1">
        <f>financials[[#This Row],[Manufacturing Price]]*financials[[#This Row],[Units Sold]]*1.2</f>
        <v>18964.733333333337</v>
      </c>
      <c r="L338" s="1">
        <f>financials[[#This Row],[ Sales]]-financials[[#This Row],[COGS]]</f>
        <v>578424.3666666667</v>
      </c>
      <c r="M338" s="5">
        <v>43617</v>
      </c>
    </row>
    <row r="339" spans="1:13" x14ac:dyDescent="0.25">
      <c r="A339" t="s">
        <v>8</v>
      </c>
      <c r="B339" t="s">
        <v>15</v>
      </c>
      <c r="C339" s="4" t="s">
        <v>24</v>
      </c>
      <c r="D339" s="4" t="s">
        <v>31</v>
      </c>
      <c r="E339">
        <v>1441</v>
      </c>
      <c r="F339" s="1">
        <v>6.7222222222222232</v>
      </c>
      <c r="G339" s="1">
        <v>151.25</v>
      </c>
      <c r="H339" s="1">
        <f>financials[[#This Row],[Units Sold]]*financials[[#This Row],[Sale Price]]</f>
        <v>217951.25</v>
      </c>
      <c r="I339" s="1">
        <f>VLOOKUP(financials[[#This Row],[Discount Band]],discount!A:B,2,0)*financials[[#This Row],[Gross Sales]]</f>
        <v>65385.375</v>
      </c>
      <c r="J339" s="1">
        <f>financials[[#This Row],[Gross Sales]]-financials[[#This Row],[Discounts]]</f>
        <v>152565.875</v>
      </c>
      <c r="K339" s="1">
        <f>financials[[#This Row],[Manufacturing Price]]*financials[[#This Row],[Units Sold]]*1.2</f>
        <v>11624.066666666669</v>
      </c>
      <c r="L339" s="1">
        <f>financials[[#This Row],[ Sales]]-financials[[#This Row],[COGS]]</f>
        <v>140941.80833333332</v>
      </c>
      <c r="M339" s="5">
        <v>43647</v>
      </c>
    </row>
    <row r="340" spans="1:13" x14ac:dyDescent="0.25">
      <c r="A340" t="s">
        <v>7</v>
      </c>
      <c r="B340" t="s">
        <v>14</v>
      </c>
      <c r="C340" s="4" t="s">
        <v>24</v>
      </c>
      <c r="D340" s="4" t="s">
        <v>31</v>
      </c>
      <c r="E340">
        <v>2769</v>
      </c>
      <c r="F340" s="1">
        <v>6.7222222222222232</v>
      </c>
      <c r="G340" s="1">
        <v>18.150000000000002</v>
      </c>
      <c r="H340" s="1">
        <f>financials[[#This Row],[Units Sold]]*financials[[#This Row],[Sale Price]]</f>
        <v>50257.350000000006</v>
      </c>
      <c r="I340" s="1">
        <f>VLOOKUP(financials[[#This Row],[Discount Band]],discount!A:B,2,0)*financials[[#This Row],[Gross Sales]]</f>
        <v>15077.205000000002</v>
      </c>
      <c r="J340" s="1">
        <f>financials[[#This Row],[Gross Sales]]-financials[[#This Row],[Discounts]]</f>
        <v>35180.145000000004</v>
      </c>
      <c r="K340" s="1">
        <f>financials[[#This Row],[Manufacturing Price]]*financials[[#This Row],[Units Sold]]*1.2</f>
        <v>22336.600000000002</v>
      </c>
      <c r="L340" s="1">
        <f>financials[[#This Row],[ Sales]]-financials[[#This Row],[COGS]]</f>
        <v>12843.545000000002</v>
      </c>
      <c r="M340" s="5">
        <v>43678</v>
      </c>
    </row>
    <row r="341" spans="1:13" x14ac:dyDescent="0.25">
      <c r="A341" t="s">
        <v>7</v>
      </c>
      <c r="B341" t="s">
        <v>13</v>
      </c>
      <c r="C341" s="4" t="s">
        <v>24</v>
      </c>
      <c r="D341" s="4" t="s">
        <v>31</v>
      </c>
      <c r="E341">
        <v>3980</v>
      </c>
      <c r="F341" s="1">
        <v>6.7222222222222232</v>
      </c>
      <c r="G341" s="1">
        <v>18.150000000000002</v>
      </c>
      <c r="H341" s="1">
        <f>financials[[#This Row],[Units Sold]]*financials[[#This Row],[Sale Price]]</f>
        <v>72237.000000000015</v>
      </c>
      <c r="I341" s="1">
        <f>VLOOKUP(financials[[#This Row],[Discount Band]],discount!A:B,2,0)*financials[[#This Row],[Gross Sales]]</f>
        <v>21671.100000000002</v>
      </c>
      <c r="J341" s="1">
        <f>financials[[#This Row],[Gross Sales]]-financials[[#This Row],[Discounts]]</f>
        <v>50565.900000000009</v>
      </c>
      <c r="K341" s="1">
        <f>financials[[#This Row],[Manufacturing Price]]*financials[[#This Row],[Units Sold]]*1.2</f>
        <v>32105.333333333336</v>
      </c>
      <c r="L341" s="1">
        <f>financials[[#This Row],[ Sales]]-financials[[#This Row],[COGS]]</f>
        <v>18460.566666666673</v>
      </c>
      <c r="M341" s="5">
        <v>44075</v>
      </c>
    </row>
    <row r="342" spans="1:13" x14ac:dyDescent="0.25">
      <c r="A342" t="s">
        <v>9</v>
      </c>
      <c r="B342" t="s">
        <v>14</v>
      </c>
      <c r="C342" s="4" t="s">
        <v>24</v>
      </c>
      <c r="D342" s="4" t="s">
        <v>31</v>
      </c>
      <c r="E342">
        <v>2328</v>
      </c>
      <c r="F342" s="1">
        <v>6.7222222222222232</v>
      </c>
      <c r="G342" s="1">
        <v>24.200000000000003</v>
      </c>
      <c r="H342" s="1">
        <f>financials[[#This Row],[Units Sold]]*financials[[#This Row],[Sale Price]]</f>
        <v>56337.600000000006</v>
      </c>
      <c r="I342" s="1">
        <f>VLOOKUP(financials[[#This Row],[Discount Band]],discount!A:B,2,0)*financials[[#This Row],[Gross Sales]]</f>
        <v>16901.280000000002</v>
      </c>
      <c r="J342" s="1">
        <f>financials[[#This Row],[Gross Sales]]-financials[[#This Row],[Discounts]]</f>
        <v>39436.320000000007</v>
      </c>
      <c r="K342" s="1">
        <f>financials[[#This Row],[Manufacturing Price]]*financials[[#This Row],[Units Sold]]*1.2</f>
        <v>18779.2</v>
      </c>
      <c r="L342" s="1">
        <f>financials[[#This Row],[ Sales]]-financials[[#This Row],[COGS]]</f>
        <v>20657.120000000006</v>
      </c>
      <c r="M342" s="5">
        <v>43709</v>
      </c>
    </row>
    <row r="343" spans="1:13" x14ac:dyDescent="0.25">
      <c r="A343" t="s">
        <v>6</v>
      </c>
      <c r="B343" t="s">
        <v>15</v>
      </c>
      <c r="C343" s="4" t="s">
        <v>24</v>
      </c>
      <c r="D343" s="4" t="s">
        <v>31</v>
      </c>
      <c r="E343">
        <v>2005</v>
      </c>
      <c r="F343" s="1">
        <v>6.7222222222222232</v>
      </c>
      <c r="G343" s="1">
        <v>363.00000000000006</v>
      </c>
      <c r="H343" s="1">
        <f>financials[[#This Row],[Units Sold]]*financials[[#This Row],[Sale Price]]</f>
        <v>727815.00000000012</v>
      </c>
      <c r="I343" s="1">
        <f>VLOOKUP(financials[[#This Row],[Discount Band]],discount!A:B,2,0)*financials[[#This Row],[Gross Sales]]</f>
        <v>218344.50000000003</v>
      </c>
      <c r="J343" s="1">
        <f>financials[[#This Row],[Gross Sales]]-financials[[#This Row],[Discounts]]</f>
        <v>509470.50000000012</v>
      </c>
      <c r="K343" s="1">
        <f>financials[[#This Row],[Manufacturing Price]]*financials[[#This Row],[Units Sold]]*1.2</f>
        <v>16173.66666666667</v>
      </c>
      <c r="L343" s="1">
        <f>financials[[#This Row],[ Sales]]-financials[[#This Row],[COGS]]</f>
        <v>493296.83333333343</v>
      </c>
      <c r="M343" s="5">
        <v>44075</v>
      </c>
    </row>
    <row r="344" spans="1:13" x14ac:dyDescent="0.25">
      <c r="A344" t="s">
        <v>6</v>
      </c>
      <c r="B344" t="s">
        <v>12</v>
      </c>
      <c r="C344" s="4" t="s">
        <v>24</v>
      </c>
      <c r="D344" s="4" t="s">
        <v>31</v>
      </c>
      <c r="E344">
        <v>1173</v>
      </c>
      <c r="F344" s="1">
        <v>6.7222222222222232</v>
      </c>
      <c r="G344" s="1">
        <v>363.00000000000006</v>
      </c>
      <c r="H344" s="1">
        <f>financials[[#This Row],[Units Sold]]*financials[[#This Row],[Sale Price]]</f>
        <v>425799.00000000006</v>
      </c>
      <c r="I344" s="1">
        <f>VLOOKUP(financials[[#This Row],[Discount Band]],discount!A:B,2,0)*financials[[#This Row],[Gross Sales]]</f>
        <v>127739.70000000001</v>
      </c>
      <c r="J344" s="1">
        <f>financials[[#This Row],[Gross Sales]]-financials[[#This Row],[Discounts]]</f>
        <v>298059.30000000005</v>
      </c>
      <c r="K344" s="1">
        <f>financials[[#This Row],[Manufacturing Price]]*financials[[#This Row],[Units Sold]]*1.2</f>
        <v>9462.2000000000007</v>
      </c>
      <c r="L344" s="1">
        <f>financials[[#This Row],[ Sales]]-financials[[#This Row],[COGS]]</f>
        <v>288597.10000000003</v>
      </c>
      <c r="M344" s="5">
        <v>44136</v>
      </c>
    </row>
    <row r="345" spans="1:13" x14ac:dyDescent="0.25">
      <c r="A345" t="s">
        <v>10</v>
      </c>
      <c r="B345" t="s">
        <v>16</v>
      </c>
      <c r="C345" s="4" t="s">
        <v>24</v>
      </c>
      <c r="D345" s="4" t="s">
        <v>31</v>
      </c>
      <c r="E345">
        <v>2682</v>
      </c>
      <c r="F345" s="1">
        <v>6.7222222222222232</v>
      </c>
      <c r="G345" s="1">
        <v>14.520000000000003</v>
      </c>
      <c r="H345" s="1">
        <f>financials[[#This Row],[Units Sold]]*financials[[#This Row],[Sale Price]]</f>
        <v>38942.640000000007</v>
      </c>
      <c r="I345" s="1">
        <f>VLOOKUP(financials[[#This Row],[Discount Band]],discount!A:B,2,0)*financials[[#This Row],[Gross Sales]]</f>
        <v>11682.792000000001</v>
      </c>
      <c r="J345" s="1">
        <f>financials[[#This Row],[Gross Sales]]-financials[[#This Row],[Discounts]]</f>
        <v>27259.848000000005</v>
      </c>
      <c r="K345" s="1">
        <f>financials[[#This Row],[Manufacturing Price]]*financials[[#This Row],[Units Sold]]*1.2</f>
        <v>21634.800000000003</v>
      </c>
      <c r="L345" s="1">
        <f>financials[[#This Row],[ Sales]]-financials[[#This Row],[COGS]]</f>
        <v>5625.0480000000025</v>
      </c>
      <c r="M345" s="5">
        <v>44136</v>
      </c>
    </row>
    <row r="346" spans="1:13" x14ac:dyDescent="0.25">
      <c r="A346" t="s">
        <v>9</v>
      </c>
      <c r="B346" t="s">
        <v>15</v>
      </c>
      <c r="C346" s="4" t="s">
        <v>24</v>
      </c>
      <c r="D346" s="4" t="s">
        <v>31</v>
      </c>
      <c r="E346">
        <v>2835</v>
      </c>
      <c r="F346" s="1">
        <v>6.7222222222222232</v>
      </c>
      <c r="G346" s="1">
        <v>8.4700000000000024</v>
      </c>
      <c r="H346" s="1">
        <f>financials[[#This Row],[Units Sold]]*financials[[#This Row],[Sale Price]]</f>
        <v>24012.450000000008</v>
      </c>
      <c r="I346" s="1">
        <f>VLOOKUP(financials[[#This Row],[Discount Band]],discount!A:B,2,0)*financials[[#This Row],[Gross Sales]]</f>
        <v>7203.7350000000024</v>
      </c>
      <c r="J346" s="1">
        <f>financials[[#This Row],[Gross Sales]]-financials[[#This Row],[Discounts]]</f>
        <v>16808.715000000004</v>
      </c>
      <c r="K346" s="1">
        <f>financials[[#This Row],[Manufacturing Price]]*financials[[#This Row],[Units Sold]]*1.2</f>
        <v>22869.000000000004</v>
      </c>
      <c r="L346" s="1">
        <f>financials[[#This Row],[ Sales]]-financials[[#This Row],[COGS]]</f>
        <v>-6060.2849999999999</v>
      </c>
      <c r="M346" s="5">
        <v>44166</v>
      </c>
    </row>
    <row r="347" spans="1:13" x14ac:dyDescent="0.25">
      <c r="A347" t="s">
        <v>6</v>
      </c>
      <c r="B347" t="s">
        <v>14</v>
      </c>
      <c r="C347" s="4" t="s">
        <v>25</v>
      </c>
      <c r="D347" s="4" t="s">
        <v>31</v>
      </c>
      <c r="E347">
        <v>1975</v>
      </c>
      <c r="F347" s="1">
        <v>80.666666666666671</v>
      </c>
      <c r="G347" s="1">
        <v>363.00000000000006</v>
      </c>
      <c r="H347" s="1">
        <f>financials[[#This Row],[Units Sold]]*financials[[#This Row],[Sale Price]]</f>
        <v>716925.00000000012</v>
      </c>
      <c r="I347" s="1">
        <f>VLOOKUP(financials[[#This Row],[Discount Band]],discount!A:B,2,0)*financials[[#This Row],[Gross Sales]]</f>
        <v>215077.50000000003</v>
      </c>
      <c r="J347" s="1">
        <f>financials[[#This Row],[Gross Sales]]-financials[[#This Row],[Discounts]]</f>
        <v>501847.50000000012</v>
      </c>
      <c r="K347" s="1">
        <f>financials[[#This Row],[Manufacturing Price]]*financials[[#This Row],[Units Sold]]*1.2</f>
        <v>191180.00000000003</v>
      </c>
      <c r="L347" s="1">
        <f>financials[[#This Row],[ Sales]]-financials[[#This Row],[COGS]]</f>
        <v>310667.50000000012</v>
      </c>
      <c r="M347" s="5">
        <v>43647</v>
      </c>
    </row>
    <row r="348" spans="1:13" x14ac:dyDescent="0.25">
      <c r="A348" t="s">
        <v>9</v>
      </c>
      <c r="B348" t="s">
        <v>16</v>
      </c>
      <c r="C348" s="4" t="s">
        <v>25</v>
      </c>
      <c r="D348" s="4" t="s">
        <v>31</v>
      </c>
      <c r="E348">
        <v>2414</v>
      </c>
      <c r="F348" s="1">
        <v>80.666666666666671</v>
      </c>
      <c r="G348" s="1">
        <v>24.200000000000003</v>
      </c>
      <c r="H348" s="1">
        <f>financials[[#This Row],[Units Sold]]*financials[[#This Row],[Sale Price]]</f>
        <v>58418.80000000001</v>
      </c>
      <c r="I348" s="1">
        <f>VLOOKUP(financials[[#This Row],[Discount Band]],discount!A:B,2,0)*financials[[#This Row],[Gross Sales]]</f>
        <v>17525.640000000003</v>
      </c>
      <c r="J348" s="1">
        <f>financials[[#This Row],[Gross Sales]]-financials[[#This Row],[Discounts]]</f>
        <v>40893.160000000003</v>
      </c>
      <c r="K348" s="1">
        <f>financials[[#This Row],[Manufacturing Price]]*financials[[#This Row],[Units Sold]]*1.2</f>
        <v>233675.2</v>
      </c>
      <c r="L348" s="1">
        <f>financials[[#This Row],[ Sales]]-financials[[#This Row],[COGS]]</f>
        <v>-192782.04</v>
      </c>
      <c r="M348" s="5">
        <v>43678</v>
      </c>
    </row>
    <row r="349" spans="1:13" x14ac:dyDescent="0.25">
      <c r="A349" t="s">
        <v>8</v>
      </c>
      <c r="B349" t="s">
        <v>15</v>
      </c>
      <c r="C349" s="4" t="s">
        <v>25</v>
      </c>
      <c r="D349" s="4" t="s">
        <v>31</v>
      </c>
      <c r="E349">
        <v>1578</v>
      </c>
      <c r="F349" s="1">
        <v>80.666666666666671</v>
      </c>
      <c r="G349" s="1">
        <v>151.25</v>
      </c>
      <c r="H349" s="1">
        <f>financials[[#This Row],[Units Sold]]*financials[[#This Row],[Sale Price]]</f>
        <v>238672.5</v>
      </c>
      <c r="I349" s="1">
        <f>VLOOKUP(financials[[#This Row],[Discount Band]],discount!A:B,2,0)*financials[[#This Row],[Gross Sales]]</f>
        <v>71601.75</v>
      </c>
      <c r="J349" s="1">
        <f>financials[[#This Row],[Gross Sales]]-financials[[#This Row],[Discounts]]</f>
        <v>167070.75</v>
      </c>
      <c r="K349" s="1">
        <f>financials[[#This Row],[Manufacturing Price]]*financials[[#This Row],[Units Sold]]*1.2</f>
        <v>152750.40000000002</v>
      </c>
      <c r="L349" s="1">
        <f>financials[[#This Row],[ Sales]]-financials[[#This Row],[COGS]]</f>
        <v>14320.349999999977</v>
      </c>
      <c r="M349" s="5">
        <v>43709</v>
      </c>
    </row>
    <row r="350" spans="1:13" x14ac:dyDescent="0.25">
      <c r="A350" t="s">
        <v>9</v>
      </c>
      <c r="B350" t="s">
        <v>14</v>
      </c>
      <c r="C350" s="4" t="s">
        <v>25</v>
      </c>
      <c r="D350" s="4" t="s">
        <v>31</v>
      </c>
      <c r="E350">
        <v>787</v>
      </c>
      <c r="F350" s="1">
        <v>80.666666666666671</v>
      </c>
      <c r="G350" s="1">
        <v>24.200000000000003</v>
      </c>
      <c r="H350" s="1">
        <f>financials[[#This Row],[Units Sold]]*financials[[#This Row],[Sale Price]]</f>
        <v>19045.400000000001</v>
      </c>
      <c r="I350" s="1">
        <f>VLOOKUP(financials[[#This Row],[Discount Band]],discount!A:B,2,0)*financials[[#This Row],[Gross Sales]]</f>
        <v>5713.62</v>
      </c>
      <c r="J350" s="1">
        <f>financials[[#This Row],[Gross Sales]]-financials[[#This Row],[Discounts]]</f>
        <v>13331.780000000002</v>
      </c>
      <c r="K350" s="1">
        <f>financials[[#This Row],[Manufacturing Price]]*financials[[#This Row],[Units Sold]]*1.2</f>
        <v>76181.600000000006</v>
      </c>
      <c r="L350" s="1">
        <f>financials[[#This Row],[ Sales]]-financials[[#This Row],[COGS]]</f>
        <v>-62849.820000000007</v>
      </c>
      <c r="M350" s="5">
        <v>43739</v>
      </c>
    </row>
    <row r="351" spans="1:13" x14ac:dyDescent="0.25">
      <c r="A351" t="s">
        <v>9</v>
      </c>
      <c r="B351" t="s">
        <v>13</v>
      </c>
      <c r="C351" s="4" t="s">
        <v>25</v>
      </c>
      <c r="D351" s="4" t="s">
        <v>31</v>
      </c>
      <c r="E351">
        <v>207</v>
      </c>
      <c r="F351" s="1">
        <v>80.666666666666671</v>
      </c>
      <c r="G351" s="1">
        <v>24.200000000000003</v>
      </c>
      <c r="H351" s="1">
        <f>financials[[#This Row],[Units Sold]]*financials[[#This Row],[Sale Price]]</f>
        <v>5009.4000000000005</v>
      </c>
      <c r="I351" s="1">
        <f>VLOOKUP(financials[[#This Row],[Discount Band]],discount!A:B,2,0)*financials[[#This Row],[Gross Sales]]</f>
        <v>1502.8200000000002</v>
      </c>
      <c r="J351" s="1">
        <f>financials[[#This Row],[Gross Sales]]-financials[[#This Row],[Discounts]]</f>
        <v>3506.5800000000004</v>
      </c>
      <c r="K351" s="1">
        <f>financials[[#This Row],[Manufacturing Price]]*financials[[#This Row],[Units Sold]]*1.2</f>
        <v>20037.599999999999</v>
      </c>
      <c r="L351" s="1">
        <f>financials[[#This Row],[ Sales]]-financials[[#This Row],[COGS]]</f>
        <v>-16531.019999999997</v>
      </c>
      <c r="M351" s="5">
        <v>44166</v>
      </c>
    </row>
    <row r="352" spans="1:13" x14ac:dyDescent="0.25">
      <c r="A352" t="s">
        <v>6</v>
      </c>
      <c r="B352" t="s">
        <v>13</v>
      </c>
      <c r="C352" s="4" t="s">
        <v>25</v>
      </c>
      <c r="D352" s="4" t="s">
        <v>31</v>
      </c>
      <c r="E352">
        <v>1701</v>
      </c>
      <c r="F352" s="1">
        <v>80.666666666666671</v>
      </c>
      <c r="G352" s="1">
        <v>363.00000000000006</v>
      </c>
      <c r="H352" s="1">
        <f>financials[[#This Row],[Units Sold]]*financials[[#This Row],[Sale Price]]</f>
        <v>617463.00000000012</v>
      </c>
      <c r="I352" s="1">
        <f>VLOOKUP(financials[[#This Row],[Discount Band]],discount!A:B,2,0)*financials[[#This Row],[Gross Sales]]</f>
        <v>185238.90000000002</v>
      </c>
      <c r="J352" s="1">
        <f>financials[[#This Row],[Gross Sales]]-financials[[#This Row],[Discounts]]</f>
        <v>432224.10000000009</v>
      </c>
      <c r="K352" s="1">
        <f>financials[[#This Row],[Manufacturing Price]]*financials[[#This Row],[Units Sold]]*1.2</f>
        <v>164656.79999999999</v>
      </c>
      <c r="L352" s="1">
        <f>financials[[#This Row],[ Sales]]-financials[[#This Row],[COGS]]</f>
        <v>267567.3000000001</v>
      </c>
      <c r="M352" s="5">
        <v>43800</v>
      </c>
    </row>
    <row r="353" spans="1:13" x14ac:dyDescent="0.25">
      <c r="A353" t="s">
        <v>9</v>
      </c>
      <c r="B353" t="s">
        <v>15</v>
      </c>
      <c r="C353" s="4" t="s">
        <v>25</v>
      </c>
      <c r="D353" s="4" t="s">
        <v>31</v>
      </c>
      <c r="E353">
        <v>1144</v>
      </c>
      <c r="F353" s="1">
        <v>80.666666666666671</v>
      </c>
      <c r="G353" s="1">
        <v>24.200000000000003</v>
      </c>
      <c r="H353" s="1">
        <f>financials[[#This Row],[Units Sold]]*financials[[#This Row],[Sale Price]]</f>
        <v>27684.800000000003</v>
      </c>
      <c r="I353" s="1">
        <f>VLOOKUP(financials[[#This Row],[Discount Band]],discount!A:B,2,0)*financials[[#This Row],[Gross Sales]]</f>
        <v>8305.44</v>
      </c>
      <c r="J353" s="1">
        <f>financials[[#This Row],[Gross Sales]]-financials[[#This Row],[Discounts]]</f>
        <v>19379.36</v>
      </c>
      <c r="K353" s="1">
        <f>financials[[#This Row],[Manufacturing Price]]*financials[[#This Row],[Units Sold]]*1.2</f>
        <v>110739.2</v>
      </c>
      <c r="L353" s="1">
        <f>financials[[#This Row],[ Sales]]-financials[[#This Row],[COGS]]</f>
        <v>-91359.84</v>
      </c>
      <c r="M353" s="5">
        <v>44166</v>
      </c>
    </row>
    <row r="354" spans="1:13" x14ac:dyDescent="0.25">
      <c r="A354" t="s">
        <v>10</v>
      </c>
      <c r="B354" t="s">
        <v>12</v>
      </c>
      <c r="C354" s="4" t="s">
        <v>26</v>
      </c>
      <c r="D354" s="4" t="s">
        <v>31</v>
      </c>
      <c r="E354">
        <v>2249</v>
      </c>
      <c r="F354" s="1">
        <v>168.05555555555554</v>
      </c>
      <c r="G354" s="1">
        <v>14.520000000000003</v>
      </c>
      <c r="H354" s="1">
        <f>financials[[#This Row],[Units Sold]]*financials[[#This Row],[Sale Price]]</f>
        <v>32655.480000000007</v>
      </c>
      <c r="I354" s="1">
        <f>VLOOKUP(financials[[#This Row],[Discount Band]],discount!A:B,2,0)*financials[[#This Row],[Gross Sales]]</f>
        <v>9796.6440000000021</v>
      </c>
      <c r="J354" s="1">
        <f>financials[[#This Row],[Gross Sales]]-financials[[#This Row],[Discounts]]</f>
        <v>22858.836000000003</v>
      </c>
      <c r="K354" s="1">
        <f>financials[[#This Row],[Manufacturing Price]]*financials[[#This Row],[Units Sold]]*1.2</f>
        <v>453548.33333333331</v>
      </c>
      <c r="L354" s="1">
        <f>financials[[#This Row],[ Sales]]-financials[[#This Row],[COGS]]</f>
        <v>-430689.4973333333</v>
      </c>
      <c r="M354" s="5">
        <v>43466</v>
      </c>
    </row>
    <row r="355" spans="1:13" x14ac:dyDescent="0.25">
      <c r="A355" t="s">
        <v>6</v>
      </c>
      <c r="B355" t="s">
        <v>14</v>
      </c>
      <c r="C355" s="4" t="s">
        <v>26</v>
      </c>
      <c r="D355" s="4" t="s">
        <v>31</v>
      </c>
      <c r="E355">
        <v>434</v>
      </c>
      <c r="F355" s="1">
        <v>168.05555555555554</v>
      </c>
      <c r="G355" s="1">
        <v>363.00000000000006</v>
      </c>
      <c r="H355" s="1">
        <f>financials[[#This Row],[Units Sold]]*financials[[#This Row],[Sale Price]]</f>
        <v>157542.00000000003</v>
      </c>
      <c r="I355" s="1">
        <f>VLOOKUP(financials[[#This Row],[Discount Band]],discount!A:B,2,0)*financials[[#This Row],[Gross Sales]]</f>
        <v>47262.600000000006</v>
      </c>
      <c r="J355" s="1">
        <f>financials[[#This Row],[Gross Sales]]-financials[[#This Row],[Discounts]]</f>
        <v>110279.40000000002</v>
      </c>
      <c r="K355" s="1">
        <f>financials[[#This Row],[Manufacturing Price]]*financials[[#This Row],[Units Sold]]*1.2</f>
        <v>87523.333333333328</v>
      </c>
      <c r="L355" s="1">
        <f>financials[[#This Row],[ Sales]]-financials[[#This Row],[COGS]]</f>
        <v>22756.066666666695</v>
      </c>
      <c r="M355" s="5">
        <v>43497</v>
      </c>
    </row>
    <row r="356" spans="1:13" x14ac:dyDescent="0.25">
      <c r="A356" t="s">
        <v>6</v>
      </c>
      <c r="B356" t="s">
        <v>16</v>
      </c>
      <c r="C356" s="4" t="s">
        <v>26</v>
      </c>
      <c r="D356" s="4" t="s">
        <v>31</v>
      </c>
      <c r="E356">
        <v>2656</v>
      </c>
      <c r="F356" s="1">
        <v>168.05555555555554</v>
      </c>
      <c r="G356" s="1">
        <v>363.00000000000006</v>
      </c>
      <c r="H356" s="1">
        <f>financials[[#This Row],[Units Sold]]*financials[[#This Row],[Sale Price]]</f>
        <v>964128.00000000012</v>
      </c>
      <c r="I356" s="1">
        <f>VLOOKUP(financials[[#This Row],[Discount Band]],discount!A:B,2,0)*financials[[#This Row],[Gross Sales]]</f>
        <v>289238.40000000002</v>
      </c>
      <c r="J356" s="1">
        <f>financials[[#This Row],[Gross Sales]]-financials[[#This Row],[Discounts]]</f>
        <v>674889.60000000009</v>
      </c>
      <c r="K356" s="1">
        <f>financials[[#This Row],[Manufacturing Price]]*financials[[#This Row],[Units Sold]]*1.2</f>
        <v>535626.66666666663</v>
      </c>
      <c r="L356" s="1">
        <f>financials[[#This Row],[ Sales]]-financials[[#This Row],[COGS]]</f>
        <v>139262.93333333347</v>
      </c>
      <c r="M356" s="5">
        <v>43497</v>
      </c>
    </row>
    <row r="357" spans="1:13" x14ac:dyDescent="0.25">
      <c r="A357" t="s">
        <v>8</v>
      </c>
      <c r="B357" t="s">
        <v>12</v>
      </c>
      <c r="C357" s="4" t="s">
        <v>27</v>
      </c>
      <c r="D357" s="4" t="s">
        <v>31</v>
      </c>
      <c r="E357">
        <v>1405</v>
      </c>
      <c r="F357" s="1">
        <v>174.7777777777778</v>
      </c>
      <c r="G357" s="1">
        <v>151.25</v>
      </c>
      <c r="H357" s="1">
        <f>financials[[#This Row],[Units Sold]]*financials[[#This Row],[Sale Price]]</f>
        <v>212506.25</v>
      </c>
      <c r="I357" s="1">
        <f>VLOOKUP(financials[[#This Row],[Discount Band]],discount!A:B,2,0)*financials[[#This Row],[Gross Sales]]</f>
        <v>63751.875</v>
      </c>
      <c r="J357" s="1">
        <f>financials[[#This Row],[Gross Sales]]-financials[[#This Row],[Discounts]]</f>
        <v>148754.375</v>
      </c>
      <c r="K357" s="1">
        <f>financials[[#This Row],[Manufacturing Price]]*financials[[#This Row],[Units Sold]]*1.2</f>
        <v>294675.33333333337</v>
      </c>
      <c r="L357" s="1">
        <f>financials[[#This Row],[ Sales]]-financials[[#This Row],[COGS]]</f>
        <v>-145920.95833333337</v>
      </c>
      <c r="M357" s="5">
        <v>43586</v>
      </c>
    </row>
    <row r="358" spans="1:13" x14ac:dyDescent="0.25">
      <c r="A358" t="s">
        <v>9</v>
      </c>
      <c r="B358" t="s">
        <v>14</v>
      </c>
      <c r="C358" s="4" t="s">
        <v>27</v>
      </c>
      <c r="D358" s="4" t="s">
        <v>31</v>
      </c>
      <c r="E358">
        <v>1475</v>
      </c>
      <c r="F358" s="1">
        <v>174.7777777777778</v>
      </c>
      <c r="G358" s="1">
        <v>423.50000000000011</v>
      </c>
      <c r="H358" s="1">
        <f>financials[[#This Row],[Units Sold]]*financials[[#This Row],[Sale Price]]</f>
        <v>624662.50000000012</v>
      </c>
      <c r="I358" s="1">
        <f>VLOOKUP(financials[[#This Row],[Discount Band]],discount!A:B,2,0)*financials[[#This Row],[Gross Sales]]</f>
        <v>187398.75000000003</v>
      </c>
      <c r="J358" s="1">
        <f>financials[[#This Row],[Gross Sales]]-financials[[#This Row],[Discounts]]</f>
        <v>437263.75000000012</v>
      </c>
      <c r="K358" s="1">
        <f>financials[[#This Row],[Manufacturing Price]]*financials[[#This Row],[Units Sold]]*1.2</f>
        <v>309356.66666666669</v>
      </c>
      <c r="L358" s="1">
        <f>financials[[#This Row],[ Sales]]-financials[[#This Row],[COGS]]</f>
        <v>127907.08333333343</v>
      </c>
      <c r="M358" s="5">
        <v>43709</v>
      </c>
    </row>
    <row r="359" spans="1:13" x14ac:dyDescent="0.25">
      <c r="A359" t="s">
        <v>8</v>
      </c>
      <c r="B359" t="s">
        <v>15</v>
      </c>
      <c r="C359" s="4" t="s">
        <v>27</v>
      </c>
      <c r="D359" s="4" t="s">
        <v>31</v>
      </c>
      <c r="E359">
        <v>3498</v>
      </c>
      <c r="F359" s="1">
        <v>174.7777777777778</v>
      </c>
      <c r="G359" s="1">
        <v>151.25</v>
      </c>
      <c r="H359" s="1">
        <f>financials[[#This Row],[Units Sold]]*financials[[#This Row],[Sale Price]]</f>
        <v>529072.5</v>
      </c>
      <c r="I359" s="1">
        <f>VLOOKUP(financials[[#This Row],[Discount Band]],discount!A:B,2,0)*financials[[#This Row],[Gross Sales]]</f>
        <v>158721.75</v>
      </c>
      <c r="J359" s="1">
        <f>financials[[#This Row],[Gross Sales]]-financials[[#This Row],[Discounts]]</f>
        <v>370350.75</v>
      </c>
      <c r="K359" s="1">
        <f>financials[[#This Row],[Manufacturing Price]]*financials[[#This Row],[Units Sold]]*1.2</f>
        <v>733647.20000000007</v>
      </c>
      <c r="L359" s="1">
        <f>financials[[#This Row],[ Sales]]-financials[[#This Row],[COGS]]</f>
        <v>-363296.45000000007</v>
      </c>
      <c r="M359" s="5">
        <v>44075</v>
      </c>
    </row>
    <row r="360" spans="1:13" x14ac:dyDescent="0.25">
      <c r="A360" t="s">
        <v>9</v>
      </c>
      <c r="B360" t="s">
        <v>12</v>
      </c>
      <c r="C360" s="4" t="s">
        <v>27</v>
      </c>
      <c r="D360" s="4" t="s">
        <v>31</v>
      </c>
      <c r="E360">
        <v>1081</v>
      </c>
      <c r="F360" s="1">
        <v>174.7777777777778</v>
      </c>
      <c r="G360" s="1">
        <v>24.200000000000003</v>
      </c>
      <c r="H360" s="1">
        <f>financials[[#This Row],[Units Sold]]*financials[[#This Row],[Sale Price]]</f>
        <v>26160.200000000004</v>
      </c>
      <c r="I360" s="1">
        <f>VLOOKUP(financials[[#This Row],[Discount Band]],discount!A:B,2,0)*financials[[#This Row],[Gross Sales]]</f>
        <v>7848.0600000000013</v>
      </c>
      <c r="J360" s="1">
        <f>financials[[#This Row],[Gross Sales]]-financials[[#This Row],[Discounts]]</f>
        <v>18312.140000000003</v>
      </c>
      <c r="K360" s="1">
        <f>financials[[#This Row],[Manufacturing Price]]*financials[[#This Row],[Units Sold]]*1.2</f>
        <v>226721.73333333337</v>
      </c>
      <c r="L360" s="1">
        <f>financials[[#This Row],[ Sales]]-financials[[#This Row],[COGS]]</f>
        <v>-208409.59333333335</v>
      </c>
      <c r="M360" s="5">
        <v>43770</v>
      </c>
    </row>
    <row r="361" spans="1:13" x14ac:dyDescent="0.25">
      <c r="A361" t="s">
        <v>6</v>
      </c>
      <c r="B361" t="s">
        <v>13</v>
      </c>
      <c r="C361" s="4" t="s">
        <v>27</v>
      </c>
      <c r="D361" s="4" t="s">
        <v>31</v>
      </c>
      <c r="E361">
        <v>3437</v>
      </c>
      <c r="F361" s="1">
        <v>174.7777777777778</v>
      </c>
      <c r="G361" s="1">
        <v>363.00000000000006</v>
      </c>
      <c r="H361" s="1">
        <f>financials[[#This Row],[Units Sold]]*financials[[#This Row],[Sale Price]]</f>
        <v>1247631.0000000002</v>
      </c>
      <c r="I361" s="1">
        <f>VLOOKUP(financials[[#This Row],[Discount Band]],discount!A:B,2,0)*financials[[#This Row],[Gross Sales]]</f>
        <v>374289.30000000005</v>
      </c>
      <c r="J361" s="1">
        <f>financials[[#This Row],[Gross Sales]]-financials[[#This Row],[Discounts]]</f>
        <v>873341.70000000019</v>
      </c>
      <c r="K361" s="1">
        <f>financials[[#This Row],[Manufacturing Price]]*financials[[#This Row],[Units Sold]]*1.2</f>
        <v>720853.46666666667</v>
      </c>
      <c r="L361" s="1">
        <f>financials[[#This Row],[ Sales]]-financials[[#This Row],[COGS]]</f>
        <v>152488.23333333351</v>
      </c>
      <c r="M361" s="5">
        <v>43800</v>
      </c>
    </row>
    <row r="362" spans="1:13" x14ac:dyDescent="0.25">
      <c r="A362" t="s">
        <v>9</v>
      </c>
      <c r="B362" t="s">
        <v>12</v>
      </c>
      <c r="C362" s="4" t="s">
        <v>23</v>
      </c>
      <c r="D362" s="4" t="s">
        <v>31</v>
      </c>
      <c r="E362">
        <v>3485</v>
      </c>
      <c r="F362" s="1">
        <v>3.3611111111111116</v>
      </c>
      <c r="G362" s="1">
        <v>8.4700000000000024</v>
      </c>
      <c r="H362" s="1">
        <f>financials[[#This Row],[Units Sold]]*financials[[#This Row],[Sale Price]]</f>
        <v>29517.950000000008</v>
      </c>
      <c r="I362" s="1">
        <f>VLOOKUP(financials[[#This Row],[Discount Band]],discount!A:B,2,0)*financials[[#This Row],[Gross Sales]]</f>
        <v>8855.385000000002</v>
      </c>
      <c r="J362" s="1">
        <f>financials[[#This Row],[Gross Sales]]-financials[[#This Row],[Discounts]]</f>
        <v>20662.565000000006</v>
      </c>
      <c r="K362" s="1">
        <f>financials[[#This Row],[Manufacturing Price]]*financials[[#This Row],[Units Sold]]*1.2</f>
        <v>14056.16666666667</v>
      </c>
      <c r="L362" s="1">
        <f>financials[[#This Row],[ Sales]]-financials[[#This Row],[COGS]]</f>
        <v>6606.3983333333363</v>
      </c>
      <c r="M362" s="5">
        <v>43497</v>
      </c>
    </row>
    <row r="363" spans="1:13" x14ac:dyDescent="0.25">
      <c r="A363" t="s">
        <v>9</v>
      </c>
      <c r="B363" t="s">
        <v>13</v>
      </c>
      <c r="C363" s="4" t="s">
        <v>23</v>
      </c>
      <c r="D363" s="4" t="s">
        <v>31</v>
      </c>
      <c r="E363">
        <v>1751</v>
      </c>
      <c r="F363" s="1">
        <v>3.3611111111111116</v>
      </c>
      <c r="G363" s="1">
        <v>24.200000000000003</v>
      </c>
      <c r="H363" s="1">
        <f>financials[[#This Row],[Units Sold]]*financials[[#This Row],[Sale Price]]</f>
        <v>42374.200000000004</v>
      </c>
      <c r="I363" s="1">
        <f>VLOOKUP(financials[[#This Row],[Discount Band]],discount!A:B,2,0)*financials[[#This Row],[Gross Sales]]</f>
        <v>12712.26</v>
      </c>
      <c r="J363" s="1">
        <f>financials[[#This Row],[Gross Sales]]-financials[[#This Row],[Discounts]]</f>
        <v>29661.940000000002</v>
      </c>
      <c r="K363" s="1">
        <f>financials[[#This Row],[Manufacturing Price]]*financials[[#This Row],[Units Sold]]*1.2</f>
        <v>7062.3666666666677</v>
      </c>
      <c r="L363" s="1">
        <f>financials[[#This Row],[ Sales]]-financials[[#This Row],[COGS]]</f>
        <v>22599.573333333334</v>
      </c>
      <c r="M363" s="5">
        <v>43617</v>
      </c>
    </row>
    <row r="364" spans="1:13" x14ac:dyDescent="0.25">
      <c r="A364" t="s">
        <v>9</v>
      </c>
      <c r="B364" t="s">
        <v>12</v>
      </c>
      <c r="C364" s="4" t="s">
        <v>24</v>
      </c>
      <c r="D364" s="4" t="s">
        <v>31</v>
      </c>
      <c r="E364">
        <v>88</v>
      </c>
      <c r="F364" s="1">
        <v>6.7222222222222232</v>
      </c>
      <c r="G364" s="1">
        <v>8.4700000000000024</v>
      </c>
      <c r="H364" s="1">
        <f>financials[[#This Row],[Units Sold]]*financials[[#This Row],[Sale Price]]</f>
        <v>745.36000000000024</v>
      </c>
      <c r="I364" s="1">
        <f>VLOOKUP(financials[[#This Row],[Discount Band]],discount!A:B,2,0)*financials[[#This Row],[Gross Sales]]</f>
        <v>223.60800000000006</v>
      </c>
      <c r="J364" s="1">
        <f>financials[[#This Row],[Gross Sales]]-financials[[#This Row],[Discounts]]</f>
        <v>521.75200000000018</v>
      </c>
      <c r="K364" s="1">
        <f>financials[[#This Row],[Manufacturing Price]]*financials[[#This Row],[Units Sold]]*1.2</f>
        <v>709.86666666666679</v>
      </c>
      <c r="L364" s="1">
        <f>financials[[#This Row],[ Sales]]-financials[[#This Row],[COGS]]</f>
        <v>-188.11466666666661</v>
      </c>
      <c r="M364" s="5">
        <v>43586</v>
      </c>
    </row>
    <row r="365" spans="1:13" x14ac:dyDescent="0.25">
      <c r="A365" t="s">
        <v>9</v>
      </c>
      <c r="B365" t="s">
        <v>13</v>
      </c>
      <c r="C365" s="4" t="s">
        <v>27</v>
      </c>
      <c r="D365" s="4" t="s">
        <v>31</v>
      </c>
      <c r="E365">
        <v>2618</v>
      </c>
      <c r="F365" s="1">
        <v>174.7777777777778</v>
      </c>
      <c r="G365" s="1">
        <v>24.200000000000003</v>
      </c>
      <c r="H365" s="1">
        <f>financials[[#This Row],[Units Sold]]*financials[[#This Row],[Sale Price]]</f>
        <v>63355.600000000006</v>
      </c>
      <c r="I365" s="1">
        <f>VLOOKUP(financials[[#This Row],[Discount Band]],discount!A:B,2,0)*financials[[#This Row],[Gross Sales]]</f>
        <v>19006.68</v>
      </c>
      <c r="J365" s="1">
        <f>financials[[#This Row],[Gross Sales]]-financials[[#This Row],[Discounts]]</f>
        <v>44348.920000000006</v>
      </c>
      <c r="K365" s="1">
        <f>financials[[#This Row],[Manufacturing Price]]*financials[[#This Row],[Units Sold]]*1.2</f>
        <v>549081.8666666667</v>
      </c>
      <c r="L365" s="1">
        <f>financials[[#This Row],[ Sales]]-financials[[#This Row],[COGS]]</f>
        <v>-504732.94666666671</v>
      </c>
      <c r="M365" s="5">
        <v>43617</v>
      </c>
    </row>
    <row r="366" spans="1:13" x14ac:dyDescent="0.25">
      <c r="A366" t="s">
        <v>8</v>
      </c>
      <c r="B366" t="s">
        <v>16</v>
      </c>
      <c r="C366" s="4" t="s">
        <v>22</v>
      </c>
      <c r="D366" s="4" t="s">
        <v>31</v>
      </c>
      <c r="E366">
        <v>1020</v>
      </c>
      <c r="F366" s="1">
        <v>2.0166666666666671</v>
      </c>
      <c r="G366" s="1">
        <v>151.25</v>
      </c>
      <c r="H366" s="1">
        <f>financials[[#This Row],[Units Sold]]*financials[[#This Row],[Sale Price]]</f>
        <v>154275</v>
      </c>
      <c r="I366" s="1">
        <f>VLOOKUP(financials[[#This Row],[Discount Band]],discount!A:B,2,0)*financials[[#This Row],[Gross Sales]]</f>
        <v>46282.5</v>
      </c>
      <c r="J366" s="1">
        <f>financials[[#This Row],[Gross Sales]]-financials[[#This Row],[Discounts]]</f>
        <v>107992.5</v>
      </c>
      <c r="K366" s="1">
        <f>financials[[#This Row],[Manufacturing Price]]*financials[[#This Row],[Units Sold]]*1.2</f>
        <v>2468.4000000000005</v>
      </c>
      <c r="L366" s="1">
        <f>financials[[#This Row],[ Sales]]-financials[[#This Row],[COGS]]</f>
        <v>105524.1</v>
      </c>
      <c r="M366" s="5">
        <v>43678</v>
      </c>
    </row>
    <row r="367" spans="1:13" x14ac:dyDescent="0.25">
      <c r="A367" t="s">
        <v>7</v>
      </c>
      <c r="B367" t="s">
        <v>14</v>
      </c>
      <c r="C367" s="4" t="s">
        <v>22</v>
      </c>
      <c r="D367" s="4" t="s">
        <v>31</v>
      </c>
      <c r="E367">
        <v>4925</v>
      </c>
      <c r="F367" s="1">
        <v>2.0166666666666671</v>
      </c>
      <c r="G367" s="1">
        <v>18.150000000000002</v>
      </c>
      <c r="H367" s="1">
        <f>financials[[#This Row],[Units Sold]]*financials[[#This Row],[Sale Price]]</f>
        <v>89388.750000000015</v>
      </c>
      <c r="I367" s="1">
        <f>VLOOKUP(financials[[#This Row],[Discount Band]],discount!A:B,2,0)*financials[[#This Row],[Gross Sales]]</f>
        <v>26816.625000000004</v>
      </c>
      <c r="J367" s="1">
        <f>financials[[#This Row],[Gross Sales]]-financials[[#This Row],[Discounts]]</f>
        <v>62572.125000000015</v>
      </c>
      <c r="K367" s="1">
        <f>financials[[#This Row],[Manufacturing Price]]*financials[[#This Row],[Units Sold]]*1.2</f>
        <v>11918.500000000002</v>
      </c>
      <c r="L367" s="1">
        <f>financials[[#This Row],[ Sales]]-financials[[#This Row],[COGS]]</f>
        <v>50653.625000000015</v>
      </c>
      <c r="M367" s="5">
        <v>43770</v>
      </c>
    </row>
    <row r="368" spans="1:13" x14ac:dyDescent="0.25">
      <c r="A368" t="s">
        <v>9</v>
      </c>
      <c r="B368" t="s">
        <v>16</v>
      </c>
      <c r="C368" s="4" t="s">
        <v>22</v>
      </c>
      <c r="D368" s="4" t="s">
        <v>31</v>
      </c>
      <c r="E368">
        <v>941</v>
      </c>
      <c r="F368" s="1">
        <v>2.0166666666666671</v>
      </c>
      <c r="G368" s="1">
        <v>423.50000000000011</v>
      </c>
      <c r="H368" s="1">
        <f>financials[[#This Row],[Units Sold]]*financials[[#This Row],[Sale Price]]</f>
        <v>398513.50000000012</v>
      </c>
      <c r="I368" s="1">
        <f>VLOOKUP(financials[[#This Row],[Discount Band]],discount!A:B,2,0)*financials[[#This Row],[Gross Sales]]</f>
        <v>119554.05000000003</v>
      </c>
      <c r="J368" s="1">
        <f>financials[[#This Row],[Gross Sales]]-financials[[#This Row],[Discounts]]</f>
        <v>278959.45000000007</v>
      </c>
      <c r="K368" s="1">
        <f>financials[[#This Row],[Manufacturing Price]]*financials[[#This Row],[Units Sold]]*1.2</f>
        <v>2277.2200000000003</v>
      </c>
      <c r="L368" s="1">
        <f>financials[[#This Row],[ Sales]]-financials[[#This Row],[COGS]]</f>
        <v>276682.2300000001</v>
      </c>
      <c r="M368" s="5">
        <v>43800</v>
      </c>
    </row>
    <row r="369" spans="1:13" x14ac:dyDescent="0.25">
      <c r="A369" t="s">
        <v>7</v>
      </c>
      <c r="B369" t="s">
        <v>14</v>
      </c>
      <c r="C369" s="4" t="s">
        <v>23</v>
      </c>
      <c r="D369" s="4" t="s">
        <v>31</v>
      </c>
      <c r="E369">
        <v>4961</v>
      </c>
      <c r="F369" s="1">
        <v>3.3611111111111116</v>
      </c>
      <c r="G369" s="1">
        <v>18.150000000000002</v>
      </c>
      <c r="H369" s="1">
        <f>financials[[#This Row],[Units Sold]]*financials[[#This Row],[Sale Price]]</f>
        <v>90042.150000000009</v>
      </c>
      <c r="I369" s="1">
        <f>VLOOKUP(financials[[#This Row],[Discount Band]],discount!A:B,2,0)*financials[[#This Row],[Gross Sales]]</f>
        <v>27012.645</v>
      </c>
      <c r="J369" s="1">
        <f>financials[[#This Row],[Gross Sales]]-financials[[#This Row],[Discounts]]</f>
        <v>63029.505000000005</v>
      </c>
      <c r="K369" s="1">
        <f>financials[[#This Row],[Manufacturing Price]]*financials[[#This Row],[Units Sold]]*1.2</f>
        <v>20009.366666666672</v>
      </c>
      <c r="L369" s="1">
        <f>financials[[#This Row],[ Sales]]-financials[[#This Row],[COGS]]</f>
        <v>43020.138333333336</v>
      </c>
      <c r="M369" s="5">
        <v>43525</v>
      </c>
    </row>
    <row r="370" spans="1:13" x14ac:dyDescent="0.25">
      <c r="A370" t="s">
        <v>9</v>
      </c>
      <c r="B370" t="s">
        <v>12</v>
      </c>
      <c r="C370" s="4" t="s">
        <v>23</v>
      </c>
      <c r="D370" s="4" t="s">
        <v>31</v>
      </c>
      <c r="E370">
        <v>405</v>
      </c>
      <c r="F370" s="1">
        <v>3.3611111111111116</v>
      </c>
      <c r="G370" s="1">
        <v>24.200000000000003</v>
      </c>
      <c r="H370" s="1">
        <f>financials[[#This Row],[Units Sold]]*financials[[#This Row],[Sale Price]]</f>
        <v>9801.0000000000018</v>
      </c>
      <c r="I370" s="1">
        <f>VLOOKUP(financials[[#This Row],[Discount Band]],discount!A:B,2,0)*financials[[#This Row],[Gross Sales]]</f>
        <v>2940.3000000000006</v>
      </c>
      <c r="J370" s="1">
        <f>financials[[#This Row],[Gross Sales]]-financials[[#This Row],[Discounts]]</f>
        <v>6860.7000000000007</v>
      </c>
      <c r="K370" s="1">
        <f>financials[[#This Row],[Manufacturing Price]]*financials[[#This Row],[Units Sold]]*1.2</f>
        <v>1633.5000000000002</v>
      </c>
      <c r="L370" s="1">
        <f>financials[[#This Row],[ Sales]]-financials[[#This Row],[COGS]]</f>
        <v>5227.2000000000007</v>
      </c>
      <c r="M370" s="5">
        <v>43617</v>
      </c>
    </row>
    <row r="371" spans="1:13" x14ac:dyDescent="0.25">
      <c r="A371" t="s">
        <v>9</v>
      </c>
      <c r="B371" t="s">
        <v>15</v>
      </c>
      <c r="C371" s="4" t="s">
        <v>23</v>
      </c>
      <c r="D371" s="4" t="s">
        <v>31</v>
      </c>
      <c r="E371">
        <v>1587</v>
      </c>
      <c r="F371" s="1">
        <v>3.3611111111111116</v>
      </c>
      <c r="G371" s="1">
        <v>24.200000000000003</v>
      </c>
      <c r="H371" s="1">
        <f>financials[[#This Row],[Units Sold]]*financials[[#This Row],[Sale Price]]</f>
        <v>38405.4</v>
      </c>
      <c r="I371" s="1">
        <f>VLOOKUP(financials[[#This Row],[Discount Band]],discount!A:B,2,0)*financials[[#This Row],[Gross Sales]]</f>
        <v>11521.62</v>
      </c>
      <c r="J371" s="1">
        <f>financials[[#This Row],[Gross Sales]]-financials[[#This Row],[Discounts]]</f>
        <v>26883.78</v>
      </c>
      <c r="K371" s="1">
        <f>financials[[#This Row],[Manufacturing Price]]*financials[[#This Row],[Units Sold]]*1.2</f>
        <v>6400.9000000000005</v>
      </c>
      <c r="L371" s="1">
        <f>financials[[#This Row],[ Sales]]-financials[[#This Row],[COGS]]</f>
        <v>20482.879999999997</v>
      </c>
      <c r="M371" s="5">
        <v>43647</v>
      </c>
    </row>
    <row r="372" spans="1:13" x14ac:dyDescent="0.25">
      <c r="A372" t="s">
        <v>6</v>
      </c>
      <c r="B372" t="s">
        <v>14</v>
      </c>
      <c r="C372" s="4" t="s">
        <v>23</v>
      </c>
      <c r="D372" s="4" t="s">
        <v>31</v>
      </c>
      <c r="E372">
        <v>982</v>
      </c>
      <c r="F372" s="1">
        <v>3.3611111111111116</v>
      </c>
      <c r="G372" s="1">
        <v>363.00000000000006</v>
      </c>
      <c r="H372" s="1">
        <f>financials[[#This Row],[Units Sold]]*financials[[#This Row],[Sale Price]]</f>
        <v>356466.00000000006</v>
      </c>
      <c r="I372" s="1">
        <f>VLOOKUP(financials[[#This Row],[Discount Band]],discount!A:B,2,0)*financials[[#This Row],[Gross Sales]]</f>
        <v>106939.80000000002</v>
      </c>
      <c r="J372" s="1">
        <f>financials[[#This Row],[Gross Sales]]-financials[[#This Row],[Discounts]]</f>
        <v>249526.20000000004</v>
      </c>
      <c r="K372" s="1">
        <f>financials[[#This Row],[Manufacturing Price]]*financials[[#This Row],[Units Sold]]*1.2</f>
        <v>3960.733333333334</v>
      </c>
      <c r="L372" s="1">
        <f>financials[[#This Row],[ Sales]]-financials[[#This Row],[COGS]]</f>
        <v>245565.4666666667</v>
      </c>
      <c r="M372" s="5">
        <v>43678</v>
      </c>
    </row>
    <row r="373" spans="1:13" x14ac:dyDescent="0.25">
      <c r="A373" t="s">
        <v>6</v>
      </c>
      <c r="B373" t="s">
        <v>12</v>
      </c>
      <c r="C373" s="4" t="s">
        <v>23</v>
      </c>
      <c r="D373" s="4" t="s">
        <v>31</v>
      </c>
      <c r="E373">
        <v>1071</v>
      </c>
      <c r="F373" s="1">
        <v>3.3611111111111116</v>
      </c>
      <c r="G373" s="1">
        <v>363.00000000000006</v>
      </c>
      <c r="H373" s="1">
        <f>financials[[#This Row],[Units Sold]]*financials[[#This Row],[Sale Price]]</f>
        <v>388773.00000000006</v>
      </c>
      <c r="I373" s="1">
        <f>VLOOKUP(financials[[#This Row],[Discount Band]],discount!A:B,2,0)*financials[[#This Row],[Gross Sales]]</f>
        <v>116631.90000000001</v>
      </c>
      <c r="J373" s="1">
        <f>financials[[#This Row],[Gross Sales]]-financials[[#This Row],[Discounts]]</f>
        <v>272141.10000000003</v>
      </c>
      <c r="K373" s="1">
        <f>financials[[#This Row],[Manufacturing Price]]*financials[[#This Row],[Units Sold]]*1.2</f>
        <v>4319.7000000000007</v>
      </c>
      <c r="L373" s="1">
        <f>financials[[#This Row],[ Sales]]-financials[[#This Row],[COGS]]</f>
        <v>267821.40000000002</v>
      </c>
      <c r="M373" s="5">
        <v>44075</v>
      </c>
    </row>
    <row r="374" spans="1:13" x14ac:dyDescent="0.25">
      <c r="A374" t="s">
        <v>7</v>
      </c>
      <c r="B374" t="s">
        <v>15</v>
      </c>
      <c r="C374" s="4" t="s">
        <v>23</v>
      </c>
      <c r="D374" s="4" t="s">
        <v>31</v>
      </c>
      <c r="E374">
        <v>1370</v>
      </c>
      <c r="F374" s="1">
        <v>3.3611111111111116</v>
      </c>
      <c r="G374" s="1">
        <v>18.150000000000002</v>
      </c>
      <c r="H374" s="1">
        <f>financials[[#This Row],[Units Sold]]*financials[[#This Row],[Sale Price]]</f>
        <v>24865.500000000004</v>
      </c>
      <c r="I374" s="1">
        <f>VLOOKUP(financials[[#This Row],[Discount Band]],discount!A:B,2,0)*financials[[#This Row],[Gross Sales]]</f>
        <v>7459.6500000000005</v>
      </c>
      <c r="J374" s="1">
        <f>financials[[#This Row],[Gross Sales]]-financials[[#This Row],[Discounts]]</f>
        <v>17405.850000000002</v>
      </c>
      <c r="K374" s="1">
        <f>financials[[#This Row],[Manufacturing Price]]*financials[[#This Row],[Units Sold]]*1.2</f>
        <v>5525.666666666667</v>
      </c>
      <c r="L374" s="1">
        <f>financials[[#This Row],[ Sales]]-financials[[#This Row],[COGS]]</f>
        <v>11880.183333333334</v>
      </c>
      <c r="M374" s="5">
        <v>43800</v>
      </c>
    </row>
    <row r="375" spans="1:13" x14ac:dyDescent="0.25">
      <c r="A375" t="s">
        <v>8</v>
      </c>
      <c r="B375" t="s">
        <v>16</v>
      </c>
      <c r="C375" s="4" t="s">
        <v>24</v>
      </c>
      <c r="D375" s="4" t="s">
        <v>31</v>
      </c>
      <c r="E375">
        <v>1461</v>
      </c>
      <c r="F375" s="1">
        <v>6.7222222222222232</v>
      </c>
      <c r="G375" s="1">
        <v>151.25</v>
      </c>
      <c r="H375" s="1">
        <f>financials[[#This Row],[Units Sold]]*financials[[#This Row],[Sale Price]]</f>
        <v>220976.25</v>
      </c>
      <c r="I375" s="1">
        <f>VLOOKUP(financials[[#This Row],[Discount Band]],discount!A:B,2,0)*financials[[#This Row],[Gross Sales]]</f>
        <v>66292.875</v>
      </c>
      <c r="J375" s="1">
        <f>financials[[#This Row],[Gross Sales]]-financials[[#This Row],[Discounts]]</f>
        <v>154683.375</v>
      </c>
      <c r="K375" s="1">
        <f>financials[[#This Row],[Manufacturing Price]]*financials[[#This Row],[Units Sold]]*1.2</f>
        <v>11785.400000000001</v>
      </c>
      <c r="L375" s="1">
        <f>financials[[#This Row],[ Sales]]-financials[[#This Row],[COGS]]</f>
        <v>142897.97500000001</v>
      </c>
      <c r="M375" s="5">
        <v>43525</v>
      </c>
    </row>
    <row r="376" spans="1:13" x14ac:dyDescent="0.25">
      <c r="A376" t="s">
        <v>9</v>
      </c>
      <c r="B376" t="s">
        <v>15</v>
      </c>
      <c r="C376" s="4" t="s">
        <v>24</v>
      </c>
      <c r="D376" s="4" t="s">
        <v>31</v>
      </c>
      <c r="E376">
        <v>2334</v>
      </c>
      <c r="F376" s="1">
        <v>6.7222222222222232</v>
      </c>
      <c r="G376" s="1">
        <v>8.4700000000000024</v>
      </c>
      <c r="H376" s="1">
        <f>financials[[#This Row],[Units Sold]]*financials[[#This Row],[Sale Price]]</f>
        <v>19768.980000000007</v>
      </c>
      <c r="I376" s="1">
        <f>VLOOKUP(financials[[#This Row],[Discount Band]],discount!A:B,2,0)*financials[[#This Row],[Gross Sales]]</f>
        <v>5930.6940000000022</v>
      </c>
      <c r="J376" s="1">
        <f>financials[[#This Row],[Gross Sales]]-financials[[#This Row],[Discounts]]</f>
        <v>13838.286000000004</v>
      </c>
      <c r="K376" s="1">
        <f>financials[[#This Row],[Manufacturing Price]]*financials[[#This Row],[Units Sold]]*1.2</f>
        <v>18827.600000000002</v>
      </c>
      <c r="L376" s="1">
        <f>financials[[#This Row],[ Sales]]-financials[[#This Row],[COGS]]</f>
        <v>-4989.3139999999985</v>
      </c>
      <c r="M376" s="5">
        <v>43556</v>
      </c>
    </row>
    <row r="377" spans="1:13" x14ac:dyDescent="0.25">
      <c r="A377" t="s">
        <v>9</v>
      </c>
      <c r="B377" t="s">
        <v>15</v>
      </c>
      <c r="C377" s="4" t="s">
        <v>24</v>
      </c>
      <c r="D377" s="4" t="s">
        <v>31</v>
      </c>
      <c r="E377">
        <v>604</v>
      </c>
      <c r="F377" s="1">
        <v>6.7222222222222232</v>
      </c>
      <c r="G377" s="1">
        <v>8.4700000000000024</v>
      </c>
      <c r="H377" s="1">
        <f>financials[[#This Row],[Units Sold]]*financials[[#This Row],[Sale Price]]</f>
        <v>5115.880000000001</v>
      </c>
      <c r="I377" s="1">
        <f>VLOOKUP(financials[[#This Row],[Discount Band]],discount!A:B,2,0)*financials[[#This Row],[Gross Sales]]</f>
        <v>1534.7640000000004</v>
      </c>
      <c r="J377" s="1">
        <f>financials[[#This Row],[Gross Sales]]-financials[[#This Row],[Discounts]]</f>
        <v>3581.1160000000009</v>
      </c>
      <c r="K377" s="1">
        <f>financials[[#This Row],[Manufacturing Price]]*financials[[#This Row],[Units Sold]]*1.2</f>
        <v>4872.2666666666673</v>
      </c>
      <c r="L377" s="1">
        <f>financials[[#This Row],[ Sales]]-financials[[#This Row],[COGS]]</f>
        <v>-1291.1506666666664</v>
      </c>
      <c r="M377" s="5">
        <v>43586</v>
      </c>
    </row>
    <row r="378" spans="1:13" x14ac:dyDescent="0.25">
      <c r="A378" t="s">
        <v>9</v>
      </c>
      <c r="B378" t="s">
        <v>15</v>
      </c>
      <c r="C378" s="4" t="s">
        <v>24</v>
      </c>
      <c r="D378" s="4" t="s">
        <v>31</v>
      </c>
      <c r="E378">
        <v>4834</v>
      </c>
      <c r="F378" s="1">
        <v>6.7222222222222232</v>
      </c>
      <c r="G378" s="1">
        <v>24.200000000000003</v>
      </c>
      <c r="H378" s="1">
        <f>financials[[#This Row],[Units Sold]]*financials[[#This Row],[Sale Price]]</f>
        <v>116982.80000000002</v>
      </c>
      <c r="I378" s="1">
        <f>VLOOKUP(financials[[#This Row],[Discount Band]],discount!A:B,2,0)*financials[[#This Row],[Gross Sales]]</f>
        <v>35094.840000000004</v>
      </c>
      <c r="J378" s="1">
        <f>financials[[#This Row],[Gross Sales]]-financials[[#This Row],[Discounts]]</f>
        <v>81887.960000000021</v>
      </c>
      <c r="K378" s="1">
        <f>financials[[#This Row],[Manufacturing Price]]*financials[[#This Row],[Units Sold]]*1.2</f>
        <v>38994.26666666667</v>
      </c>
      <c r="L378" s="1">
        <f>financials[[#This Row],[ Sales]]-financials[[#This Row],[COGS]]</f>
        <v>42893.693333333351</v>
      </c>
      <c r="M378" s="5">
        <v>43617</v>
      </c>
    </row>
    <row r="379" spans="1:13" x14ac:dyDescent="0.25">
      <c r="A379" t="s">
        <v>6</v>
      </c>
      <c r="B379" t="s">
        <v>16</v>
      </c>
      <c r="C379" s="4" t="s">
        <v>24</v>
      </c>
      <c r="D379" s="4" t="s">
        <v>31</v>
      </c>
      <c r="E379">
        <v>474</v>
      </c>
      <c r="F379" s="1">
        <v>6.7222222222222232</v>
      </c>
      <c r="G379" s="1">
        <v>363.00000000000006</v>
      </c>
      <c r="H379" s="1">
        <f>financials[[#This Row],[Units Sold]]*financials[[#This Row],[Sale Price]]</f>
        <v>172062.00000000003</v>
      </c>
      <c r="I379" s="1">
        <f>VLOOKUP(financials[[#This Row],[Discount Band]],discount!A:B,2,0)*financials[[#This Row],[Gross Sales]]</f>
        <v>51618.600000000006</v>
      </c>
      <c r="J379" s="1">
        <f>financials[[#This Row],[Gross Sales]]-financials[[#This Row],[Discounts]]</f>
        <v>120443.40000000002</v>
      </c>
      <c r="K379" s="1">
        <f>financials[[#This Row],[Manufacturing Price]]*financials[[#This Row],[Units Sold]]*1.2</f>
        <v>3823.6000000000004</v>
      </c>
      <c r="L379" s="1">
        <f>financials[[#This Row],[ Sales]]-financials[[#This Row],[COGS]]</f>
        <v>116619.80000000002</v>
      </c>
      <c r="M379" s="5">
        <v>43617</v>
      </c>
    </row>
    <row r="380" spans="1:13" x14ac:dyDescent="0.25">
      <c r="A380" t="s">
        <v>9</v>
      </c>
      <c r="B380" t="s">
        <v>13</v>
      </c>
      <c r="C380" s="4" t="s">
        <v>24</v>
      </c>
      <c r="D380" s="4" t="s">
        <v>31</v>
      </c>
      <c r="E380">
        <v>2303</v>
      </c>
      <c r="F380" s="1">
        <v>6.7222222222222232</v>
      </c>
      <c r="G380" s="1">
        <v>8.4700000000000024</v>
      </c>
      <c r="H380" s="1">
        <f>financials[[#This Row],[Units Sold]]*financials[[#This Row],[Sale Price]]</f>
        <v>19506.410000000007</v>
      </c>
      <c r="I380" s="1">
        <f>VLOOKUP(financials[[#This Row],[Discount Band]],discount!A:B,2,0)*financials[[#This Row],[Gross Sales]]</f>
        <v>5851.9230000000016</v>
      </c>
      <c r="J380" s="1">
        <f>financials[[#This Row],[Gross Sales]]-financials[[#This Row],[Discounts]]</f>
        <v>13654.487000000005</v>
      </c>
      <c r="K380" s="1">
        <f>financials[[#This Row],[Manufacturing Price]]*financials[[#This Row],[Units Sold]]*1.2</f>
        <v>18577.533333333333</v>
      </c>
      <c r="L380" s="1">
        <f>financials[[#This Row],[ Sales]]-financials[[#This Row],[COGS]]</f>
        <v>-4923.0463333333282</v>
      </c>
      <c r="M380" s="5">
        <v>43678</v>
      </c>
    </row>
    <row r="381" spans="1:13" x14ac:dyDescent="0.25">
      <c r="A381" t="s">
        <v>9</v>
      </c>
      <c r="B381" t="s">
        <v>15</v>
      </c>
      <c r="C381" s="4" t="s">
        <v>24</v>
      </c>
      <c r="D381" s="4" t="s">
        <v>31</v>
      </c>
      <c r="E381">
        <v>4718</v>
      </c>
      <c r="F381" s="1">
        <v>6.7222222222222232</v>
      </c>
      <c r="G381" s="1">
        <v>8.4700000000000024</v>
      </c>
      <c r="H381" s="1">
        <f>financials[[#This Row],[Units Sold]]*financials[[#This Row],[Sale Price]]</f>
        <v>39961.460000000014</v>
      </c>
      <c r="I381" s="1">
        <f>VLOOKUP(financials[[#This Row],[Discount Band]],discount!A:B,2,0)*financials[[#This Row],[Gross Sales]]</f>
        <v>11988.438000000004</v>
      </c>
      <c r="J381" s="1">
        <f>financials[[#This Row],[Gross Sales]]-financials[[#This Row],[Discounts]]</f>
        <v>27973.022000000012</v>
      </c>
      <c r="K381" s="1">
        <f>financials[[#This Row],[Manufacturing Price]]*financials[[#This Row],[Units Sold]]*1.2</f>
        <v>38058.53333333334</v>
      </c>
      <c r="L381" s="1">
        <f>financials[[#This Row],[ Sales]]-financials[[#This Row],[COGS]]</f>
        <v>-10085.511333333328</v>
      </c>
      <c r="M381" s="5">
        <v>43678</v>
      </c>
    </row>
    <row r="382" spans="1:13" x14ac:dyDescent="0.25">
      <c r="A382" t="s">
        <v>9</v>
      </c>
      <c r="B382" t="s">
        <v>15</v>
      </c>
      <c r="C382" s="4" t="s">
        <v>24</v>
      </c>
      <c r="D382" s="4" t="s">
        <v>31</v>
      </c>
      <c r="E382">
        <v>4599</v>
      </c>
      <c r="F382" s="1">
        <v>6.7222222222222232</v>
      </c>
      <c r="G382" s="1">
        <v>8.4700000000000024</v>
      </c>
      <c r="H382" s="1">
        <f>financials[[#This Row],[Units Sold]]*financials[[#This Row],[Sale Price]]</f>
        <v>38953.530000000013</v>
      </c>
      <c r="I382" s="1">
        <f>VLOOKUP(financials[[#This Row],[Discount Band]],discount!A:B,2,0)*financials[[#This Row],[Gross Sales]]</f>
        <v>11686.059000000003</v>
      </c>
      <c r="J382" s="1">
        <f>financials[[#This Row],[Gross Sales]]-financials[[#This Row],[Discounts]]</f>
        <v>27267.471000000012</v>
      </c>
      <c r="K382" s="1">
        <f>financials[[#This Row],[Manufacturing Price]]*financials[[#This Row],[Units Sold]]*1.2</f>
        <v>37098.600000000006</v>
      </c>
      <c r="L382" s="1">
        <f>financials[[#This Row],[ Sales]]-financials[[#This Row],[COGS]]</f>
        <v>-9831.1289999999935</v>
      </c>
      <c r="M382" s="5">
        <v>44075</v>
      </c>
    </row>
    <row r="383" spans="1:13" x14ac:dyDescent="0.25">
      <c r="A383" t="s">
        <v>9</v>
      </c>
      <c r="B383" t="s">
        <v>15</v>
      </c>
      <c r="C383" s="4" t="s">
        <v>24</v>
      </c>
      <c r="D383" s="4" t="s">
        <v>31</v>
      </c>
      <c r="E383">
        <v>1420</v>
      </c>
      <c r="F383" s="1">
        <v>6.7222222222222232</v>
      </c>
      <c r="G383" s="1">
        <v>24.200000000000003</v>
      </c>
      <c r="H383" s="1">
        <f>financials[[#This Row],[Units Sold]]*financials[[#This Row],[Sale Price]]</f>
        <v>34364.000000000007</v>
      </c>
      <c r="I383" s="1">
        <f>VLOOKUP(financials[[#This Row],[Discount Band]],discount!A:B,2,0)*financials[[#This Row],[Gross Sales]]</f>
        <v>10309.200000000003</v>
      </c>
      <c r="J383" s="1">
        <f>financials[[#This Row],[Gross Sales]]-financials[[#This Row],[Discounts]]</f>
        <v>24054.800000000003</v>
      </c>
      <c r="K383" s="1">
        <f>financials[[#This Row],[Manufacturing Price]]*financials[[#This Row],[Units Sold]]*1.2</f>
        <v>11454.666666666668</v>
      </c>
      <c r="L383" s="1">
        <f>financials[[#This Row],[ Sales]]-financials[[#This Row],[COGS]]</f>
        <v>12600.133333333335</v>
      </c>
      <c r="M383" s="5">
        <v>43709</v>
      </c>
    </row>
    <row r="384" spans="1:13" x14ac:dyDescent="0.25">
      <c r="A384" t="s">
        <v>9</v>
      </c>
      <c r="B384" t="s">
        <v>16</v>
      </c>
      <c r="C384" s="4" t="s">
        <v>24</v>
      </c>
      <c r="D384" s="4" t="s">
        <v>31</v>
      </c>
      <c r="E384">
        <v>2112</v>
      </c>
      <c r="F384" s="1">
        <v>6.7222222222222232</v>
      </c>
      <c r="G384" s="1">
        <v>24.200000000000003</v>
      </c>
      <c r="H384" s="1">
        <f>financials[[#This Row],[Units Sold]]*financials[[#This Row],[Sale Price]]</f>
        <v>51110.400000000009</v>
      </c>
      <c r="I384" s="1">
        <f>VLOOKUP(financials[[#This Row],[Discount Band]],discount!A:B,2,0)*financials[[#This Row],[Gross Sales]]</f>
        <v>15333.120000000003</v>
      </c>
      <c r="J384" s="1">
        <f>financials[[#This Row],[Gross Sales]]-financials[[#This Row],[Discounts]]</f>
        <v>35777.280000000006</v>
      </c>
      <c r="K384" s="1">
        <f>financials[[#This Row],[Manufacturing Price]]*financials[[#This Row],[Units Sold]]*1.2</f>
        <v>17036.800000000003</v>
      </c>
      <c r="L384" s="1">
        <f>financials[[#This Row],[ Sales]]-financials[[#This Row],[COGS]]</f>
        <v>18740.480000000003</v>
      </c>
      <c r="M384" s="5">
        <v>43709</v>
      </c>
    </row>
    <row r="385" spans="1:13" x14ac:dyDescent="0.25">
      <c r="A385" t="s">
        <v>9</v>
      </c>
      <c r="B385" t="s">
        <v>15</v>
      </c>
      <c r="C385" s="4" t="s">
        <v>24</v>
      </c>
      <c r="D385" s="4" t="s">
        <v>31</v>
      </c>
      <c r="E385">
        <v>3780</v>
      </c>
      <c r="F385" s="1">
        <v>6.7222222222222232</v>
      </c>
      <c r="G385" s="1">
        <v>423.50000000000011</v>
      </c>
      <c r="H385" s="1">
        <f>financials[[#This Row],[Units Sold]]*financials[[#This Row],[Sale Price]]</f>
        <v>1600830.0000000005</v>
      </c>
      <c r="I385" s="1">
        <f>VLOOKUP(financials[[#This Row],[Discount Band]],discount!A:B,2,0)*financials[[#This Row],[Gross Sales]]</f>
        <v>480249.00000000012</v>
      </c>
      <c r="J385" s="1">
        <f>financials[[#This Row],[Gross Sales]]-financials[[#This Row],[Discounts]]</f>
        <v>1120581.0000000005</v>
      </c>
      <c r="K385" s="1">
        <f>financials[[#This Row],[Manufacturing Price]]*financials[[#This Row],[Units Sold]]*1.2</f>
        <v>30492.000000000004</v>
      </c>
      <c r="L385" s="1">
        <f>financials[[#This Row],[ Sales]]-financials[[#This Row],[COGS]]</f>
        <v>1090089.0000000005</v>
      </c>
      <c r="M385" s="5">
        <v>44136</v>
      </c>
    </row>
    <row r="386" spans="1:13" x14ac:dyDescent="0.25">
      <c r="A386" t="s">
        <v>9</v>
      </c>
      <c r="B386" t="s">
        <v>16</v>
      </c>
      <c r="C386" s="4" t="s">
        <v>24</v>
      </c>
      <c r="D386" s="4" t="s">
        <v>31</v>
      </c>
      <c r="E386">
        <v>3314</v>
      </c>
      <c r="F386" s="1">
        <v>6.7222222222222232</v>
      </c>
      <c r="G386" s="1">
        <v>8.4700000000000024</v>
      </c>
      <c r="H386" s="1">
        <f>financials[[#This Row],[Units Sold]]*financials[[#This Row],[Sale Price]]</f>
        <v>28069.580000000009</v>
      </c>
      <c r="I386" s="1">
        <f>VLOOKUP(financials[[#This Row],[Discount Band]],discount!A:B,2,0)*financials[[#This Row],[Gross Sales]]</f>
        <v>8420.8740000000016</v>
      </c>
      <c r="J386" s="1">
        <f>financials[[#This Row],[Gross Sales]]-financials[[#This Row],[Discounts]]</f>
        <v>19648.706000000006</v>
      </c>
      <c r="K386" s="1">
        <f>financials[[#This Row],[Manufacturing Price]]*financials[[#This Row],[Units Sold]]*1.2</f>
        <v>26732.933333333338</v>
      </c>
      <c r="L386" s="1">
        <f>financials[[#This Row],[ Sales]]-financials[[#This Row],[COGS]]</f>
        <v>-7084.2273333333324</v>
      </c>
      <c r="M386" s="5">
        <v>44166</v>
      </c>
    </row>
    <row r="387" spans="1:13" x14ac:dyDescent="0.25">
      <c r="A387" t="s">
        <v>9</v>
      </c>
      <c r="B387" t="s">
        <v>16</v>
      </c>
      <c r="C387" s="4" t="s">
        <v>24</v>
      </c>
      <c r="D387" s="4" t="s">
        <v>31</v>
      </c>
      <c r="E387">
        <v>3265</v>
      </c>
      <c r="F387" s="1">
        <v>6.7222222222222232</v>
      </c>
      <c r="G387" s="1">
        <v>423.50000000000011</v>
      </c>
      <c r="H387" s="1">
        <f>financials[[#This Row],[Units Sold]]*financials[[#This Row],[Sale Price]]</f>
        <v>1382727.5000000005</v>
      </c>
      <c r="I387" s="1">
        <f>VLOOKUP(financials[[#This Row],[Discount Band]],discount!A:B,2,0)*financials[[#This Row],[Gross Sales]]</f>
        <v>414818.25000000012</v>
      </c>
      <c r="J387" s="1">
        <f>financials[[#This Row],[Gross Sales]]-financials[[#This Row],[Discounts]]</f>
        <v>967909.25000000035</v>
      </c>
      <c r="K387" s="1">
        <f>financials[[#This Row],[Manufacturing Price]]*financials[[#This Row],[Units Sold]]*1.2</f>
        <v>26337.666666666668</v>
      </c>
      <c r="L387" s="1">
        <f>financials[[#This Row],[ Sales]]-financials[[#This Row],[COGS]]</f>
        <v>941571.58333333372</v>
      </c>
      <c r="M387" s="5">
        <v>43800</v>
      </c>
    </row>
    <row r="388" spans="1:13" x14ac:dyDescent="0.25">
      <c r="A388" t="s">
        <v>10</v>
      </c>
      <c r="B388" t="s">
        <v>12</v>
      </c>
      <c r="C388" s="4" t="s">
        <v>25</v>
      </c>
      <c r="D388" s="4" t="s">
        <v>31</v>
      </c>
      <c r="E388">
        <v>4674</v>
      </c>
      <c r="F388" s="1">
        <v>80.666666666666671</v>
      </c>
      <c r="G388" s="1">
        <v>14.520000000000003</v>
      </c>
      <c r="H388" s="1">
        <f>financials[[#This Row],[Units Sold]]*financials[[#This Row],[Sale Price]]</f>
        <v>67866.48000000001</v>
      </c>
      <c r="I388" s="1">
        <f>VLOOKUP(financials[[#This Row],[Discount Band]],discount!A:B,2,0)*financials[[#This Row],[Gross Sales]]</f>
        <v>20359.944000000003</v>
      </c>
      <c r="J388" s="1">
        <f>financials[[#This Row],[Gross Sales]]-financials[[#This Row],[Discounts]]</f>
        <v>47506.536000000007</v>
      </c>
      <c r="K388" s="1">
        <f>financials[[#This Row],[Manufacturing Price]]*financials[[#This Row],[Units Sold]]*1.2</f>
        <v>452443.2</v>
      </c>
      <c r="L388" s="1">
        <f>financials[[#This Row],[ Sales]]-financials[[#This Row],[COGS]]</f>
        <v>-404936.66399999999</v>
      </c>
      <c r="M388" s="5">
        <v>43525</v>
      </c>
    </row>
    <row r="389" spans="1:13" x14ac:dyDescent="0.25">
      <c r="A389" t="s">
        <v>9</v>
      </c>
      <c r="B389" t="s">
        <v>13</v>
      </c>
      <c r="C389" s="4" t="s">
        <v>25</v>
      </c>
      <c r="D389" s="4" t="s">
        <v>31</v>
      </c>
      <c r="E389">
        <v>3128</v>
      </c>
      <c r="F389" s="1">
        <v>80.666666666666671</v>
      </c>
      <c r="G389" s="1">
        <v>8.4700000000000024</v>
      </c>
      <c r="H389" s="1">
        <f>financials[[#This Row],[Units Sold]]*financials[[#This Row],[Sale Price]]</f>
        <v>26494.160000000007</v>
      </c>
      <c r="I389" s="1">
        <f>VLOOKUP(financials[[#This Row],[Discount Band]],discount!A:B,2,0)*financials[[#This Row],[Gross Sales]]</f>
        <v>7948.2480000000014</v>
      </c>
      <c r="J389" s="1">
        <f>financials[[#This Row],[Gross Sales]]-financials[[#This Row],[Discounts]]</f>
        <v>18545.912000000004</v>
      </c>
      <c r="K389" s="1">
        <f>financials[[#This Row],[Manufacturing Price]]*financials[[#This Row],[Units Sold]]*1.2</f>
        <v>302790.40000000002</v>
      </c>
      <c r="L389" s="1">
        <f>financials[[#This Row],[ Sales]]-financials[[#This Row],[COGS]]</f>
        <v>-284244.48800000001</v>
      </c>
      <c r="M389" s="5">
        <v>43617</v>
      </c>
    </row>
    <row r="390" spans="1:13" x14ac:dyDescent="0.25">
      <c r="A390" t="s">
        <v>9</v>
      </c>
      <c r="B390" t="s">
        <v>15</v>
      </c>
      <c r="C390" s="4" t="s">
        <v>25</v>
      </c>
      <c r="D390" s="4" t="s">
        <v>31</v>
      </c>
      <c r="E390">
        <v>3993</v>
      </c>
      <c r="F390" s="1">
        <v>80.666666666666671</v>
      </c>
      <c r="G390" s="1">
        <v>8.4700000000000024</v>
      </c>
      <c r="H390" s="1">
        <f>financials[[#This Row],[Units Sold]]*financials[[#This Row],[Sale Price]]</f>
        <v>33820.710000000006</v>
      </c>
      <c r="I390" s="1">
        <f>VLOOKUP(financials[[#This Row],[Discount Band]],discount!A:B,2,0)*financials[[#This Row],[Gross Sales]]</f>
        <v>10146.213000000002</v>
      </c>
      <c r="J390" s="1">
        <f>financials[[#This Row],[Gross Sales]]-financials[[#This Row],[Discounts]]</f>
        <v>23674.497000000003</v>
      </c>
      <c r="K390" s="1">
        <f>financials[[#This Row],[Manufacturing Price]]*financials[[#This Row],[Units Sold]]*1.2</f>
        <v>386522.39999999997</v>
      </c>
      <c r="L390" s="1">
        <f>financials[[#This Row],[ Sales]]-financials[[#This Row],[COGS]]</f>
        <v>-362847.90299999993</v>
      </c>
      <c r="M390" s="5">
        <v>43617</v>
      </c>
    </row>
    <row r="391" spans="1:13" x14ac:dyDescent="0.25">
      <c r="A391" t="s">
        <v>6</v>
      </c>
      <c r="B391" t="s">
        <v>14</v>
      </c>
      <c r="C391" s="4" t="s">
        <v>25</v>
      </c>
      <c r="D391" s="4" t="s">
        <v>31</v>
      </c>
      <c r="E391">
        <v>785</v>
      </c>
      <c r="F391" s="1">
        <v>80.666666666666671</v>
      </c>
      <c r="G391" s="1">
        <v>363.00000000000006</v>
      </c>
      <c r="H391" s="1">
        <f>financials[[#This Row],[Units Sold]]*financials[[#This Row],[Sale Price]]</f>
        <v>284955.00000000006</v>
      </c>
      <c r="I391" s="1">
        <f>VLOOKUP(financials[[#This Row],[Discount Band]],discount!A:B,2,0)*financials[[#This Row],[Gross Sales]]</f>
        <v>85486.500000000015</v>
      </c>
      <c r="J391" s="1">
        <f>financials[[#This Row],[Gross Sales]]-financials[[#This Row],[Discounts]]</f>
        <v>199468.50000000006</v>
      </c>
      <c r="K391" s="1">
        <f>financials[[#This Row],[Manufacturing Price]]*financials[[#This Row],[Units Sold]]*1.2</f>
        <v>75988</v>
      </c>
      <c r="L391" s="1">
        <f>financials[[#This Row],[ Sales]]-financials[[#This Row],[COGS]]</f>
        <v>123480.50000000006</v>
      </c>
      <c r="M391" s="5">
        <v>44136</v>
      </c>
    </row>
    <row r="392" spans="1:13" x14ac:dyDescent="0.25">
      <c r="A392" t="s">
        <v>6</v>
      </c>
      <c r="B392" t="s">
        <v>16</v>
      </c>
      <c r="C392" s="4" t="s">
        <v>25</v>
      </c>
      <c r="D392" s="4" t="s">
        <v>31</v>
      </c>
      <c r="E392">
        <v>3312</v>
      </c>
      <c r="F392" s="1">
        <v>80.666666666666671</v>
      </c>
      <c r="G392" s="1">
        <v>363.00000000000006</v>
      </c>
      <c r="H392" s="1">
        <f>financials[[#This Row],[Units Sold]]*financials[[#This Row],[Sale Price]]</f>
        <v>1202256.0000000002</v>
      </c>
      <c r="I392" s="1">
        <f>VLOOKUP(financials[[#This Row],[Discount Band]],discount!A:B,2,0)*financials[[#This Row],[Gross Sales]]</f>
        <v>360676.80000000005</v>
      </c>
      <c r="J392" s="1">
        <f>financials[[#This Row],[Gross Sales]]-financials[[#This Row],[Discounts]]</f>
        <v>841579.20000000019</v>
      </c>
      <c r="K392" s="1">
        <f>financials[[#This Row],[Manufacturing Price]]*financials[[#This Row],[Units Sold]]*1.2</f>
        <v>320601.59999999998</v>
      </c>
      <c r="L392" s="1">
        <f>financials[[#This Row],[ Sales]]-financials[[#This Row],[COGS]]</f>
        <v>520977.60000000021</v>
      </c>
      <c r="M392" s="5">
        <v>43800</v>
      </c>
    </row>
    <row r="393" spans="1:13" x14ac:dyDescent="0.25">
      <c r="A393" t="s">
        <v>9</v>
      </c>
      <c r="B393" t="s">
        <v>14</v>
      </c>
      <c r="C393" s="4" t="s">
        <v>26</v>
      </c>
      <c r="D393" s="4" t="s">
        <v>31</v>
      </c>
      <c r="E393">
        <v>502</v>
      </c>
      <c r="F393" s="1">
        <v>168.05555555555554</v>
      </c>
      <c r="G393" s="1">
        <v>423.50000000000011</v>
      </c>
      <c r="H393" s="1">
        <f>financials[[#This Row],[Units Sold]]*financials[[#This Row],[Sale Price]]</f>
        <v>212597.00000000006</v>
      </c>
      <c r="I393" s="1">
        <f>VLOOKUP(financials[[#This Row],[Discount Band]],discount!A:B,2,0)*financials[[#This Row],[Gross Sales]]</f>
        <v>63779.100000000013</v>
      </c>
      <c r="J393" s="1">
        <f>financials[[#This Row],[Gross Sales]]-financials[[#This Row],[Discounts]]</f>
        <v>148817.90000000005</v>
      </c>
      <c r="K393" s="1">
        <f>financials[[#This Row],[Manufacturing Price]]*financials[[#This Row],[Units Sold]]*1.2</f>
        <v>101236.66666666664</v>
      </c>
      <c r="L393" s="1">
        <f>financials[[#This Row],[ Sales]]-financials[[#This Row],[COGS]]</f>
        <v>47581.23333333341</v>
      </c>
      <c r="M393" s="5">
        <v>43556</v>
      </c>
    </row>
    <row r="394" spans="1:13" x14ac:dyDescent="0.25">
      <c r="A394" t="s">
        <v>9</v>
      </c>
      <c r="B394" t="s">
        <v>15</v>
      </c>
      <c r="C394" s="4" t="s">
        <v>26</v>
      </c>
      <c r="D394" s="4" t="s">
        <v>31</v>
      </c>
      <c r="E394">
        <v>3601</v>
      </c>
      <c r="F394" s="1">
        <v>168.05555555555554</v>
      </c>
      <c r="G394" s="1">
        <v>8.4700000000000024</v>
      </c>
      <c r="H394" s="1">
        <f>financials[[#This Row],[Units Sold]]*financials[[#This Row],[Sale Price]]</f>
        <v>30500.470000000008</v>
      </c>
      <c r="I394" s="1">
        <f>VLOOKUP(financials[[#This Row],[Discount Band]],discount!A:B,2,0)*financials[[#This Row],[Gross Sales]]</f>
        <v>9150.1410000000014</v>
      </c>
      <c r="J394" s="1">
        <f>financials[[#This Row],[Gross Sales]]-financials[[#This Row],[Discounts]]</f>
        <v>21350.329000000005</v>
      </c>
      <c r="K394" s="1">
        <f>financials[[#This Row],[Manufacturing Price]]*financials[[#This Row],[Units Sold]]*1.2</f>
        <v>726201.66666666663</v>
      </c>
      <c r="L394" s="1">
        <f>financials[[#This Row],[ Sales]]-financials[[#This Row],[COGS]]</f>
        <v>-704851.3376666666</v>
      </c>
      <c r="M394" s="5">
        <v>43617</v>
      </c>
    </row>
    <row r="395" spans="1:13" x14ac:dyDescent="0.25">
      <c r="A395" t="s">
        <v>9</v>
      </c>
      <c r="B395" t="s">
        <v>14</v>
      </c>
      <c r="C395" s="4" t="s">
        <v>26</v>
      </c>
      <c r="D395" s="4" t="s">
        <v>31</v>
      </c>
      <c r="E395">
        <v>2909</v>
      </c>
      <c r="F395" s="1">
        <v>168.05555555555554</v>
      </c>
      <c r="G395" s="1">
        <v>423.50000000000011</v>
      </c>
      <c r="H395" s="1">
        <f>financials[[#This Row],[Units Sold]]*financials[[#This Row],[Sale Price]]</f>
        <v>1231961.5000000002</v>
      </c>
      <c r="I395" s="1">
        <f>VLOOKUP(financials[[#This Row],[Discount Band]],discount!A:B,2,0)*financials[[#This Row],[Gross Sales]]</f>
        <v>369588.45000000007</v>
      </c>
      <c r="J395" s="1">
        <f>financials[[#This Row],[Gross Sales]]-financials[[#This Row],[Discounts]]</f>
        <v>862373.05000000016</v>
      </c>
      <c r="K395" s="1">
        <f>financials[[#This Row],[Manufacturing Price]]*financials[[#This Row],[Units Sold]]*1.2</f>
        <v>586648.33333333326</v>
      </c>
      <c r="L395" s="1">
        <f>financials[[#This Row],[ Sales]]-financials[[#This Row],[COGS]]</f>
        <v>275724.71666666691</v>
      </c>
      <c r="M395" s="5">
        <v>43678</v>
      </c>
    </row>
    <row r="396" spans="1:13" x14ac:dyDescent="0.25">
      <c r="A396" t="s">
        <v>9</v>
      </c>
      <c r="B396" t="s">
        <v>15</v>
      </c>
      <c r="C396" s="4" t="s">
        <v>26</v>
      </c>
      <c r="D396" s="4" t="s">
        <v>31</v>
      </c>
      <c r="E396">
        <v>3854</v>
      </c>
      <c r="F396" s="1">
        <v>168.05555555555554</v>
      </c>
      <c r="G396" s="1">
        <v>423.50000000000011</v>
      </c>
      <c r="H396" s="1">
        <f>financials[[#This Row],[Units Sold]]*financials[[#This Row],[Sale Price]]</f>
        <v>1632169.0000000005</v>
      </c>
      <c r="I396" s="1">
        <f>VLOOKUP(financials[[#This Row],[Discount Band]],discount!A:B,2,0)*financials[[#This Row],[Gross Sales]]</f>
        <v>489650.70000000013</v>
      </c>
      <c r="J396" s="1">
        <f>financials[[#This Row],[Gross Sales]]-financials[[#This Row],[Discounts]]</f>
        <v>1142518.3000000003</v>
      </c>
      <c r="K396" s="1">
        <f>financials[[#This Row],[Manufacturing Price]]*financials[[#This Row],[Units Sold]]*1.2</f>
        <v>777223.33333333314</v>
      </c>
      <c r="L396" s="1">
        <f>financials[[#This Row],[ Sales]]-financials[[#This Row],[COGS]]</f>
        <v>365294.96666666714</v>
      </c>
      <c r="M396" s="5">
        <v>43678</v>
      </c>
    </row>
    <row r="397" spans="1:13" x14ac:dyDescent="0.25">
      <c r="A397" t="s">
        <v>6</v>
      </c>
      <c r="B397" t="s">
        <v>12</v>
      </c>
      <c r="C397" s="4" t="s">
        <v>26</v>
      </c>
      <c r="D397" s="4" t="s">
        <v>31</v>
      </c>
      <c r="E397">
        <v>3956</v>
      </c>
      <c r="F397" s="1">
        <v>168.05555555555554</v>
      </c>
      <c r="G397" s="1">
        <v>363.00000000000006</v>
      </c>
      <c r="H397" s="1">
        <f>financials[[#This Row],[Units Sold]]*financials[[#This Row],[Sale Price]]</f>
        <v>1436028.0000000002</v>
      </c>
      <c r="I397" s="1">
        <f>VLOOKUP(financials[[#This Row],[Discount Band]],discount!A:B,2,0)*financials[[#This Row],[Gross Sales]]</f>
        <v>430808.40000000008</v>
      </c>
      <c r="J397" s="1">
        <f>financials[[#This Row],[Gross Sales]]-financials[[#This Row],[Discounts]]</f>
        <v>1005219.6000000001</v>
      </c>
      <c r="K397" s="1">
        <f>financials[[#This Row],[Manufacturing Price]]*financials[[#This Row],[Units Sold]]*1.2</f>
        <v>797793.33333333326</v>
      </c>
      <c r="L397" s="1">
        <f>financials[[#This Row],[ Sales]]-financials[[#This Row],[COGS]]</f>
        <v>207426.26666666684</v>
      </c>
      <c r="M397" s="5">
        <v>43709</v>
      </c>
    </row>
    <row r="398" spans="1:13" x14ac:dyDescent="0.25">
      <c r="A398" t="s">
        <v>6</v>
      </c>
      <c r="B398" t="s">
        <v>13</v>
      </c>
      <c r="C398" s="4" t="s">
        <v>26</v>
      </c>
      <c r="D398" s="4" t="s">
        <v>31</v>
      </c>
      <c r="E398">
        <v>4331</v>
      </c>
      <c r="F398" s="1">
        <v>168.05555555555554</v>
      </c>
      <c r="G398" s="1">
        <v>363.00000000000006</v>
      </c>
      <c r="H398" s="1">
        <f>financials[[#This Row],[Units Sold]]*financials[[#This Row],[Sale Price]]</f>
        <v>1572153.0000000002</v>
      </c>
      <c r="I398" s="1">
        <f>VLOOKUP(financials[[#This Row],[Discount Band]],discount!A:B,2,0)*financials[[#This Row],[Gross Sales]]</f>
        <v>471645.9</v>
      </c>
      <c r="J398" s="1">
        <f>financials[[#This Row],[Gross Sales]]-financials[[#This Row],[Discounts]]</f>
        <v>1100507.1000000001</v>
      </c>
      <c r="K398" s="1">
        <f>financials[[#This Row],[Manufacturing Price]]*financials[[#This Row],[Units Sold]]*1.2</f>
        <v>873418.33333333314</v>
      </c>
      <c r="L398" s="1">
        <f>financials[[#This Row],[ Sales]]-financials[[#This Row],[COGS]]</f>
        <v>227088.76666666695</v>
      </c>
      <c r="M398" s="5">
        <v>44166</v>
      </c>
    </row>
    <row r="399" spans="1:13" x14ac:dyDescent="0.25">
      <c r="A399" t="s">
        <v>9</v>
      </c>
      <c r="B399" t="s">
        <v>12</v>
      </c>
      <c r="C399" s="4" t="s">
        <v>27</v>
      </c>
      <c r="D399" s="4" t="s">
        <v>31</v>
      </c>
      <c r="E399">
        <v>1348</v>
      </c>
      <c r="F399" s="1">
        <v>174.7777777777778</v>
      </c>
      <c r="G399" s="1">
        <v>24.200000000000003</v>
      </c>
      <c r="H399" s="1">
        <f>financials[[#This Row],[Units Sold]]*financials[[#This Row],[Sale Price]]</f>
        <v>32621.600000000002</v>
      </c>
      <c r="I399" s="1">
        <f>VLOOKUP(financials[[#This Row],[Discount Band]],discount!A:B,2,0)*financials[[#This Row],[Gross Sales]]</f>
        <v>9786.48</v>
      </c>
      <c r="J399" s="1">
        <f>financials[[#This Row],[Gross Sales]]-financials[[#This Row],[Discounts]]</f>
        <v>22835.120000000003</v>
      </c>
      <c r="K399" s="1">
        <f>financials[[#This Row],[Manufacturing Price]]*financials[[#This Row],[Units Sold]]*1.2</f>
        <v>282720.53333333333</v>
      </c>
      <c r="L399" s="1">
        <f>financials[[#This Row],[ Sales]]-financials[[#This Row],[COGS]]</f>
        <v>-259885.41333333333</v>
      </c>
      <c r="M399" s="5">
        <v>43617</v>
      </c>
    </row>
    <row r="400" spans="1:13" x14ac:dyDescent="0.25">
      <c r="A400" t="s">
        <v>9</v>
      </c>
      <c r="B400" t="s">
        <v>13</v>
      </c>
      <c r="C400" s="4" t="s">
        <v>27</v>
      </c>
      <c r="D400" s="4" t="s">
        <v>31</v>
      </c>
      <c r="E400">
        <v>845</v>
      </c>
      <c r="F400" s="1">
        <v>174.7777777777778</v>
      </c>
      <c r="G400" s="1">
        <v>8.4700000000000024</v>
      </c>
      <c r="H400" s="1">
        <f>financials[[#This Row],[Units Sold]]*financials[[#This Row],[Sale Price]]</f>
        <v>7157.1500000000024</v>
      </c>
      <c r="I400" s="1">
        <f>VLOOKUP(financials[[#This Row],[Discount Band]],discount!A:B,2,0)*financials[[#This Row],[Gross Sales]]</f>
        <v>2147.1450000000004</v>
      </c>
      <c r="J400" s="1">
        <f>financials[[#This Row],[Gross Sales]]-financials[[#This Row],[Discounts]]</f>
        <v>5010.0050000000019</v>
      </c>
      <c r="K400" s="1">
        <f>financials[[#This Row],[Manufacturing Price]]*financials[[#This Row],[Units Sold]]*1.2</f>
        <v>177224.66666666669</v>
      </c>
      <c r="L400" s="1">
        <f>financials[[#This Row],[ Sales]]-financials[[#This Row],[COGS]]</f>
        <v>-172214.66166666668</v>
      </c>
      <c r="M400" s="5">
        <v>43617</v>
      </c>
    </row>
    <row r="401" spans="1:13" x14ac:dyDescent="0.25">
      <c r="A401" t="s">
        <v>9</v>
      </c>
      <c r="B401" t="s">
        <v>15</v>
      </c>
      <c r="C401" s="4" t="s">
        <v>27</v>
      </c>
      <c r="D401" s="4" t="s">
        <v>31</v>
      </c>
      <c r="E401">
        <v>3203</v>
      </c>
      <c r="F401" s="1">
        <v>174.7777777777778</v>
      </c>
      <c r="G401" s="1">
        <v>24.200000000000003</v>
      </c>
      <c r="H401" s="1">
        <f>financials[[#This Row],[Units Sold]]*financials[[#This Row],[Sale Price]]</f>
        <v>77512.600000000006</v>
      </c>
      <c r="I401" s="1">
        <f>VLOOKUP(financials[[#This Row],[Discount Band]],discount!A:B,2,0)*financials[[#This Row],[Gross Sales]]</f>
        <v>23253.780000000002</v>
      </c>
      <c r="J401" s="1">
        <f>financials[[#This Row],[Gross Sales]]-financials[[#This Row],[Discounts]]</f>
        <v>54258.820000000007</v>
      </c>
      <c r="K401" s="1">
        <f>financials[[#This Row],[Manufacturing Price]]*financials[[#This Row],[Units Sold]]*1.2</f>
        <v>671775.8666666667</v>
      </c>
      <c r="L401" s="1">
        <f>financials[[#This Row],[ Sales]]-financials[[#This Row],[COGS]]</f>
        <v>-617517.04666666663</v>
      </c>
      <c r="M401" s="5">
        <v>43617</v>
      </c>
    </row>
    <row r="402" spans="1:13" x14ac:dyDescent="0.25">
      <c r="A402" t="s">
        <v>6</v>
      </c>
      <c r="B402" t="s">
        <v>16</v>
      </c>
      <c r="C402" s="4" t="s">
        <v>27</v>
      </c>
      <c r="D402" s="4" t="s">
        <v>31</v>
      </c>
      <c r="E402">
        <v>3822</v>
      </c>
      <c r="F402" s="1">
        <v>174.7777777777778</v>
      </c>
      <c r="G402" s="1">
        <v>363.00000000000006</v>
      </c>
      <c r="H402" s="1">
        <f>financials[[#This Row],[Units Sold]]*financials[[#This Row],[Sale Price]]</f>
        <v>1387386.0000000002</v>
      </c>
      <c r="I402" s="1">
        <f>VLOOKUP(financials[[#This Row],[Discount Band]],discount!A:B,2,0)*financials[[#This Row],[Gross Sales]]</f>
        <v>416215.80000000005</v>
      </c>
      <c r="J402" s="1">
        <f>financials[[#This Row],[Gross Sales]]-financials[[#This Row],[Discounts]]</f>
        <v>971170.20000000019</v>
      </c>
      <c r="K402" s="1">
        <f>financials[[#This Row],[Manufacturing Price]]*financials[[#This Row],[Units Sold]]*1.2</f>
        <v>801600.8</v>
      </c>
      <c r="L402" s="1">
        <f>financials[[#This Row],[ Sales]]-financials[[#This Row],[COGS]]</f>
        <v>169569.40000000014</v>
      </c>
      <c r="M402" s="5">
        <v>43617</v>
      </c>
    </row>
    <row r="403" spans="1:13" x14ac:dyDescent="0.25">
      <c r="A403" t="s">
        <v>9</v>
      </c>
      <c r="B403" t="s">
        <v>15</v>
      </c>
      <c r="C403" s="4" t="s">
        <v>27</v>
      </c>
      <c r="D403" s="4" t="s">
        <v>31</v>
      </c>
      <c r="E403">
        <v>2080</v>
      </c>
      <c r="F403" s="1">
        <v>174.7777777777778</v>
      </c>
      <c r="G403" s="1">
        <v>24.200000000000003</v>
      </c>
      <c r="H403" s="1">
        <f>financials[[#This Row],[Units Sold]]*financials[[#This Row],[Sale Price]]</f>
        <v>50336.000000000007</v>
      </c>
      <c r="I403" s="1">
        <f>VLOOKUP(financials[[#This Row],[Discount Band]],discount!A:B,2,0)*financials[[#This Row],[Gross Sales]]</f>
        <v>15100.800000000001</v>
      </c>
      <c r="J403" s="1">
        <f>financials[[#This Row],[Gross Sales]]-financials[[#This Row],[Discounts]]</f>
        <v>35235.200000000004</v>
      </c>
      <c r="K403" s="1">
        <f>financials[[#This Row],[Manufacturing Price]]*financials[[#This Row],[Units Sold]]*1.2</f>
        <v>436245.33333333337</v>
      </c>
      <c r="L403" s="1">
        <f>financials[[#This Row],[ Sales]]-financials[[#This Row],[COGS]]</f>
        <v>-401010.13333333336</v>
      </c>
      <c r="M403" s="5">
        <v>43770</v>
      </c>
    </row>
    <row r="404" spans="1:13" x14ac:dyDescent="0.25">
      <c r="A404" t="s">
        <v>7</v>
      </c>
      <c r="B404" t="s">
        <v>15</v>
      </c>
      <c r="C404" s="4" t="s">
        <v>27</v>
      </c>
      <c r="D404" s="4" t="s">
        <v>31</v>
      </c>
      <c r="E404">
        <v>4017</v>
      </c>
      <c r="F404" s="1">
        <v>174.7777777777778</v>
      </c>
      <c r="G404" s="1">
        <v>18.150000000000002</v>
      </c>
      <c r="H404" s="1">
        <f>financials[[#This Row],[Units Sold]]*financials[[#This Row],[Sale Price]]</f>
        <v>72908.55</v>
      </c>
      <c r="I404" s="1">
        <f>VLOOKUP(financials[[#This Row],[Discount Band]],discount!A:B,2,0)*financials[[#This Row],[Gross Sales]]</f>
        <v>21872.564999999999</v>
      </c>
      <c r="J404" s="1">
        <f>financials[[#This Row],[Gross Sales]]-financials[[#This Row],[Discounts]]</f>
        <v>51035.985000000001</v>
      </c>
      <c r="K404" s="1">
        <f>financials[[#This Row],[Manufacturing Price]]*financials[[#This Row],[Units Sold]]*1.2</f>
        <v>842498.8</v>
      </c>
      <c r="L404" s="1">
        <f>financials[[#This Row],[ Sales]]-financials[[#This Row],[COGS]]</f>
        <v>-791462.81500000006</v>
      </c>
      <c r="M404" s="5">
        <v>43800</v>
      </c>
    </row>
    <row r="405" spans="1:13" x14ac:dyDescent="0.25">
      <c r="A405" t="s">
        <v>10</v>
      </c>
      <c r="B405" t="s">
        <v>16</v>
      </c>
      <c r="C405" s="4" t="s">
        <v>27</v>
      </c>
      <c r="D405" s="4" t="s">
        <v>31</v>
      </c>
      <c r="E405">
        <v>4202</v>
      </c>
      <c r="F405" s="1">
        <v>174.7777777777778</v>
      </c>
      <c r="G405" s="1">
        <v>14.520000000000003</v>
      </c>
      <c r="H405" s="1">
        <f>financials[[#This Row],[Units Sold]]*financials[[#This Row],[Sale Price]]</f>
        <v>61013.040000000015</v>
      </c>
      <c r="I405" s="1">
        <f>VLOOKUP(financials[[#This Row],[Discount Band]],discount!A:B,2,0)*financials[[#This Row],[Gross Sales]]</f>
        <v>18303.912000000004</v>
      </c>
      <c r="J405" s="1">
        <f>financials[[#This Row],[Gross Sales]]-financials[[#This Row],[Discounts]]</f>
        <v>42709.128000000012</v>
      </c>
      <c r="K405" s="1">
        <f>financials[[#This Row],[Manufacturing Price]]*financials[[#This Row],[Units Sold]]*1.2</f>
        <v>881299.46666666679</v>
      </c>
      <c r="L405" s="1">
        <f>financials[[#This Row],[ Sales]]-financials[[#This Row],[COGS]]</f>
        <v>-838590.33866666676</v>
      </c>
      <c r="M405" s="5">
        <v>44166</v>
      </c>
    </row>
    <row r="406" spans="1:13" x14ac:dyDescent="0.25">
      <c r="A406" t="s">
        <v>6</v>
      </c>
      <c r="B406" t="s">
        <v>16</v>
      </c>
      <c r="C406" s="4" t="s">
        <v>27</v>
      </c>
      <c r="D406" s="4" t="s">
        <v>31</v>
      </c>
      <c r="E406">
        <v>343</v>
      </c>
      <c r="F406" s="1">
        <v>174.7777777777778</v>
      </c>
      <c r="G406" s="1">
        <v>363.00000000000006</v>
      </c>
      <c r="H406" s="1">
        <f>financials[[#This Row],[Units Sold]]*financials[[#This Row],[Sale Price]]</f>
        <v>124509.00000000001</v>
      </c>
      <c r="I406" s="1">
        <f>VLOOKUP(financials[[#This Row],[Discount Band]],discount!A:B,2,0)*financials[[#This Row],[Gross Sales]]</f>
        <v>37352.700000000004</v>
      </c>
      <c r="J406" s="1">
        <f>financials[[#This Row],[Gross Sales]]-financials[[#This Row],[Discounts]]</f>
        <v>87156.300000000017</v>
      </c>
      <c r="K406" s="1">
        <f>financials[[#This Row],[Manufacturing Price]]*financials[[#This Row],[Units Sold]]*1.2</f>
        <v>71938.53333333334</v>
      </c>
      <c r="L406" s="1">
        <f>financials[[#This Row],[ Sales]]-financials[[#This Row],[COGS]]</f>
        <v>15217.766666666677</v>
      </c>
      <c r="M406" s="5">
        <v>43800</v>
      </c>
    </row>
    <row r="407" spans="1:13" x14ac:dyDescent="0.25">
      <c r="A407" t="s">
        <v>9</v>
      </c>
      <c r="B407" t="s">
        <v>13</v>
      </c>
      <c r="C407" s="4" t="s">
        <v>26</v>
      </c>
      <c r="D407" s="4" t="s">
        <v>31</v>
      </c>
      <c r="E407">
        <v>3209</v>
      </c>
      <c r="F407" s="1">
        <v>168.05555555555554</v>
      </c>
      <c r="G407" s="1">
        <v>24.200000000000003</v>
      </c>
      <c r="H407" s="1">
        <f>financials[[#This Row],[Units Sold]]*financials[[#This Row],[Sale Price]]</f>
        <v>77657.8</v>
      </c>
      <c r="I407" s="1">
        <f>VLOOKUP(financials[[#This Row],[Discount Band]],discount!A:B,2,0)*financials[[#This Row],[Gross Sales]]</f>
        <v>23297.34</v>
      </c>
      <c r="J407" s="1">
        <f>financials[[#This Row],[Gross Sales]]-financials[[#This Row],[Discounts]]</f>
        <v>54360.460000000006</v>
      </c>
      <c r="K407" s="1">
        <f>financials[[#This Row],[Manufacturing Price]]*financials[[#This Row],[Units Sold]]*1.2</f>
        <v>647148.33333333326</v>
      </c>
      <c r="L407" s="1">
        <f>financials[[#This Row],[ Sales]]-financials[[#This Row],[COGS]]</f>
        <v>-592787.87333333329</v>
      </c>
      <c r="M407" s="5">
        <v>43647</v>
      </c>
    </row>
    <row r="408" spans="1:13" x14ac:dyDescent="0.25">
      <c r="A408" t="s">
        <v>6</v>
      </c>
      <c r="B408" t="s">
        <v>12</v>
      </c>
      <c r="C408" s="4" t="s">
        <v>22</v>
      </c>
      <c r="D408" s="4" t="s">
        <v>31</v>
      </c>
      <c r="E408">
        <v>3569</v>
      </c>
      <c r="F408" s="1">
        <v>2.0166666666666671</v>
      </c>
      <c r="G408" s="1">
        <v>363.00000000000006</v>
      </c>
      <c r="H408" s="1">
        <f>financials[[#This Row],[Units Sold]]*financials[[#This Row],[Sale Price]]</f>
        <v>1295547.0000000002</v>
      </c>
      <c r="I408" s="1">
        <f>VLOOKUP(financials[[#This Row],[Discount Band]],discount!A:B,2,0)*financials[[#This Row],[Gross Sales]]</f>
        <v>388664.10000000003</v>
      </c>
      <c r="J408" s="1">
        <f>financials[[#This Row],[Gross Sales]]-financials[[#This Row],[Discounts]]</f>
        <v>906882.90000000014</v>
      </c>
      <c r="K408" s="1">
        <f>financials[[#This Row],[Manufacturing Price]]*financials[[#This Row],[Units Sold]]*1.2</f>
        <v>8636.9800000000014</v>
      </c>
      <c r="L408" s="1">
        <f>financials[[#This Row],[ Sales]]-financials[[#This Row],[COGS]]</f>
        <v>898245.92000000016</v>
      </c>
      <c r="M408" s="5">
        <v>43617</v>
      </c>
    </row>
    <row r="409" spans="1:13" x14ac:dyDescent="0.25">
      <c r="A409" t="s">
        <v>10</v>
      </c>
      <c r="B409" t="s">
        <v>16</v>
      </c>
      <c r="C409" s="4" t="s">
        <v>22</v>
      </c>
      <c r="D409" s="4" t="s">
        <v>31</v>
      </c>
      <c r="E409">
        <v>3745</v>
      </c>
      <c r="F409" s="1">
        <v>2.0166666666666671</v>
      </c>
      <c r="G409" s="1">
        <v>14.520000000000003</v>
      </c>
      <c r="H409" s="1">
        <f>financials[[#This Row],[Units Sold]]*financials[[#This Row],[Sale Price]]</f>
        <v>54377.400000000009</v>
      </c>
      <c r="I409" s="1">
        <f>VLOOKUP(financials[[#This Row],[Discount Band]],discount!A:B,2,0)*financials[[#This Row],[Gross Sales]]</f>
        <v>16313.220000000001</v>
      </c>
      <c r="J409" s="1">
        <f>financials[[#This Row],[Gross Sales]]-financials[[#This Row],[Discounts]]</f>
        <v>38064.180000000008</v>
      </c>
      <c r="K409" s="1">
        <f>financials[[#This Row],[Manufacturing Price]]*financials[[#This Row],[Units Sold]]*1.2</f>
        <v>9062.9000000000015</v>
      </c>
      <c r="L409" s="1">
        <f>financials[[#This Row],[ Sales]]-financials[[#This Row],[COGS]]</f>
        <v>29001.280000000006</v>
      </c>
      <c r="M409" s="5">
        <v>44105</v>
      </c>
    </row>
    <row r="410" spans="1:13" x14ac:dyDescent="0.25">
      <c r="A410" t="s">
        <v>6</v>
      </c>
      <c r="B410" t="s">
        <v>12</v>
      </c>
      <c r="C410" s="4" t="s">
        <v>23</v>
      </c>
      <c r="D410" s="4" t="s">
        <v>31</v>
      </c>
      <c r="E410">
        <v>3425</v>
      </c>
      <c r="F410" s="1">
        <v>3.3611111111111116</v>
      </c>
      <c r="G410" s="1">
        <v>363.00000000000006</v>
      </c>
      <c r="H410" s="1">
        <f>financials[[#This Row],[Units Sold]]*financials[[#This Row],[Sale Price]]</f>
        <v>1243275.0000000002</v>
      </c>
      <c r="I410" s="1">
        <f>VLOOKUP(financials[[#This Row],[Discount Band]],discount!A:B,2,0)*financials[[#This Row],[Gross Sales]]</f>
        <v>372982.50000000006</v>
      </c>
      <c r="J410" s="1">
        <f>financials[[#This Row],[Gross Sales]]-financials[[#This Row],[Discounts]]</f>
        <v>870292.50000000023</v>
      </c>
      <c r="K410" s="1">
        <f>financials[[#This Row],[Manufacturing Price]]*financials[[#This Row],[Units Sold]]*1.2</f>
        <v>13814.166666666668</v>
      </c>
      <c r="L410" s="1">
        <f>financials[[#This Row],[ Sales]]-financials[[#This Row],[COGS]]</f>
        <v>856478.3333333336</v>
      </c>
      <c r="M410" s="5">
        <v>43556</v>
      </c>
    </row>
    <row r="411" spans="1:13" x14ac:dyDescent="0.25">
      <c r="A411" t="s">
        <v>9</v>
      </c>
      <c r="B411" t="s">
        <v>14</v>
      </c>
      <c r="C411" s="4" t="s">
        <v>23</v>
      </c>
      <c r="D411" s="4" t="s">
        <v>31</v>
      </c>
      <c r="E411">
        <v>1916</v>
      </c>
      <c r="F411" s="1">
        <v>3.3611111111111116</v>
      </c>
      <c r="G411" s="1">
        <v>423.50000000000011</v>
      </c>
      <c r="H411" s="1">
        <f>financials[[#This Row],[Units Sold]]*financials[[#This Row],[Sale Price]]</f>
        <v>811426.00000000023</v>
      </c>
      <c r="I411" s="1">
        <f>VLOOKUP(financials[[#This Row],[Discount Band]],discount!A:B,2,0)*financials[[#This Row],[Gross Sales]]</f>
        <v>243427.80000000005</v>
      </c>
      <c r="J411" s="1">
        <f>financials[[#This Row],[Gross Sales]]-financials[[#This Row],[Discounts]]</f>
        <v>567998.20000000019</v>
      </c>
      <c r="K411" s="1">
        <f>financials[[#This Row],[Manufacturing Price]]*financials[[#This Row],[Units Sold]]*1.2</f>
        <v>7727.8666666666668</v>
      </c>
      <c r="L411" s="1">
        <f>financials[[#This Row],[ Sales]]-financials[[#This Row],[COGS]]</f>
        <v>560270.33333333349</v>
      </c>
      <c r="M411" s="5">
        <v>43586</v>
      </c>
    </row>
    <row r="412" spans="1:13" x14ac:dyDescent="0.25">
      <c r="A412" t="s">
        <v>6</v>
      </c>
      <c r="B412" t="s">
        <v>14</v>
      </c>
      <c r="C412" s="4" t="s">
        <v>23</v>
      </c>
      <c r="D412" s="4" t="s">
        <v>31</v>
      </c>
      <c r="E412">
        <v>2989</v>
      </c>
      <c r="F412" s="1">
        <v>3.3611111111111116</v>
      </c>
      <c r="G412" s="1">
        <v>363.00000000000006</v>
      </c>
      <c r="H412" s="1">
        <f>financials[[#This Row],[Units Sold]]*financials[[#This Row],[Sale Price]]</f>
        <v>1085007.0000000002</v>
      </c>
      <c r="I412" s="1">
        <f>VLOOKUP(financials[[#This Row],[Discount Band]],discount!A:B,2,0)*financials[[#This Row],[Gross Sales]]</f>
        <v>325502.10000000003</v>
      </c>
      <c r="J412" s="1">
        <f>financials[[#This Row],[Gross Sales]]-financials[[#This Row],[Discounts]]</f>
        <v>759504.90000000014</v>
      </c>
      <c r="K412" s="1">
        <f>financials[[#This Row],[Manufacturing Price]]*financials[[#This Row],[Units Sold]]*1.2</f>
        <v>12055.633333333335</v>
      </c>
      <c r="L412" s="1">
        <f>financials[[#This Row],[ Sales]]-financials[[#This Row],[COGS]]</f>
        <v>747449.26666666684</v>
      </c>
      <c r="M412" s="5">
        <v>44075</v>
      </c>
    </row>
    <row r="413" spans="1:13" x14ac:dyDescent="0.25">
      <c r="A413" t="s">
        <v>10</v>
      </c>
      <c r="B413" t="s">
        <v>12</v>
      </c>
      <c r="C413" s="4" t="s">
        <v>23</v>
      </c>
      <c r="D413" s="4" t="s">
        <v>31</v>
      </c>
      <c r="E413">
        <v>2102</v>
      </c>
      <c r="F413" s="1">
        <v>3.3611111111111116</v>
      </c>
      <c r="G413" s="1">
        <v>14.520000000000003</v>
      </c>
      <c r="H413" s="1">
        <f>financials[[#This Row],[Units Sold]]*financials[[#This Row],[Sale Price]]</f>
        <v>30521.040000000008</v>
      </c>
      <c r="I413" s="1">
        <f>VLOOKUP(financials[[#This Row],[Discount Band]],discount!A:B,2,0)*financials[[#This Row],[Gross Sales]]</f>
        <v>9156.3120000000017</v>
      </c>
      <c r="J413" s="1">
        <f>financials[[#This Row],[Gross Sales]]-financials[[#This Row],[Discounts]]</f>
        <v>21364.728000000006</v>
      </c>
      <c r="K413" s="1">
        <f>financials[[#This Row],[Manufacturing Price]]*financials[[#This Row],[Units Sold]]*1.2</f>
        <v>8478.0666666666675</v>
      </c>
      <c r="L413" s="1">
        <f>financials[[#This Row],[ Sales]]-financials[[#This Row],[COGS]]</f>
        <v>12886.661333333339</v>
      </c>
      <c r="M413" s="5">
        <v>43770</v>
      </c>
    </row>
    <row r="414" spans="1:13" x14ac:dyDescent="0.25">
      <c r="A414" t="s">
        <v>8</v>
      </c>
      <c r="B414" t="s">
        <v>14</v>
      </c>
      <c r="C414" s="4" t="s">
        <v>23</v>
      </c>
      <c r="D414" s="4" t="s">
        <v>31</v>
      </c>
      <c r="E414">
        <v>3070</v>
      </c>
      <c r="F414" s="1">
        <v>3.3611111111111116</v>
      </c>
      <c r="G414" s="1">
        <v>151.25</v>
      </c>
      <c r="H414" s="1">
        <f>financials[[#This Row],[Units Sold]]*financials[[#This Row],[Sale Price]]</f>
        <v>464337.5</v>
      </c>
      <c r="I414" s="1">
        <f>VLOOKUP(financials[[#This Row],[Discount Band]],discount!A:B,2,0)*financials[[#This Row],[Gross Sales]]</f>
        <v>139301.25</v>
      </c>
      <c r="J414" s="1">
        <f>financials[[#This Row],[Gross Sales]]-financials[[#This Row],[Discounts]]</f>
        <v>325036.25</v>
      </c>
      <c r="K414" s="1">
        <f>financials[[#This Row],[Manufacturing Price]]*financials[[#This Row],[Units Sold]]*1.2</f>
        <v>12382.333333333336</v>
      </c>
      <c r="L414" s="1">
        <f>financials[[#This Row],[ Sales]]-financials[[#This Row],[COGS]]</f>
        <v>312653.91666666669</v>
      </c>
      <c r="M414" s="5">
        <v>44136</v>
      </c>
    </row>
    <row r="415" spans="1:13" x14ac:dyDescent="0.25">
      <c r="A415" t="s">
        <v>9</v>
      </c>
      <c r="B415" t="s">
        <v>12</v>
      </c>
      <c r="C415" s="4" t="s">
        <v>23</v>
      </c>
      <c r="D415" s="4" t="s">
        <v>31</v>
      </c>
      <c r="E415">
        <v>2063</v>
      </c>
      <c r="F415" s="1">
        <v>3.3611111111111116</v>
      </c>
      <c r="G415" s="1">
        <v>8.4700000000000024</v>
      </c>
      <c r="H415" s="1">
        <f>financials[[#This Row],[Units Sold]]*financials[[#This Row],[Sale Price]]</f>
        <v>17473.610000000004</v>
      </c>
      <c r="I415" s="1">
        <f>VLOOKUP(financials[[#This Row],[Discount Band]],discount!A:B,2,0)*financials[[#This Row],[Gross Sales]]</f>
        <v>5242.0830000000014</v>
      </c>
      <c r="J415" s="1">
        <f>financials[[#This Row],[Gross Sales]]-financials[[#This Row],[Discounts]]</f>
        <v>12231.527000000002</v>
      </c>
      <c r="K415" s="1">
        <f>financials[[#This Row],[Manufacturing Price]]*financials[[#This Row],[Units Sold]]*1.2</f>
        <v>8320.7666666666682</v>
      </c>
      <c r="L415" s="1">
        <f>financials[[#This Row],[ Sales]]-financials[[#This Row],[COGS]]</f>
        <v>3910.7603333333336</v>
      </c>
      <c r="M415" s="5">
        <v>44166</v>
      </c>
    </row>
    <row r="416" spans="1:13" x14ac:dyDescent="0.25">
      <c r="A416" t="s">
        <v>8</v>
      </c>
      <c r="B416" t="s">
        <v>13</v>
      </c>
      <c r="C416" s="4" t="s">
        <v>23</v>
      </c>
      <c r="D416" s="4" t="s">
        <v>31</v>
      </c>
      <c r="E416">
        <v>378</v>
      </c>
      <c r="F416" s="1">
        <v>3.3611111111111116</v>
      </c>
      <c r="G416" s="1">
        <v>151.25</v>
      </c>
      <c r="H416" s="1">
        <f>financials[[#This Row],[Units Sold]]*financials[[#This Row],[Sale Price]]</f>
        <v>57172.5</v>
      </c>
      <c r="I416" s="1">
        <f>VLOOKUP(financials[[#This Row],[Discount Band]],discount!A:B,2,0)*financials[[#This Row],[Gross Sales]]</f>
        <v>17151.75</v>
      </c>
      <c r="J416" s="1">
        <f>financials[[#This Row],[Gross Sales]]-financials[[#This Row],[Discounts]]</f>
        <v>40020.75</v>
      </c>
      <c r="K416" s="1">
        <f>financials[[#This Row],[Manufacturing Price]]*financials[[#This Row],[Units Sold]]*1.2</f>
        <v>1524.6000000000001</v>
      </c>
      <c r="L416" s="1">
        <f>financials[[#This Row],[ Sales]]-financials[[#This Row],[COGS]]</f>
        <v>38496.15</v>
      </c>
      <c r="M416" s="5">
        <v>43800</v>
      </c>
    </row>
    <row r="417" spans="1:13" x14ac:dyDescent="0.25">
      <c r="A417" t="s">
        <v>6</v>
      </c>
      <c r="B417" t="s">
        <v>15</v>
      </c>
      <c r="C417" s="4" t="s">
        <v>23</v>
      </c>
      <c r="D417" s="4" t="s">
        <v>31</v>
      </c>
      <c r="E417">
        <v>983</v>
      </c>
      <c r="F417" s="1">
        <v>3.3611111111111116</v>
      </c>
      <c r="G417" s="1">
        <v>363.00000000000006</v>
      </c>
      <c r="H417" s="1">
        <f>financials[[#This Row],[Units Sold]]*financials[[#This Row],[Sale Price]]</f>
        <v>356829.00000000006</v>
      </c>
      <c r="I417" s="1">
        <f>VLOOKUP(financials[[#This Row],[Discount Band]],discount!A:B,2,0)*financials[[#This Row],[Gross Sales]]</f>
        <v>107048.70000000001</v>
      </c>
      <c r="J417" s="1">
        <f>financials[[#This Row],[Gross Sales]]-financials[[#This Row],[Discounts]]</f>
        <v>249780.30000000005</v>
      </c>
      <c r="K417" s="1">
        <f>financials[[#This Row],[Manufacturing Price]]*financials[[#This Row],[Units Sold]]*1.2</f>
        <v>3964.7666666666669</v>
      </c>
      <c r="L417" s="1">
        <f>financials[[#This Row],[ Sales]]-financials[[#This Row],[COGS]]</f>
        <v>245815.53333333338</v>
      </c>
      <c r="M417" s="5">
        <v>44166</v>
      </c>
    </row>
    <row r="418" spans="1:13" x14ac:dyDescent="0.25">
      <c r="A418" t="s">
        <v>6</v>
      </c>
      <c r="B418" t="s">
        <v>16</v>
      </c>
      <c r="C418" s="4" t="s">
        <v>24</v>
      </c>
      <c r="D418" s="4" t="s">
        <v>31</v>
      </c>
      <c r="E418">
        <v>306</v>
      </c>
      <c r="F418" s="1">
        <v>6.7222222222222232</v>
      </c>
      <c r="G418" s="1">
        <v>363.00000000000006</v>
      </c>
      <c r="H418" s="1">
        <f>financials[[#This Row],[Units Sold]]*financials[[#This Row],[Sale Price]]</f>
        <v>111078.00000000001</v>
      </c>
      <c r="I418" s="1">
        <f>VLOOKUP(financials[[#This Row],[Discount Band]],discount!A:B,2,0)*financials[[#This Row],[Gross Sales]]</f>
        <v>33323.4</v>
      </c>
      <c r="J418" s="1">
        <f>financials[[#This Row],[Gross Sales]]-financials[[#This Row],[Discounts]]</f>
        <v>77754.600000000006</v>
      </c>
      <c r="K418" s="1">
        <f>financials[[#This Row],[Manufacturing Price]]*financials[[#This Row],[Units Sold]]*1.2</f>
        <v>2468.4000000000005</v>
      </c>
      <c r="L418" s="1">
        <f>financials[[#This Row],[ Sales]]-financials[[#This Row],[COGS]]</f>
        <v>75286.200000000012</v>
      </c>
      <c r="M418" s="5">
        <v>43466</v>
      </c>
    </row>
    <row r="419" spans="1:13" x14ac:dyDescent="0.25">
      <c r="A419" t="s">
        <v>9</v>
      </c>
      <c r="B419" t="s">
        <v>16</v>
      </c>
      <c r="C419" s="4" t="s">
        <v>24</v>
      </c>
      <c r="D419" s="4" t="s">
        <v>31</v>
      </c>
      <c r="E419">
        <v>1301</v>
      </c>
      <c r="F419" s="1">
        <v>6.7222222222222232</v>
      </c>
      <c r="G419" s="1">
        <v>423.50000000000011</v>
      </c>
      <c r="H419" s="1">
        <f>financials[[#This Row],[Units Sold]]*financials[[#This Row],[Sale Price]]</f>
        <v>550973.50000000012</v>
      </c>
      <c r="I419" s="1">
        <f>VLOOKUP(financials[[#This Row],[Discount Band]],discount!A:B,2,0)*financials[[#This Row],[Gross Sales]]</f>
        <v>165292.05000000002</v>
      </c>
      <c r="J419" s="1">
        <f>financials[[#This Row],[Gross Sales]]-financials[[#This Row],[Discounts]]</f>
        <v>385681.45000000007</v>
      </c>
      <c r="K419" s="1">
        <f>financials[[#This Row],[Manufacturing Price]]*financials[[#This Row],[Units Sold]]*1.2</f>
        <v>10494.733333333335</v>
      </c>
      <c r="L419" s="1">
        <f>financials[[#This Row],[ Sales]]-financials[[#This Row],[COGS]]</f>
        <v>375186.71666666673</v>
      </c>
      <c r="M419" s="5">
        <v>43466</v>
      </c>
    </row>
    <row r="420" spans="1:13" x14ac:dyDescent="0.25">
      <c r="A420" t="s">
        <v>7</v>
      </c>
      <c r="B420" t="s">
        <v>13</v>
      </c>
      <c r="C420" s="4" t="s">
        <v>24</v>
      </c>
      <c r="D420" s="4" t="s">
        <v>31</v>
      </c>
      <c r="E420">
        <v>4050</v>
      </c>
      <c r="F420" s="1">
        <v>6.7222222222222232</v>
      </c>
      <c r="G420" s="1">
        <v>18.150000000000002</v>
      </c>
      <c r="H420" s="1">
        <f>financials[[#This Row],[Units Sold]]*financials[[#This Row],[Sale Price]]</f>
        <v>73507.500000000015</v>
      </c>
      <c r="I420" s="1">
        <f>VLOOKUP(financials[[#This Row],[Discount Band]],discount!A:B,2,0)*financials[[#This Row],[Gross Sales]]</f>
        <v>22052.250000000004</v>
      </c>
      <c r="J420" s="1">
        <f>financials[[#This Row],[Gross Sales]]-financials[[#This Row],[Discounts]]</f>
        <v>51455.250000000015</v>
      </c>
      <c r="K420" s="1">
        <f>financials[[#This Row],[Manufacturing Price]]*financials[[#This Row],[Units Sold]]*1.2</f>
        <v>32670.000000000004</v>
      </c>
      <c r="L420" s="1">
        <f>financials[[#This Row],[ Sales]]-financials[[#This Row],[COGS]]</f>
        <v>18785.250000000011</v>
      </c>
      <c r="M420" s="5">
        <v>43556</v>
      </c>
    </row>
    <row r="421" spans="1:13" x14ac:dyDescent="0.25">
      <c r="A421" t="s">
        <v>6</v>
      </c>
      <c r="B421" t="s">
        <v>12</v>
      </c>
      <c r="C421" s="4" t="s">
        <v>24</v>
      </c>
      <c r="D421" s="4" t="s">
        <v>31</v>
      </c>
      <c r="E421">
        <v>14</v>
      </c>
      <c r="F421" s="1">
        <v>6.7222222222222232</v>
      </c>
      <c r="G421" s="1">
        <v>363.00000000000006</v>
      </c>
      <c r="H421" s="1">
        <f>financials[[#This Row],[Units Sold]]*financials[[#This Row],[Sale Price]]</f>
        <v>5082.0000000000009</v>
      </c>
      <c r="I421" s="1">
        <f>VLOOKUP(financials[[#This Row],[Discount Band]],discount!A:B,2,0)*financials[[#This Row],[Gross Sales]]</f>
        <v>1524.6000000000001</v>
      </c>
      <c r="J421" s="1">
        <f>financials[[#This Row],[Gross Sales]]-financials[[#This Row],[Discounts]]</f>
        <v>3557.4000000000005</v>
      </c>
      <c r="K421" s="1">
        <f>financials[[#This Row],[Manufacturing Price]]*financials[[#This Row],[Units Sold]]*1.2</f>
        <v>112.93333333333335</v>
      </c>
      <c r="L421" s="1">
        <f>financials[[#This Row],[ Sales]]-financials[[#This Row],[COGS]]</f>
        <v>3444.4666666666672</v>
      </c>
      <c r="M421" s="5">
        <v>43617</v>
      </c>
    </row>
    <row r="422" spans="1:13" x14ac:dyDescent="0.25">
      <c r="A422" t="s">
        <v>7</v>
      </c>
      <c r="B422" t="s">
        <v>14</v>
      </c>
      <c r="C422" s="4" t="s">
        <v>24</v>
      </c>
      <c r="D422" s="4" t="s">
        <v>31</v>
      </c>
      <c r="E422">
        <v>700</v>
      </c>
      <c r="F422" s="1">
        <v>6.7222222222222232</v>
      </c>
      <c r="G422" s="1">
        <v>18.150000000000002</v>
      </c>
      <c r="H422" s="1">
        <f>financials[[#This Row],[Units Sold]]*financials[[#This Row],[Sale Price]]</f>
        <v>12705.000000000002</v>
      </c>
      <c r="I422" s="1">
        <f>VLOOKUP(financials[[#This Row],[Discount Band]],discount!A:B,2,0)*financials[[#This Row],[Gross Sales]]</f>
        <v>3811.5000000000005</v>
      </c>
      <c r="J422" s="1">
        <f>financials[[#This Row],[Gross Sales]]-financials[[#This Row],[Discounts]]</f>
        <v>8893.5000000000018</v>
      </c>
      <c r="K422" s="1">
        <f>financials[[#This Row],[Manufacturing Price]]*financials[[#This Row],[Units Sold]]*1.2</f>
        <v>5646.6666666666679</v>
      </c>
      <c r="L422" s="1">
        <f>financials[[#This Row],[ Sales]]-financials[[#This Row],[COGS]]</f>
        <v>3246.8333333333339</v>
      </c>
      <c r="M422" s="5">
        <v>43739</v>
      </c>
    </row>
    <row r="423" spans="1:13" x14ac:dyDescent="0.25">
      <c r="A423" t="s">
        <v>10</v>
      </c>
      <c r="B423" t="s">
        <v>16</v>
      </c>
      <c r="C423" s="4" t="s">
        <v>24</v>
      </c>
      <c r="D423" s="4" t="s">
        <v>31</v>
      </c>
      <c r="E423">
        <v>3885</v>
      </c>
      <c r="F423" s="1">
        <v>6.7222222222222232</v>
      </c>
      <c r="G423" s="1">
        <v>14.520000000000003</v>
      </c>
      <c r="H423" s="1">
        <f>financials[[#This Row],[Units Sold]]*financials[[#This Row],[Sale Price]]</f>
        <v>56410.200000000012</v>
      </c>
      <c r="I423" s="1">
        <f>VLOOKUP(financials[[#This Row],[Discount Band]],discount!A:B,2,0)*financials[[#This Row],[Gross Sales]]</f>
        <v>16923.060000000001</v>
      </c>
      <c r="J423" s="1">
        <f>financials[[#This Row],[Gross Sales]]-financials[[#This Row],[Discounts]]</f>
        <v>39487.140000000014</v>
      </c>
      <c r="K423" s="1">
        <f>financials[[#This Row],[Manufacturing Price]]*financials[[#This Row],[Units Sold]]*1.2</f>
        <v>31339</v>
      </c>
      <c r="L423" s="1">
        <f>financials[[#This Row],[ Sales]]-financials[[#This Row],[COGS]]</f>
        <v>8148.140000000014</v>
      </c>
      <c r="M423" s="5">
        <v>44105</v>
      </c>
    </row>
    <row r="424" spans="1:13" x14ac:dyDescent="0.25">
      <c r="A424" t="s">
        <v>6</v>
      </c>
      <c r="B424" t="s">
        <v>14</v>
      </c>
      <c r="C424" s="4" t="s">
        <v>24</v>
      </c>
      <c r="D424" s="4" t="s">
        <v>31</v>
      </c>
      <c r="E424">
        <v>3938</v>
      </c>
      <c r="F424" s="1">
        <v>6.7222222222222232</v>
      </c>
      <c r="G424" s="1">
        <v>363.00000000000006</v>
      </c>
      <c r="H424" s="1">
        <f>financials[[#This Row],[Units Sold]]*financials[[#This Row],[Sale Price]]</f>
        <v>1429494.0000000002</v>
      </c>
      <c r="I424" s="1">
        <f>VLOOKUP(financials[[#This Row],[Discount Band]],discount!A:B,2,0)*financials[[#This Row],[Gross Sales]]</f>
        <v>428848.20000000007</v>
      </c>
      <c r="J424" s="1">
        <f>financials[[#This Row],[Gross Sales]]-financials[[#This Row],[Discounts]]</f>
        <v>1000645.8000000002</v>
      </c>
      <c r="K424" s="1">
        <f>financials[[#This Row],[Manufacturing Price]]*financials[[#This Row],[Units Sold]]*1.2</f>
        <v>31766.53333333334</v>
      </c>
      <c r="L424" s="1">
        <f>financials[[#This Row],[ Sales]]-financials[[#This Row],[COGS]]</f>
        <v>968879.26666666684</v>
      </c>
      <c r="M424" s="5">
        <v>43770</v>
      </c>
    </row>
    <row r="425" spans="1:13" x14ac:dyDescent="0.25">
      <c r="A425" t="s">
        <v>10</v>
      </c>
      <c r="B425" t="s">
        <v>15</v>
      </c>
      <c r="C425" s="4" t="s">
        <v>24</v>
      </c>
      <c r="D425" s="4" t="s">
        <v>31</v>
      </c>
      <c r="E425">
        <v>1287</v>
      </c>
      <c r="F425" s="1">
        <v>6.7222222222222232</v>
      </c>
      <c r="G425" s="1">
        <v>14.520000000000003</v>
      </c>
      <c r="H425" s="1">
        <f>financials[[#This Row],[Units Sold]]*financials[[#This Row],[Sale Price]]</f>
        <v>18687.240000000005</v>
      </c>
      <c r="I425" s="1">
        <f>VLOOKUP(financials[[#This Row],[Discount Band]],discount!A:B,2,0)*financials[[#This Row],[Gross Sales]]</f>
        <v>5606.1720000000014</v>
      </c>
      <c r="J425" s="1">
        <f>financials[[#This Row],[Gross Sales]]-financials[[#This Row],[Discounts]]</f>
        <v>13081.068000000003</v>
      </c>
      <c r="K425" s="1">
        <f>financials[[#This Row],[Manufacturing Price]]*financials[[#This Row],[Units Sold]]*1.2</f>
        <v>10381.800000000001</v>
      </c>
      <c r="L425" s="1">
        <f>financials[[#This Row],[ Sales]]-financials[[#This Row],[COGS]]</f>
        <v>2699.2680000000018</v>
      </c>
      <c r="M425" s="5">
        <v>44136</v>
      </c>
    </row>
    <row r="426" spans="1:13" x14ac:dyDescent="0.25">
      <c r="A426" t="s">
        <v>8</v>
      </c>
      <c r="B426" t="s">
        <v>13</v>
      </c>
      <c r="C426" s="4" t="s">
        <v>24</v>
      </c>
      <c r="D426" s="4" t="s">
        <v>31</v>
      </c>
      <c r="E426">
        <v>475</v>
      </c>
      <c r="F426" s="1">
        <v>6.7222222222222232</v>
      </c>
      <c r="G426" s="1">
        <v>151.25</v>
      </c>
      <c r="H426" s="1">
        <f>financials[[#This Row],[Units Sold]]*financials[[#This Row],[Sale Price]]</f>
        <v>71843.75</v>
      </c>
      <c r="I426" s="1">
        <f>VLOOKUP(financials[[#This Row],[Discount Band]],discount!A:B,2,0)*financials[[#This Row],[Gross Sales]]</f>
        <v>21553.125</v>
      </c>
      <c r="J426" s="1">
        <f>financials[[#This Row],[Gross Sales]]-financials[[#This Row],[Discounts]]</f>
        <v>50290.625</v>
      </c>
      <c r="K426" s="1">
        <f>financials[[#This Row],[Manufacturing Price]]*financials[[#This Row],[Units Sold]]*1.2</f>
        <v>3831.666666666667</v>
      </c>
      <c r="L426" s="1">
        <f>financials[[#This Row],[ Sales]]-financials[[#This Row],[COGS]]</f>
        <v>46458.958333333336</v>
      </c>
      <c r="M426" s="5">
        <v>43800</v>
      </c>
    </row>
    <row r="427" spans="1:13" x14ac:dyDescent="0.25">
      <c r="A427" t="s">
        <v>7</v>
      </c>
      <c r="B427" t="s">
        <v>16</v>
      </c>
      <c r="C427" s="4" t="s">
        <v>25</v>
      </c>
      <c r="D427" s="4" t="s">
        <v>31</v>
      </c>
      <c r="E427">
        <v>3175</v>
      </c>
      <c r="F427" s="1">
        <v>80.666666666666671</v>
      </c>
      <c r="G427" s="1">
        <v>18.150000000000002</v>
      </c>
      <c r="H427" s="1">
        <f>financials[[#This Row],[Units Sold]]*financials[[#This Row],[Sale Price]]</f>
        <v>57626.250000000007</v>
      </c>
      <c r="I427" s="1">
        <f>VLOOKUP(financials[[#This Row],[Discount Band]],discount!A:B,2,0)*financials[[#This Row],[Gross Sales]]</f>
        <v>17287.875</v>
      </c>
      <c r="J427" s="1">
        <f>financials[[#This Row],[Gross Sales]]-financials[[#This Row],[Discounts]]</f>
        <v>40338.375000000007</v>
      </c>
      <c r="K427" s="1">
        <f>financials[[#This Row],[Manufacturing Price]]*financials[[#This Row],[Units Sold]]*1.2</f>
        <v>307340</v>
      </c>
      <c r="L427" s="1">
        <f>financials[[#This Row],[ Sales]]-financials[[#This Row],[COGS]]</f>
        <v>-267001.625</v>
      </c>
      <c r="M427" s="5">
        <v>43586</v>
      </c>
    </row>
    <row r="428" spans="1:13" x14ac:dyDescent="0.25">
      <c r="A428" t="s">
        <v>6</v>
      </c>
      <c r="B428" t="s">
        <v>12</v>
      </c>
      <c r="C428" s="4" t="s">
        <v>25</v>
      </c>
      <c r="D428" s="4" t="s">
        <v>31</v>
      </c>
      <c r="E428">
        <v>2839</v>
      </c>
      <c r="F428" s="1">
        <v>80.666666666666671</v>
      </c>
      <c r="G428" s="1">
        <v>363.00000000000006</v>
      </c>
      <c r="H428" s="1">
        <f>financials[[#This Row],[Units Sold]]*financials[[#This Row],[Sale Price]]</f>
        <v>1030557.0000000001</v>
      </c>
      <c r="I428" s="1">
        <f>VLOOKUP(financials[[#This Row],[Discount Band]],discount!A:B,2,0)*financials[[#This Row],[Gross Sales]]</f>
        <v>309167.10000000003</v>
      </c>
      <c r="J428" s="1">
        <f>financials[[#This Row],[Gross Sales]]-financials[[#This Row],[Discounts]]</f>
        <v>721389.90000000014</v>
      </c>
      <c r="K428" s="1">
        <f>financials[[#This Row],[Manufacturing Price]]*financials[[#This Row],[Units Sold]]*1.2</f>
        <v>274815.2</v>
      </c>
      <c r="L428" s="1">
        <f>financials[[#This Row],[ Sales]]-financials[[#This Row],[COGS]]</f>
        <v>446574.70000000013</v>
      </c>
      <c r="M428" s="5">
        <v>43647</v>
      </c>
    </row>
    <row r="429" spans="1:13" x14ac:dyDescent="0.25">
      <c r="A429" t="s">
        <v>9</v>
      </c>
      <c r="B429" t="s">
        <v>15</v>
      </c>
      <c r="C429" s="4" t="s">
        <v>25</v>
      </c>
      <c r="D429" s="4" t="s">
        <v>31</v>
      </c>
      <c r="E429">
        <v>3901</v>
      </c>
      <c r="F429" s="1">
        <v>80.666666666666671</v>
      </c>
      <c r="G429" s="1">
        <v>423.50000000000011</v>
      </c>
      <c r="H429" s="1">
        <f>financials[[#This Row],[Units Sold]]*financials[[#This Row],[Sale Price]]</f>
        <v>1652073.5000000005</v>
      </c>
      <c r="I429" s="1">
        <f>VLOOKUP(financials[[#This Row],[Discount Band]],discount!A:B,2,0)*financials[[#This Row],[Gross Sales]]</f>
        <v>495622.0500000001</v>
      </c>
      <c r="J429" s="1">
        <f>financials[[#This Row],[Gross Sales]]-financials[[#This Row],[Discounts]]</f>
        <v>1156451.4500000004</v>
      </c>
      <c r="K429" s="1">
        <f>financials[[#This Row],[Manufacturing Price]]*financials[[#This Row],[Units Sold]]*1.2</f>
        <v>377616.8</v>
      </c>
      <c r="L429" s="1">
        <f>financials[[#This Row],[ Sales]]-financials[[#This Row],[COGS]]</f>
        <v>778834.65000000037</v>
      </c>
      <c r="M429" s="5">
        <v>43647</v>
      </c>
    </row>
    <row r="430" spans="1:13" x14ac:dyDescent="0.25">
      <c r="A430" t="s">
        <v>8</v>
      </c>
      <c r="B430" t="s">
        <v>12</v>
      </c>
      <c r="C430" s="4" t="s">
        <v>25</v>
      </c>
      <c r="D430" s="4" t="s">
        <v>31</v>
      </c>
      <c r="E430">
        <v>867</v>
      </c>
      <c r="F430" s="1">
        <v>80.666666666666671</v>
      </c>
      <c r="G430" s="1">
        <v>151.25</v>
      </c>
      <c r="H430" s="1">
        <f>financials[[#This Row],[Units Sold]]*financials[[#This Row],[Sale Price]]</f>
        <v>131133.75</v>
      </c>
      <c r="I430" s="1">
        <f>VLOOKUP(financials[[#This Row],[Discount Band]],discount!A:B,2,0)*financials[[#This Row],[Gross Sales]]</f>
        <v>39340.125</v>
      </c>
      <c r="J430" s="1">
        <f>financials[[#This Row],[Gross Sales]]-financials[[#This Row],[Discounts]]</f>
        <v>91793.625</v>
      </c>
      <c r="K430" s="1">
        <f>financials[[#This Row],[Manufacturing Price]]*financials[[#This Row],[Units Sold]]*1.2</f>
        <v>83925.599999999991</v>
      </c>
      <c r="L430" s="1">
        <f>financials[[#This Row],[ Sales]]-financials[[#This Row],[COGS]]</f>
        <v>7868.0250000000087</v>
      </c>
      <c r="M430" s="5">
        <v>43709</v>
      </c>
    </row>
    <row r="431" spans="1:13" x14ac:dyDescent="0.25">
      <c r="A431" t="s">
        <v>8</v>
      </c>
      <c r="B431" t="s">
        <v>16</v>
      </c>
      <c r="C431" s="4" t="s">
        <v>25</v>
      </c>
      <c r="D431" s="4" t="s">
        <v>31</v>
      </c>
      <c r="E431">
        <v>1979</v>
      </c>
      <c r="F431" s="1">
        <v>80.666666666666671</v>
      </c>
      <c r="G431" s="1">
        <v>151.25</v>
      </c>
      <c r="H431" s="1">
        <f>financials[[#This Row],[Units Sold]]*financials[[#This Row],[Sale Price]]</f>
        <v>299323.75</v>
      </c>
      <c r="I431" s="1">
        <f>VLOOKUP(financials[[#This Row],[Discount Band]],discount!A:B,2,0)*financials[[#This Row],[Gross Sales]]</f>
        <v>89797.125</v>
      </c>
      <c r="J431" s="1">
        <f>financials[[#This Row],[Gross Sales]]-financials[[#This Row],[Discounts]]</f>
        <v>209526.625</v>
      </c>
      <c r="K431" s="1">
        <f>financials[[#This Row],[Manufacturing Price]]*financials[[#This Row],[Units Sold]]*1.2</f>
        <v>191567.2</v>
      </c>
      <c r="L431" s="1">
        <f>financials[[#This Row],[ Sales]]-financials[[#This Row],[COGS]]</f>
        <v>17959.424999999988</v>
      </c>
      <c r="M431" s="5">
        <v>43709</v>
      </c>
    </row>
    <row r="432" spans="1:13" x14ac:dyDescent="0.25">
      <c r="A432" t="s">
        <v>9</v>
      </c>
      <c r="B432" t="s">
        <v>12</v>
      </c>
      <c r="C432" s="4" t="s">
        <v>25</v>
      </c>
      <c r="D432" s="4" t="s">
        <v>31</v>
      </c>
      <c r="E432">
        <v>3294</v>
      </c>
      <c r="F432" s="1">
        <v>80.666666666666671</v>
      </c>
      <c r="G432" s="1">
        <v>423.50000000000011</v>
      </c>
      <c r="H432" s="1">
        <f>financials[[#This Row],[Units Sold]]*financials[[#This Row],[Sale Price]]</f>
        <v>1395009.0000000005</v>
      </c>
      <c r="I432" s="1">
        <f>VLOOKUP(financials[[#This Row],[Discount Band]],discount!A:B,2,0)*financials[[#This Row],[Gross Sales]]</f>
        <v>418502.70000000013</v>
      </c>
      <c r="J432" s="1">
        <f>financials[[#This Row],[Gross Sales]]-financials[[#This Row],[Discounts]]</f>
        <v>976506.30000000028</v>
      </c>
      <c r="K432" s="1">
        <f>financials[[#This Row],[Manufacturing Price]]*financials[[#This Row],[Units Sold]]*1.2</f>
        <v>318859.2</v>
      </c>
      <c r="L432" s="1">
        <f>financials[[#This Row],[ Sales]]-financials[[#This Row],[COGS]]</f>
        <v>657647.10000000033</v>
      </c>
      <c r="M432" s="5">
        <v>43739</v>
      </c>
    </row>
    <row r="433" spans="1:13" x14ac:dyDescent="0.25">
      <c r="A433" t="s">
        <v>10</v>
      </c>
      <c r="B433" t="s">
        <v>13</v>
      </c>
      <c r="C433" s="4" t="s">
        <v>26</v>
      </c>
      <c r="D433" s="4" t="s">
        <v>31</v>
      </c>
      <c r="E433">
        <v>2973</v>
      </c>
      <c r="F433" s="1">
        <v>168.05555555555554</v>
      </c>
      <c r="G433" s="1">
        <v>14.520000000000003</v>
      </c>
      <c r="H433" s="1">
        <f>financials[[#This Row],[Units Sold]]*financials[[#This Row],[Sale Price]]</f>
        <v>43167.960000000006</v>
      </c>
      <c r="I433" s="1">
        <f>VLOOKUP(financials[[#This Row],[Discount Band]],discount!A:B,2,0)*financials[[#This Row],[Gross Sales]]</f>
        <v>12950.388000000001</v>
      </c>
      <c r="J433" s="1">
        <f>financials[[#This Row],[Gross Sales]]-financials[[#This Row],[Discounts]]</f>
        <v>30217.572000000007</v>
      </c>
      <c r="K433" s="1">
        <f>financials[[#This Row],[Manufacturing Price]]*financials[[#This Row],[Units Sold]]*1.2</f>
        <v>599554.99999999988</v>
      </c>
      <c r="L433" s="1">
        <f>financials[[#This Row],[ Sales]]-financials[[#This Row],[COGS]]</f>
        <v>-569337.42799999984</v>
      </c>
      <c r="M433" s="5">
        <v>43466</v>
      </c>
    </row>
    <row r="434" spans="1:13" x14ac:dyDescent="0.25">
      <c r="A434" t="s">
        <v>6</v>
      </c>
      <c r="B434" t="s">
        <v>15</v>
      </c>
      <c r="C434" s="4" t="s">
        <v>26</v>
      </c>
      <c r="D434" s="4" t="s">
        <v>31</v>
      </c>
      <c r="E434">
        <v>3469</v>
      </c>
      <c r="F434" s="1">
        <v>168.05555555555554</v>
      </c>
      <c r="G434" s="1">
        <v>363.00000000000006</v>
      </c>
      <c r="H434" s="1">
        <f>financials[[#This Row],[Units Sold]]*financials[[#This Row],[Sale Price]]</f>
        <v>1259247.0000000002</v>
      </c>
      <c r="I434" s="1">
        <f>VLOOKUP(financials[[#This Row],[Discount Band]],discount!A:B,2,0)*financials[[#This Row],[Gross Sales]]</f>
        <v>377774.10000000003</v>
      </c>
      <c r="J434" s="1">
        <f>financials[[#This Row],[Gross Sales]]-financials[[#This Row],[Discounts]]</f>
        <v>881472.90000000014</v>
      </c>
      <c r="K434" s="1">
        <f>financials[[#This Row],[Manufacturing Price]]*financials[[#This Row],[Units Sold]]*1.2</f>
        <v>699581.66666666651</v>
      </c>
      <c r="L434" s="1">
        <f>financials[[#This Row],[ Sales]]-financials[[#This Row],[COGS]]</f>
        <v>181891.23333333363</v>
      </c>
      <c r="M434" s="5">
        <v>43497</v>
      </c>
    </row>
    <row r="435" spans="1:13" x14ac:dyDescent="0.25">
      <c r="A435" t="s">
        <v>9</v>
      </c>
      <c r="B435" t="s">
        <v>13</v>
      </c>
      <c r="C435" s="4" t="s">
        <v>26</v>
      </c>
      <c r="D435" s="4" t="s">
        <v>31</v>
      </c>
      <c r="E435">
        <v>3752</v>
      </c>
      <c r="F435" s="1">
        <v>168.05555555555554</v>
      </c>
      <c r="G435" s="1">
        <v>423.50000000000011</v>
      </c>
      <c r="H435" s="1">
        <f>financials[[#This Row],[Units Sold]]*financials[[#This Row],[Sale Price]]</f>
        <v>1588972.0000000005</v>
      </c>
      <c r="I435" s="1">
        <f>VLOOKUP(financials[[#This Row],[Discount Band]],discount!A:B,2,0)*financials[[#This Row],[Gross Sales]]</f>
        <v>476691.60000000009</v>
      </c>
      <c r="J435" s="1">
        <f>financials[[#This Row],[Gross Sales]]-financials[[#This Row],[Discounts]]</f>
        <v>1112280.4000000004</v>
      </c>
      <c r="K435" s="1">
        <f>financials[[#This Row],[Manufacturing Price]]*financials[[#This Row],[Units Sold]]*1.2</f>
        <v>756653.33333333326</v>
      </c>
      <c r="L435" s="1">
        <f>financials[[#This Row],[ Sales]]-financials[[#This Row],[COGS]]</f>
        <v>355627.06666666712</v>
      </c>
      <c r="M435" s="5">
        <v>43556</v>
      </c>
    </row>
    <row r="436" spans="1:13" x14ac:dyDescent="0.25">
      <c r="A436" t="s">
        <v>10</v>
      </c>
      <c r="B436" t="s">
        <v>15</v>
      </c>
      <c r="C436" s="4" t="s">
        <v>26</v>
      </c>
      <c r="D436" s="4" t="s">
        <v>31</v>
      </c>
      <c r="E436">
        <v>4348</v>
      </c>
      <c r="F436" s="1">
        <v>168.05555555555554</v>
      </c>
      <c r="G436" s="1">
        <v>14.520000000000003</v>
      </c>
      <c r="H436" s="1">
        <f>financials[[#This Row],[Units Sold]]*financials[[#This Row],[Sale Price]]</f>
        <v>63132.960000000014</v>
      </c>
      <c r="I436" s="1">
        <f>VLOOKUP(financials[[#This Row],[Discount Band]],discount!A:B,2,0)*financials[[#This Row],[Gross Sales]]</f>
        <v>18939.888000000003</v>
      </c>
      <c r="J436" s="1">
        <f>financials[[#This Row],[Gross Sales]]-financials[[#This Row],[Discounts]]</f>
        <v>44193.072000000015</v>
      </c>
      <c r="K436" s="1">
        <f>financials[[#This Row],[Manufacturing Price]]*financials[[#This Row],[Units Sold]]*1.2</f>
        <v>876846.66666666663</v>
      </c>
      <c r="L436" s="1">
        <f>financials[[#This Row],[ Sales]]-financials[[#This Row],[COGS]]</f>
        <v>-832653.59466666658</v>
      </c>
      <c r="M436" s="5">
        <v>43586</v>
      </c>
    </row>
    <row r="437" spans="1:13" x14ac:dyDescent="0.25">
      <c r="A437" t="s">
        <v>6</v>
      </c>
      <c r="B437" t="s">
        <v>13</v>
      </c>
      <c r="C437" s="4" t="s">
        <v>26</v>
      </c>
      <c r="D437" s="4" t="s">
        <v>31</v>
      </c>
      <c r="E437">
        <v>4452</v>
      </c>
      <c r="F437" s="1">
        <v>168.05555555555554</v>
      </c>
      <c r="G437" s="1">
        <v>363.00000000000006</v>
      </c>
      <c r="H437" s="1">
        <f>financials[[#This Row],[Units Sold]]*financials[[#This Row],[Sale Price]]</f>
        <v>1616076.0000000002</v>
      </c>
      <c r="I437" s="1">
        <f>VLOOKUP(financials[[#This Row],[Discount Band]],discount!A:B,2,0)*financials[[#This Row],[Gross Sales]]</f>
        <v>484822.80000000005</v>
      </c>
      <c r="J437" s="1">
        <f>financials[[#This Row],[Gross Sales]]-financials[[#This Row],[Discounts]]</f>
        <v>1131253.2000000002</v>
      </c>
      <c r="K437" s="1">
        <f>financials[[#This Row],[Manufacturing Price]]*financials[[#This Row],[Units Sold]]*1.2</f>
        <v>897819.99999999988</v>
      </c>
      <c r="L437" s="1">
        <f>financials[[#This Row],[ Sales]]-financials[[#This Row],[COGS]]</f>
        <v>233433.2000000003</v>
      </c>
      <c r="M437" s="5">
        <v>43709</v>
      </c>
    </row>
    <row r="438" spans="1:13" x14ac:dyDescent="0.25">
      <c r="A438" t="s">
        <v>10</v>
      </c>
      <c r="B438" t="s">
        <v>14</v>
      </c>
      <c r="C438" s="4" t="s">
        <v>26</v>
      </c>
      <c r="D438" s="4" t="s">
        <v>31</v>
      </c>
      <c r="E438">
        <v>1247</v>
      </c>
      <c r="F438" s="1">
        <v>168.05555555555554</v>
      </c>
      <c r="G438" s="1">
        <v>14.520000000000003</v>
      </c>
      <c r="H438" s="1">
        <f>financials[[#This Row],[Units Sold]]*financials[[#This Row],[Sale Price]]</f>
        <v>18106.440000000002</v>
      </c>
      <c r="I438" s="1">
        <f>VLOOKUP(financials[[#This Row],[Discount Band]],discount!A:B,2,0)*financials[[#This Row],[Gross Sales]]</f>
        <v>5431.9320000000007</v>
      </c>
      <c r="J438" s="1">
        <f>financials[[#This Row],[Gross Sales]]-financials[[#This Row],[Discounts]]</f>
        <v>12674.508000000002</v>
      </c>
      <c r="K438" s="1">
        <f>financials[[#This Row],[Manufacturing Price]]*financials[[#This Row],[Units Sold]]*1.2</f>
        <v>251478.33333333328</v>
      </c>
      <c r="L438" s="1">
        <f>financials[[#This Row],[ Sales]]-financials[[#This Row],[COGS]]</f>
        <v>-238803.82533333328</v>
      </c>
      <c r="M438" s="5">
        <v>44075</v>
      </c>
    </row>
    <row r="439" spans="1:13" x14ac:dyDescent="0.25">
      <c r="A439" t="s">
        <v>7</v>
      </c>
      <c r="B439" t="s">
        <v>14</v>
      </c>
      <c r="C439" s="4" t="s">
        <v>26</v>
      </c>
      <c r="D439" s="4" t="s">
        <v>31</v>
      </c>
      <c r="E439">
        <v>3439</v>
      </c>
      <c r="F439" s="1">
        <v>168.05555555555554</v>
      </c>
      <c r="G439" s="1">
        <v>18.150000000000002</v>
      </c>
      <c r="H439" s="1">
        <f>financials[[#This Row],[Units Sold]]*financials[[#This Row],[Sale Price]]</f>
        <v>62417.850000000006</v>
      </c>
      <c r="I439" s="1">
        <f>VLOOKUP(financials[[#This Row],[Discount Band]],discount!A:B,2,0)*financials[[#This Row],[Gross Sales]]</f>
        <v>18725.355</v>
      </c>
      <c r="J439" s="1">
        <f>financials[[#This Row],[Gross Sales]]-financials[[#This Row],[Discounts]]</f>
        <v>43692.49500000001</v>
      </c>
      <c r="K439" s="1">
        <f>financials[[#This Row],[Manufacturing Price]]*financials[[#This Row],[Units Sold]]*1.2</f>
        <v>693531.66666666663</v>
      </c>
      <c r="L439" s="1">
        <f>financials[[#This Row],[ Sales]]-financials[[#This Row],[COGS]]</f>
        <v>-649839.17166666663</v>
      </c>
      <c r="M439" s="5">
        <v>43739</v>
      </c>
    </row>
    <row r="440" spans="1:13" x14ac:dyDescent="0.25">
      <c r="A440" t="s">
        <v>8</v>
      </c>
      <c r="B440" t="s">
        <v>16</v>
      </c>
      <c r="C440" s="4" t="s">
        <v>26</v>
      </c>
      <c r="D440" s="4" t="s">
        <v>31</v>
      </c>
      <c r="E440">
        <v>3705</v>
      </c>
      <c r="F440" s="1">
        <v>168.05555555555554</v>
      </c>
      <c r="G440" s="1">
        <v>151.25</v>
      </c>
      <c r="H440" s="1">
        <f>financials[[#This Row],[Units Sold]]*financials[[#This Row],[Sale Price]]</f>
        <v>560381.25</v>
      </c>
      <c r="I440" s="1">
        <f>VLOOKUP(financials[[#This Row],[Discount Band]],discount!A:B,2,0)*financials[[#This Row],[Gross Sales]]</f>
        <v>168114.375</v>
      </c>
      <c r="J440" s="1">
        <f>financials[[#This Row],[Gross Sales]]-financials[[#This Row],[Discounts]]</f>
        <v>392266.875</v>
      </c>
      <c r="K440" s="1">
        <f>financials[[#This Row],[Manufacturing Price]]*financials[[#This Row],[Units Sold]]*1.2</f>
        <v>747174.99999999988</v>
      </c>
      <c r="L440" s="1">
        <f>financials[[#This Row],[ Sales]]-financials[[#This Row],[COGS]]</f>
        <v>-354908.12499999988</v>
      </c>
      <c r="M440" s="5">
        <v>43770</v>
      </c>
    </row>
    <row r="441" spans="1:13" x14ac:dyDescent="0.25">
      <c r="A441" t="s">
        <v>9</v>
      </c>
      <c r="B441" t="s">
        <v>13</v>
      </c>
      <c r="C441" s="4" t="s">
        <v>27</v>
      </c>
      <c r="D441" s="4" t="s">
        <v>31</v>
      </c>
      <c r="E441">
        <v>3816</v>
      </c>
      <c r="F441" s="1">
        <v>174.7777777777778</v>
      </c>
      <c r="G441" s="1">
        <v>423.50000000000011</v>
      </c>
      <c r="H441" s="1">
        <f>financials[[#This Row],[Units Sold]]*financials[[#This Row],[Sale Price]]</f>
        <v>1616076.0000000005</v>
      </c>
      <c r="I441" s="1">
        <f>VLOOKUP(financials[[#This Row],[Discount Band]],discount!A:B,2,0)*financials[[#This Row],[Gross Sales]]</f>
        <v>484822.8000000001</v>
      </c>
      <c r="J441" s="1">
        <f>financials[[#This Row],[Gross Sales]]-financials[[#This Row],[Discounts]]</f>
        <v>1131253.2000000004</v>
      </c>
      <c r="K441" s="1">
        <f>financials[[#This Row],[Manufacturing Price]]*financials[[#This Row],[Units Sold]]*1.2</f>
        <v>800342.40000000014</v>
      </c>
      <c r="L441" s="1">
        <f>financials[[#This Row],[ Sales]]-financials[[#This Row],[COGS]]</f>
        <v>330910.80000000028</v>
      </c>
      <c r="M441" s="5">
        <v>43709</v>
      </c>
    </row>
    <row r="442" spans="1:13" x14ac:dyDescent="0.25">
      <c r="A442" t="s">
        <v>9</v>
      </c>
      <c r="B442" t="s">
        <v>12</v>
      </c>
      <c r="C442" s="4" t="s">
        <v>27</v>
      </c>
      <c r="D442" s="4" t="s">
        <v>31</v>
      </c>
      <c r="E442">
        <v>767</v>
      </c>
      <c r="F442" s="1">
        <v>174.7777777777778</v>
      </c>
      <c r="G442" s="1">
        <v>423.50000000000011</v>
      </c>
      <c r="H442" s="1">
        <f>financials[[#This Row],[Units Sold]]*financials[[#This Row],[Sale Price]]</f>
        <v>324824.50000000006</v>
      </c>
      <c r="I442" s="1">
        <f>VLOOKUP(financials[[#This Row],[Discount Band]],discount!A:B,2,0)*financials[[#This Row],[Gross Sales]]</f>
        <v>97447.35000000002</v>
      </c>
      <c r="J442" s="1">
        <f>financials[[#This Row],[Gross Sales]]-financials[[#This Row],[Discounts]]</f>
        <v>227377.15000000002</v>
      </c>
      <c r="K442" s="1">
        <f>financials[[#This Row],[Manufacturing Price]]*financials[[#This Row],[Units Sold]]*1.2</f>
        <v>160865.46666666667</v>
      </c>
      <c r="L442" s="1">
        <f>financials[[#This Row],[ Sales]]-financials[[#This Row],[COGS]]</f>
        <v>66511.683333333349</v>
      </c>
      <c r="M442" s="5">
        <v>43739</v>
      </c>
    </row>
    <row r="443" spans="1:13" x14ac:dyDescent="0.25">
      <c r="A443" t="s">
        <v>7</v>
      </c>
      <c r="B443" t="s">
        <v>15</v>
      </c>
      <c r="C443" s="4" t="s">
        <v>27</v>
      </c>
      <c r="D443" s="4" t="s">
        <v>31</v>
      </c>
      <c r="E443">
        <v>3377</v>
      </c>
      <c r="F443" s="1">
        <v>174.7777777777778</v>
      </c>
      <c r="G443" s="1">
        <v>18.150000000000002</v>
      </c>
      <c r="H443" s="1">
        <f>financials[[#This Row],[Units Sold]]*financials[[#This Row],[Sale Price]]</f>
        <v>61292.55000000001</v>
      </c>
      <c r="I443" s="1">
        <f>VLOOKUP(financials[[#This Row],[Discount Band]],discount!A:B,2,0)*financials[[#This Row],[Gross Sales]]</f>
        <v>18387.765000000003</v>
      </c>
      <c r="J443" s="1">
        <f>financials[[#This Row],[Gross Sales]]-financials[[#This Row],[Discounts]]</f>
        <v>42904.785000000003</v>
      </c>
      <c r="K443" s="1">
        <f>financials[[#This Row],[Manufacturing Price]]*financials[[#This Row],[Units Sold]]*1.2</f>
        <v>708269.46666666667</v>
      </c>
      <c r="L443" s="1">
        <f>financials[[#This Row],[ Sales]]-financials[[#This Row],[COGS]]</f>
        <v>-665364.68166666664</v>
      </c>
      <c r="M443" s="5">
        <v>44136</v>
      </c>
    </row>
    <row r="444" spans="1:13" x14ac:dyDescent="0.25">
      <c r="A444" t="s">
        <v>9</v>
      </c>
      <c r="B444" t="s">
        <v>16</v>
      </c>
      <c r="C444" s="4" t="s">
        <v>27</v>
      </c>
      <c r="D444" s="4" t="s">
        <v>31</v>
      </c>
      <c r="E444">
        <v>4265</v>
      </c>
      <c r="F444" s="1">
        <v>174.7777777777778</v>
      </c>
      <c r="G444" s="1">
        <v>24.200000000000003</v>
      </c>
      <c r="H444" s="1">
        <f>financials[[#This Row],[Units Sold]]*financials[[#This Row],[Sale Price]]</f>
        <v>103213.00000000001</v>
      </c>
      <c r="I444" s="1">
        <f>VLOOKUP(financials[[#This Row],[Discount Band]],discount!A:B,2,0)*financials[[#This Row],[Gross Sales]]</f>
        <v>30963.9</v>
      </c>
      <c r="J444" s="1">
        <f>financials[[#This Row],[Gross Sales]]-financials[[#This Row],[Discounts]]</f>
        <v>72249.100000000006</v>
      </c>
      <c r="K444" s="1">
        <f>financials[[#This Row],[Manufacturing Price]]*financials[[#This Row],[Units Sold]]*1.2</f>
        <v>894512.66666666686</v>
      </c>
      <c r="L444" s="1">
        <f>financials[[#This Row],[ Sales]]-financials[[#This Row],[COGS]]</f>
        <v>-822263.56666666688</v>
      </c>
      <c r="M444" s="5">
        <v>43770</v>
      </c>
    </row>
    <row r="445" spans="1:13" x14ac:dyDescent="0.25">
      <c r="A445" t="s">
        <v>9</v>
      </c>
      <c r="B445" t="s">
        <v>15</v>
      </c>
      <c r="C445" s="4" t="s">
        <v>22</v>
      </c>
      <c r="D445" s="4" t="s">
        <v>31</v>
      </c>
      <c r="E445">
        <v>4406</v>
      </c>
      <c r="F445" s="1">
        <v>2.0166666666666671</v>
      </c>
      <c r="G445" s="1">
        <v>24.200000000000003</v>
      </c>
      <c r="H445" s="1">
        <f>financials[[#This Row],[Units Sold]]*financials[[#This Row],[Sale Price]]</f>
        <v>106625.20000000001</v>
      </c>
      <c r="I445" s="1">
        <f>VLOOKUP(financials[[#This Row],[Discount Band]],discount!A:B,2,0)*financials[[#This Row],[Gross Sales]]</f>
        <v>31987.56</v>
      </c>
      <c r="J445" s="1">
        <f>financials[[#This Row],[Gross Sales]]-financials[[#This Row],[Discounts]]</f>
        <v>74637.640000000014</v>
      </c>
      <c r="K445" s="1">
        <f>financials[[#This Row],[Manufacturing Price]]*financials[[#This Row],[Units Sold]]*1.2</f>
        <v>10662.52</v>
      </c>
      <c r="L445" s="1">
        <f>financials[[#This Row],[ Sales]]-financials[[#This Row],[COGS]]</f>
        <v>63975.12000000001</v>
      </c>
      <c r="M445" s="5">
        <v>43586</v>
      </c>
    </row>
    <row r="446" spans="1:13" x14ac:dyDescent="0.25">
      <c r="A446" t="s">
        <v>9</v>
      </c>
      <c r="B446" t="s">
        <v>12</v>
      </c>
      <c r="C446" s="4" t="s">
        <v>22</v>
      </c>
      <c r="D446" s="4" t="s">
        <v>31</v>
      </c>
      <c r="E446">
        <v>89</v>
      </c>
      <c r="F446" s="1">
        <v>2.0166666666666671</v>
      </c>
      <c r="G446" s="1">
        <v>8.4700000000000024</v>
      </c>
      <c r="H446" s="1">
        <f>financials[[#This Row],[Units Sold]]*financials[[#This Row],[Sale Price]]</f>
        <v>753.83000000000027</v>
      </c>
      <c r="I446" s="1">
        <f>VLOOKUP(financials[[#This Row],[Discount Band]],discount!A:B,2,0)*financials[[#This Row],[Gross Sales]]</f>
        <v>226.14900000000009</v>
      </c>
      <c r="J446" s="1">
        <f>financials[[#This Row],[Gross Sales]]-financials[[#This Row],[Discounts]]</f>
        <v>527.68100000000015</v>
      </c>
      <c r="K446" s="1">
        <f>financials[[#This Row],[Manufacturing Price]]*financials[[#This Row],[Units Sold]]*1.2</f>
        <v>215.38000000000005</v>
      </c>
      <c r="L446" s="1">
        <f>financials[[#This Row],[ Sales]]-financials[[#This Row],[COGS]]</f>
        <v>312.3010000000001</v>
      </c>
      <c r="M446" s="5">
        <v>43647</v>
      </c>
    </row>
    <row r="447" spans="1:13" x14ac:dyDescent="0.25">
      <c r="A447" t="s">
        <v>10</v>
      </c>
      <c r="B447" t="s">
        <v>15</v>
      </c>
      <c r="C447" s="4" t="s">
        <v>22</v>
      </c>
      <c r="D447" s="4" t="s">
        <v>31</v>
      </c>
      <c r="E447">
        <v>767</v>
      </c>
      <c r="F447" s="1">
        <v>2.0166666666666671</v>
      </c>
      <c r="G447" s="1">
        <v>14.520000000000003</v>
      </c>
      <c r="H447" s="1">
        <f>financials[[#This Row],[Units Sold]]*financials[[#This Row],[Sale Price]]</f>
        <v>11136.840000000002</v>
      </c>
      <c r="I447" s="1">
        <f>VLOOKUP(financials[[#This Row],[Discount Band]],discount!A:B,2,0)*financials[[#This Row],[Gross Sales]]</f>
        <v>3341.0520000000006</v>
      </c>
      <c r="J447" s="1">
        <f>financials[[#This Row],[Gross Sales]]-financials[[#This Row],[Discounts]]</f>
        <v>7795.7880000000014</v>
      </c>
      <c r="K447" s="1">
        <f>financials[[#This Row],[Manufacturing Price]]*financials[[#This Row],[Units Sold]]*1.2</f>
        <v>1856.14</v>
      </c>
      <c r="L447" s="1">
        <f>financials[[#This Row],[ Sales]]-financials[[#This Row],[COGS]]</f>
        <v>5939.648000000001</v>
      </c>
      <c r="M447" s="5">
        <v>43709</v>
      </c>
    </row>
    <row r="448" spans="1:13" x14ac:dyDescent="0.25">
      <c r="A448" t="s">
        <v>9</v>
      </c>
      <c r="B448" t="s">
        <v>16</v>
      </c>
      <c r="C448" s="4" t="s">
        <v>22</v>
      </c>
      <c r="D448" s="4" t="s">
        <v>31</v>
      </c>
      <c r="E448">
        <v>3774</v>
      </c>
      <c r="F448" s="1">
        <v>2.0166666666666671</v>
      </c>
      <c r="G448" s="1">
        <v>8.4700000000000024</v>
      </c>
      <c r="H448" s="1">
        <f>financials[[#This Row],[Units Sold]]*financials[[#This Row],[Sale Price]]</f>
        <v>31965.78000000001</v>
      </c>
      <c r="I448" s="1">
        <f>VLOOKUP(financials[[#This Row],[Discount Band]],discount!A:B,2,0)*financials[[#This Row],[Gross Sales]]</f>
        <v>9589.7340000000022</v>
      </c>
      <c r="J448" s="1">
        <f>financials[[#This Row],[Gross Sales]]-financials[[#This Row],[Discounts]]</f>
        <v>22376.046000000009</v>
      </c>
      <c r="K448" s="1">
        <f>financials[[#This Row],[Manufacturing Price]]*financials[[#This Row],[Units Sold]]*1.2</f>
        <v>9133.0800000000017</v>
      </c>
      <c r="L448" s="1">
        <f>financials[[#This Row],[ Sales]]-financials[[#This Row],[COGS]]</f>
        <v>13242.966000000008</v>
      </c>
      <c r="M448" s="5">
        <v>43800</v>
      </c>
    </row>
    <row r="449" spans="1:13" x14ac:dyDescent="0.25">
      <c r="A449" t="s">
        <v>9</v>
      </c>
      <c r="B449" t="s">
        <v>13</v>
      </c>
      <c r="C449" s="4" t="s">
        <v>24</v>
      </c>
      <c r="D449" s="4" t="s">
        <v>31</v>
      </c>
      <c r="E449">
        <v>3520</v>
      </c>
      <c r="F449" s="1">
        <v>6.7222222222222232</v>
      </c>
      <c r="G449" s="1">
        <v>24.200000000000003</v>
      </c>
      <c r="H449" s="1">
        <f>financials[[#This Row],[Units Sold]]*financials[[#This Row],[Sale Price]]</f>
        <v>85184.000000000015</v>
      </c>
      <c r="I449" s="1">
        <f>VLOOKUP(financials[[#This Row],[Discount Band]],discount!A:B,2,0)*financials[[#This Row],[Gross Sales]]</f>
        <v>25555.200000000004</v>
      </c>
      <c r="J449" s="1">
        <f>financials[[#This Row],[Gross Sales]]-financials[[#This Row],[Discounts]]</f>
        <v>59628.80000000001</v>
      </c>
      <c r="K449" s="1">
        <f>financials[[#This Row],[Manufacturing Price]]*financials[[#This Row],[Units Sold]]*1.2</f>
        <v>28394.666666666672</v>
      </c>
      <c r="L449" s="1">
        <f>financials[[#This Row],[ Sales]]-financials[[#This Row],[COGS]]</f>
        <v>31234.133333333339</v>
      </c>
      <c r="M449" s="5">
        <v>43525</v>
      </c>
    </row>
    <row r="450" spans="1:13" x14ac:dyDescent="0.25">
      <c r="A450" t="s">
        <v>9</v>
      </c>
      <c r="B450" t="s">
        <v>16</v>
      </c>
      <c r="C450" s="4" t="s">
        <v>24</v>
      </c>
      <c r="D450" s="4" t="s">
        <v>31</v>
      </c>
      <c r="E450">
        <v>1740</v>
      </c>
      <c r="F450" s="1">
        <v>6.7222222222222232</v>
      </c>
      <c r="G450" s="1">
        <v>24.200000000000003</v>
      </c>
      <c r="H450" s="1">
        <f>financials[[#This Row],[Units Sold]]*financials[[#This Row],[Sale Price]]</f>
        <v>42108.000000000007</v>
      </c>
      <c r="I450" s="1">
        <f>VLOOKUP(financials[[#This Row],[Discount Band]],discount!A:B,2,0)*financials[[#This Row],[Gross Sales]]</f>
        <v>12632.400000000001</v>
      </c>
      <c r="J450" s="1">
        <f>financials[[#This Row],[Gross Sales]]-financials[[#This Row],[Discounts]]</f>
        <v>29475.600000000006</v>
      </c>
      <c r="K450" s="1">
        <f>financials[[#This Row],[Manufacturing Price]]*financials[[#This Row],[Units Sold]]*1.2</f>
        <v>14036.000000000002</v>
      </c>
      <c r="L450" s="1">
        <f>financials[[#This Row],[ Sales]]-financials[[#This Row],[COGS]]</f>
        <v>15439.600000000004</v>
      </c>
      <c r="M450" s="5">
        <v>43617</v>
      </c>
    </row>
    <row r="451" spans="1:13" x14ac:dyDescent="0.25">
      <c r="A451" t="s">
        <v>9</v>
      </c>
      <c r="B451" t="s">
        <v>15</v>
      </c>
      <c r="C451" s="4" t="s">
        <v>24</v>
      </c>
      <c r="D451" s="4" t="s">
        <v>31</v>
      </c>
      <c r="E451">
        <v>4724</v>
      </c>
      <c r="F451" s="1">
        <v>6.7222222222222232</v>
      </c>
      <c r="G451" s="1">
        <v>8.4700000000000024</v>
      </c>
      <c r="H451" s="1">
        <f>financials[[#This Row],[Units Sold]]*financials[[#This Row],[Sale Price]]</f>
        <v>40012.280000000013</v>
      </c>
      <c r="I451" s="1">
        <f>VLOOKUP(financials[[#This Row],[Discount Band]],discount!A:B,2,0)*financials[[#This Row],[Gross Sales]]</f>
        <v>12003.684000000003</v>
      </c>
      <c r="J451" s="1">
        <f>financials[[#This Row],[Gross Sales]]-financials[[#This Row],[Discounts]]</f>
        <v>28008.596000000012</v>
      </c>
      <c r="K451" s="1">
        <f>financials[[#This Row],[Manufacturing Price]]*financials[[#This Row],[Units Sold]]*1.2</f>
        <v>38106.933333333334</v>
      </c>
      <c r="L451" s="1">
        <f>financials[[#This Row],[ Sales]]-financials[[#This Row],[COGS]]</f>
        <v>-10098.337333333322</v>
      </c>
      <c r="M451" s="5">
        <v>43739</v>
      </c>
    </row>
    <row r="452" spans="1:13" x14ac:dyDescent="0.25">
      <c r="A452" t="s">
        <v>10</v>
      </c>
      <c r="B452" t="s">
        <v>14</v>
      </c>
      <c r="C452" s="4" t="s">
        <v>25</v>
      </c>
      <c r="D452" s="4" t="s">
        <v>31</v>
      </c>
      <c r="E452">
        <v>2430</v>
      </c>
      <c r="F452" s="1">
        <v>80.666666666666671</v>
      </c>
      <c r="G452" s="1">
        <v>14.520000000000003</v>
      </c>
      <c r="H452" s="1">
        <f>financials[[#This Row],[Units Sold]]*financials[[#This Row],[Sale Price]]</f>
        <v>35283.600000000006</v>
      </c>
      <c r="I452" s="1">
        <f>VLOOKUP(financials[[#This Row],[Discount Band]],discount!A:B,2,0)*financials[[#This Row],[Gross Sales]]</f>
        <v>10585.080000000002</v>
      </c>
      <c r="J452" s="1">
        <f>financials[[#This Row],[Gross Sales]]-financials[[#This Row],[Discounts]]</f>
        <v>24698.520000000004</v>
      </c>
      <c r="K452" s="1">
        <f>financials[[#This Row],[Manufacturing Price]]*financials[[#This Row],[Units Sold]]*1.2</f>
        <v>235224</v>
      </c>
      <c r="L452" s="1">
        <f>financials[[#This Row],[ Sales]]-financials[[#This Row],[COGS]]</f>
        <v>-210525.47999999998</v>
      </c>
      <c r="M452" s="5">
        <v>43525</v>
      </c>
    </row>
    <row r="453" spans="1:13" x14ac:dyDescent="0.25">
      <c r="A453" t="s">
        <v>7</v>
      </c>
      <c r="B453" t="s">
        <v>16</v>
      </c>
      <c r="C453" s="4" t="s">
        <v>25</v>
      </c>
      <c r="D453" s="4" t="s">
        <v>31</v>
      </c>
      <c r="E453">
        <v>1939</v>
      </c>
      <c r="F453" s="1">
        <v>80.666666666666671</v>
      </c>
      <c r="G453" s="1">
        <v>18.150000000000002</v>
      </c>
      <c r="H453" s="1">
        <f>financials[[#This Row],[Units Sold]]*financials[[#This Row],[Sale Price]]</f>
        <v>35192.850000000006</v>
      </c>
      <c r="I453" s="1">
        <f>VLOOKUP(financials[[#This Row],[Discount Band]],discount!A:B,2,0)*financials[[#This Row],[Gross Sales]]</f>
        <v>10557.855000000001</v>
      </c>
      <c r="J453" s="1">
        <f>financials[[#This Row],[Gross Sales]]-financials[[#This Row],[Discounts]]</f>
        <v>24634.995000000003</v>
      </c>
      <c r="K453" s="1">
        <f>financials[[#This Row],[Manufacturing Price]]*financials[[#This Row],[Units Sold]]*1.2</f>
        <v>187695.2</v>
      </c>
      <c r="L453" s="1">
        <f>financials[[#This Row],[ Sales]]-financials[[#This Row],[COGS]]</f>
        <v>-163060.20500000002</v>
      </c>
      <c r="M453" s="5">
        <v>43556</v>
      </c>
    </row>
    <row r="454" spans="1:13" x14ac:dyDescent="0.25">
      <c r="A454" t="s">
        <v>9</v>
      </c>
      <c r="B454" t="s">
        <v>15</v>
      </c>
      <c r="C454" s="4" t="s">
        <v>26</v>
      </c>
      <c r="D454" s="4" t="s">
        <v>31</v>
      </c>
      <c r="E454">
        <v>4531</v>
      </c>
      <c r="F454" s="1">
        <v>168.05555555555554</v>
      </c>
      <c r="G454" s="1">
        <v>8.4700000000000024</v>
      </c>
      <c r="H454" s="1">
        <f>financials[[#This Row],[Units Sold]]*financials[[#This Row],[Sale Price]]</f>
        <v>38377.570000000014</v>
      </c>
      <c r="I454" s="1">
        <f>VLOOKUP(financials[[#This Row],[Discount Band]],discount!A:B,2,0)*financials[[#This Row],[Gross Sales]]</f>
        <v>11513.271000000004</v>
      </c>
      <c r="J454" s="1">
        <f>financials[[#This Row],[Gross Sales]]-financials[[#This Row],[Discounts]]</f>
        <v>26864.29900000001</v>
      </c>
      <c r="K454" s="1">
        <f>financials[[#This Row],[Manufacturing Price]]*financials[[#This Row],[Units Sold]]*1.2</f>
        <v>913751.66666666651</v>
      </c>
      <c r="L454" s="1">
        <f>financials[[#This Row],[ Sales]]-financials[[#This Row],[COGS]]</f>
        <v>-886887.36766666651</v>
      </c>
      <c r="M454" s="5">
        <v>43739</v>
      </c>
    </row>
    <row r="455" spans="1:13" x14ac:dyDescent="0.25">
      <c r="A455" t="s">
        <v>9</v>
      </c>
      <c r="B455" t="s">
        <v>14</v>
      </c>
      <c r="C455" s="4" t="s">
        <v>26</v>
      </c>
      <c r="D455" s="4" t="s">
        <v>31</v>
      </c>
      <c r="E455">
        <v>2072</v>
      </c>
      <c r="F455" s="1">
        <v>168.05555555555554</v>
      </c>
      <c r="G455" s="1">
        <v>24.200000000000003</v>
      </c>
      <c r="H455" s="1">
        <f>financials[[#This Row],[Units Sold]]*financials[[#This Row],[Sale Price]]</f>
        <v>50142.400000000009</v>
      </c>
      <c r="I455" s="1">
        <f>VLOOKUP(financials[[#This Row],[Discount Band]],discount!A:B,2,0)*financials[[#This Row],[Gross Sales]]</f>
        <v>15042.720000000001</v>
      </c>
      <c r="J455" s="1">
        <f>financials[[#This Row],[Gross Sales]]-financials[[#This Row],[Discounts]]</f>
        <v>35099.680000000008</v>
      </c>
      <c r="K455" s="1">
        <f>financials[[#This Row],[Manufacturing Price]]*financials[[#This Row],[Units Sold]]*1.2</f>
        <v>417853.33333333326</v>
      </c>
      <c r="L455" s="1">
        <f>financials[[#This Row],[ Sales]]-financials[[#This Row],[COGS]]</f>
        <v>-382753.65333333326</v>
      </c>
      <c r="M455" s="5">
        <v>44136</v>
      </c>
    </row>
    <row r="456" spans="1:13" x14ac:dyDescent="0.25">
      <c r="A456" t="s">
        <v>9</v>
      </c>
      <c r="B456" t="s">
        <v>16</v>
      </c>
      <c r="C456" s="4" t="s">
        <v>26</v>
      </c>
      <c r="D456" s="4" t="s">
        <v>31</v>
      </c>
      <c r="E456">
        <v>2291</v>
      </c>
      <c r="F456" s="1">
        <v>168.05555555555554</v>
      </c>
      <c r="G456" s="1">
        <v>8.4700000000000024</v>
      </c>
      <c r="H456" s="1">
        <f>financials[[#This Row],[Units Sold]]*financials[[#This Row],[Sale Price]]</f>
        <v>19404.770000000004</v>
      </c>
      <c r="I456" s="1">
        <f>VLOOKUP(financials[[#This Row],[Discount Band]],discount!A:B,2,0)*financials[[#This Row],[Gross Sales]]</f>
        <v>5821.4310000000014</v>
      </c>
      <c r="J456" s="1">
        <f>financials[[#This Row],[Gross Sales]]-financials[[#This Row],[Discounts]]</f>
        <v>13583.339000000004</v>
      </c>
      <c r="K456" s="1">
        <f>financials[[#This Row],[Manufacturing Price]]*financials[[#This Row],[Units Sold]]*1.2</f>
        <v>462018.33333333331</v>
      </c>
      <c r="L456" s="1">
        <f>financials[[#This Row],[ Sales]]-financials[[#This Row],[COGS]]</f>
        <v>-448434.99433333334</v>
      </c>
      <c r="M456" s="5">
        <v>43800</v>
      </c>
    </row>
    <row r="457" spans="1:13" x14ac:dyDescent="0.25">
      <c r="A457" t="s">
        <v>9</v>
      </c>
      <c r="B457" t="s">
        <v>16</v>
      </c>
      <c r="C457" s="4" t="s">
        <v>27</v>
      </c>
      <c r="D457" s="4" t="s">
        <v>31</v>
      </c>
      <c r="E457">
        <v>3749</v>
      </c>
      <c r="F457" s="1">
        <v>174.7777777777778</v>
      </c>
      <c r="G457" s="1">
        <v>24.200000000000003</v>
      </c>
      <c r="H457" s="1">
        <f>financials[[#This Row],[Units Sold]]*financials[[#This Row],[Sale Price]]</f>
        <v>90725.800000000017</v>
      </c>
      <c r="I457" s="1">
        <f>VLOOKUP(financials[[#This Row],[Discount Band]],discount!A:B,2,0)*financials[[#This Row],[Gross Sales]]</f>
        <v>27217.740000000005</v>
      </c>
      <c r="J457" s="1">
        <f>financials[[#This Row],[Gross Sales]]-financials[[#This Row],[Discounts]]</f>
        <v>63508.060000000012</v>
      </c>
      <c r="K457" s="1">
        <f>financials[[#This Row],[Manufacturing Price]]*financials[[#This Row],[Units Sold]]*1.2</f>
        <v>786290.26666666672</v>
      </c>
      <c r="L457" s="1">
        <f>financials[[#This Row],[ Sales]]-financials[[#This Row],[COGS]]</f>
        <v>-722782.20666666667</v>
      </c>
      <c r="M457" s="5">
        <v>43617</v>
      </c>
    </row>
    <row r="458" spans="1:13" x14ac:dyDescent="0.25">
      <c r="A458" t="s">
        <v>7</v>
      </c>
      <c r="B458" t="s">
        <v>12</v>
      </c>
      <c r="C458" s="4" t="s">
        <v>27</v>
      </c>
      <c r="D458" s="4" t="s">
        <v>31</v>
      </c>
      <c r="E458">
        <v>4025</v>
      </c>
      <c r="F458" s="1">
        <v>174.7777777777778</v>
      </c>
      <c r="G458" s="1">
        <v>18.150000000000002</v>
      </c>
      <c r="H458" s="1">
        <f>financials[[#This Row],[Units Sold]]*financials[[#This Row],[Sale Price]]</f>
        <v>73053.750000000015</v>
      </c>
      <c r="I458" s="1">
        <f>VLOOKUP(financials[[#This Row],[Discount Band]],discount!A:B,2,0)*financials[[#This Row],[Gross Sales]]</f>
        <v>21916.125000000004</v>
      </c>
      <c r="J458" s="1">
        <f>financials[[#This Row],[Gross Sales]]-financials[[#This Row],[Discounts]]</f>
        <v>51137.625000000015</v>
      </c>
      <c r="K458" s="1">
        <f>financials[[#This Row],[Manufacturing Price]]*financials[[#This Row],[Units Sold]]*1.2</f>
        <v>844176.66666666674</v>
      </c>
      <c r="L458" s="1">
        <f>financials[[#This Row],[ Sales]]-financials[[#This Row],[COGS]]</f>
        <v>-793039.04166666674</v>
      </c>
      <c r="M458" s="5">
        <v>43647</v>
      </c>
    </row>
    <row r="459" spans="1:13" x14ac:dyDescent="0.25">
      <c r="A459" t="s">
        <v>10</v>
      </c>
      <c r="B459" t="s">
        <v>14</v>
      </c>
      <c r="C459" s="4" t="s">
        <v>27</v>
      </c>
      <c r="D459" s="4" t="s">
        <v>31</v>
      </c>
      <c r="E459">
        <v>1762</v>
      </c>
      <c r="F459" s="1">
        <v>174.7777777777778</v>
      </c>
      <c r="G459" s="1">
        <v>14.520000000000003</v>
      </c>
      <c r="H459" s="1">
        <f>financials[[#This Row],[Units Sold]]*financials[[#This Row],[Sale Price]]</f>
        <v>25584.240000000005</v>
      </c>
      <c r="I459" s="1">
        <f>VLOOKUP(financials[[#This Row],[Discount Band]],discount!A:B,2,0)*financials[[#This Row],[Gross Sales]]</f>
        <v>7675.2720000000008</v>
      </c>
      <c r="J459" s="1">
        <f>financials[[#This Row],[Gross Sales]]-financials[[#This Row],[Discounts]]</f>
        <v>17908.968000000004</v>
      </c>
      <c r="K459" s="1">
        <f>financials[[#This Row],[Manufacturing Price]]*financials[[#This Row],[Units Sold]]*1.2</f>
        <v>369550.13333333336</v>
      </c>
      <c r="L459" s="1">
        <f>financials[[#This Row],[ Sales]]-financials[[#This Row],[COGS]]</f>
        <v>-351641.16533333337</v>
      </c>
      <c r="M459" s="5">
        <v>44166</v>
      </c>
    </row>
    <row r="460" spans="1:13" x14ac:dyDescent="0.25">
      <c r="A460" t="s">
        <v>10</v>
      </c>
      <c r="B460" t="s">
        <v>13</v>
      </c>
      <c r="C460" s="4" t="s">
        <v>22</v>
      </c>
      <c r="D460" s="4" t="s">
        <v>32</v>
      </c>
      <c r="E460">
        <v>4168</v>
      </c>
      <c r="F460" s="1">
        <v>2.0166666666666671</v>
      </c>
      <c r="G460" s="1">
        <v>14.520000000000003</v>
      </c>
      <c r="H460" s="1">
        <f>financials[[#This Row],[Units Sold]]*financials[[#This Row],[Sale Price]]</f>
        <v>60519.360000000015</v>
      </c>
      <c r="I460" s="1">
        <f>VLOOKUP(financials[[#This Row],[Discount Band]],discount!A:B,2,0)*financials[[#This Row],[Gross Sales]]</f>
        <v>36311.616000000009</v>
      </c>
      <c r="J460" s="1">
        <f>financials[[#This Row],[Gross Sales]]-financials[[#This Row],[Discounts]]</f>
        <v>24207.744000000006</v>
      </c>
      <c r="K460" s="1">
        <f>financials[[#This Row],[Manufacturing Price]]*financials[[#This Row],[Units Sold]]*1.2</f>
        <v>10086.560000000003</v>
      </c>
      <c r="L460" s="1">
        <f>financials[[#This Row],[ Sales]]-financials[[#This Row],[COGS]]</f>
        <v>14121.184000000003</v>
      </c>
      <c r="M460" s="5">
        <v>44105</v>
      </c>
    </row>
    <row r="461" spans="1:13" x14ac:dyDescent="0.25">
      <c r="A461" t="s">
        <v>9</v>
      </c>
      <c r="B461" t="s">
        <v>13</v>
      </c>
      <c r="C461" s="4" t="s">
        <v>23</v>
      </c>
      <c r="D461" s="4" t="s">
        <v>32</v>
      </c>
      <c r="E461">
        <v>2693</v>
      </c>
      <c r="F461" s="1">
        <v>3.3611111111111116</v>
      </c>
      <c r="G461" s="1">
        <v>8.4700000000000024</v>
      </c>
      <c r="H461" s="1">
        <f>financials[[#This Row],[Units Sold]]*financials[[#This Row],[Sale Price]]</f>
        <v>22809.710000000006</v>
      </c>
      <c r="I461" s="1">
        <f>VLOOKUP(financials[[#This Row],[Discount Band]],discount!A:B,2,0)*financials[[#This Row],[Gross Sales]]</f>
        <v>13685.826000000003</v>
      </c>
      <c r="J461" s="1">
        <f>financials[[#This Row],[Gross Sales]]-financials[[#This Row],[Discounts]]</f>
        <v>9123.8840000000037</v>
      </c>
      <c r="K461" s="1">
        <f>financials[[#This Row],[Manufacturing Price]]*financials[[#This Row],[Units Sold]]*1.2</f>
        <v>10861.766666666668</v>
      </c>
      <c r="L461" s="1">
        <f>financials[[#This Row],[ Sales]]-financials[[#This Row],[COGS]]</f>
        <v>-1737.8826666666646</v>
      </c>
      <c r="M461" s="5">
        <v>43709</v>
      </c>
    </row>
    <row r="462" spans="1:13" x14ac:dyDescent="0.25">
      <c r="A462" t="s">
        <v>10</v>
      </c>
      <c r="B462" t="s">
        <v>13</v>
      </c>
      <c r="C462" s="4" t="s">
        <v>24</v>
      </c>
      <c r="D462" s="4" t="s">
        <v>32</v>
      </c>
      <c r="E462">
        <v>1503</v>
      </c>
      <c r="F462" s="1">
        <v>6.7222222222222232</v>
      </c>
      <c r="G462" s="1">
        <v>14.520000000000003</v>
      </c>
      <c r="H462" s="1">
        <f>financials[[#This Row],[Units Sold]]*financials[[#This Row],[Sale Price]]</f>
        <v>21823.560000000005</v>
      </c>
      <c r="I462" s="1">
        <f>VLOOKUP(financials[[#This Row],[Discount Band]],discount!A:B,2,0)*financials[[#This Row],[Gross Sales]]</f>
        <v>13094.136000000002</v>
      </c>
      <c r="J462" s="1">
        <f>financials[[#This Row],[Gross Sales]]-financials[[#This Row],[Discounts]]</f>
        <v>8729.4240000000027</v>
      </c>
      <c r="K462" s="1">
        <f>financials[[#This Row],[Manufacturing Price]]*financials[[#This Row],[Units Sold]]*1.2</f>
        <v>12124.200000000003</v>
      </c>
      <c r="L462" s="1">
        <f>financials[[#This Row],[ Sales]]-financials[[#This Row],[COGS]]</f>
        <v>-3394.7759999999998</v>
      </c>
      <c r="M462" s="5">
        <v>44105</v>
      </c>
    </row>
    <row r="463" spans="1:13" x14ac:dyDescent="0.25">
      <c r="A463" t="s">
        <v>8</v>
      </c>
      <c r="B463" t="s">
        <v>13</v>
      </c>
      <c r="C463" s="4" t="s">
        <v>22</v>
      </c>
      <c r="D463" s="4" t="s">
        <v>32</v>
      </c>
      <c r="E463">
        <v>1729</v>
      </c>
      <c r="F463" s="1">
        <v>2.0166666666666671</v>
      </c>
      <c r="G463" s="1">
        <v>151.25</v>
      </c>
      <c r="H463" s="1">
        <f>financials[[#This Row],[Units Sold]]*financials[[#This Row],[Sale Price]]</f>
        <v>261511.25</v>
      </c>
      <c r="I463" s="1">
        <f>VLOOKUP(financials[[#This Row],[Discount Band]],discount!A:B,2,0)*financials[[#This Row],[Gross Sales]]</f>
        <v>156906.75</v>
      </c>
      <c r="J463" s="1">
        <f>financials[[#This Row],[Gross Sales]]-financials[[#This Row],[Discounts]]</f>
        <v>104604.5</v>
      </c>
      <c r="K463" s="1">
        <f>financials[[#This Row],[Manufacturing Price]]*financials[[#This Row],[Units Sold]]*1.2</f>
        <v>4184.1800000000012</v>
      </c>
      <c r="L463" s="1">
        <f>financials[[#This Row],[ Sales]]-financials[[#This Row],[COGS]]</f>
        <v>100420.31999999999</v>
      </c>
      <c r="M463" s="5">
        <v>43556</v>
      </c>
    </row>
    <row r="464" spans="1:13" x14ac:dyDescent="0.25">
      <c r="A464" t="s">
        <v>8</v>
      </c>
      <c r="B464" t="s">
        <v>14</v>
      </c>
      <c r="C464" s="4" t="s">
        <v>22</v>
      </c>
      <c r="D464" s="4" t="s">
        <v>32</v>
      </c>
      <c r="E464">
        <v>2887</v>
      </c>
      <c r="F464" s="1">
        <v>2.0166666666666671</v>
      </c>
      <c r="G464" s="1">
        <v>151.25</v>
      </c>
      <c r="H464" s="1">
        <f>financials[[#This Row],[Units Sold]]*financials[[#This Row],[Sale Price]]</f>
        <v>436658.75</v>
      </c>
      <c r="I464" s="1">
        <f>VLOOKUP(financials[[#This Row],[Discount Band]],discount!A:B,2,0)*financials[[#This Row],[Gross Sales]]</f>
        <v>261995.25</v>
      </c>
      <c r="J464" s="1">
        <f>financials[[#This Row],[Gross Sales]]-financials[[#This Row],[Discounts]]</f>
        <v>174663.5</v>
      </c>
      <c r="K464" s="1">
        <f>financials[[#This Row],[Manufacturing Price]]*financials[[#This Row],[Units Sold]]*1.2</f>
        <v>6986.5400000000009</v>
      </c>
      <c r="L464" s="1">
        <f>financials[[#This Row],[ Sales]]-financials[[#This Row],[COGS]]</f>
        <v>167676.96</v>
      </c>
      <c r="M464" s="5">
        <v>44166</v>
      </c>
    </row>
    <row r="465" spans="1:13" x14ac:dyDescent="0.25">
      <c r="A465" t="s">
        <v>9</v>
      </c>
      <c r="B465" t="s">
        <v>13</v>
      </c>
      <c r="C465" s="4" t="s">
        <v>23</v>
      </c>
      <c r="D465" s="4" t="s">
        <v>32</v>
      </c>
      <c r="E465">
        <v>2587</v>
      </c>
      <c r="F465" s="1">
        <v>3.3611111111111116</v>
      </c>
      <c r="G465" s="1">
        <v>423.50000000000011</v>
      </c>
      <c r="H465" s="1">
        <f>financials[[#This Row],[Units Sold]]*financials[[#This Row],[Sale Price]]</f>
        <v>1095594.5000000002</v>
      </c>
      <c r="I465" s="1">
        <f>VLOOKUP(financials[[#This Row],[Discount Band]],discount!A:B,2,0)*financials[[#This Row],[Gross Sales]]</f>
        <v>657356.70000000007</v>
      </c>
      <c r="J465" s="1">
        <f>financials[[#This Row],[Gross Sales]]-financials[[#This Row],[Discounts]]</f>
        <v>438237.80000000016</v>
      </c>
      <c r="K465" s="1">
        <f>financials[[#This Row],[Manufacturing Price]]*financials[[#This Row],[Units Sold]]*1.2</f>
        <v>10434.233333333334</v>
      </c>
      <c r="L465" s="1">
        <f>financials[[#This Row],[ Sales]]-financials[[#This Row],[COGS]]</f>
        <v>427803.56666666683</v>
      </c>
      <c r="M465" s="5">
        <v>43586</v>
      </c>
    </row>
    <row r="466" spans="1:13" x14ac:dyDescent="0.25">
      <c r="A466" t="s">
        <v>8</v>
      </c>
      <c r="B466" t="s">
        <v>13</v>
      </c>
      <c r="C466" s="4" t="s">
        <v>23</v>
      </c>
      <c r="D466" s="4" t="s">
        <v>32</v>
      </c>
      <c r="E466">
        <v>4232</v>
      </c>
      <c r="F466" s="1">
        <v>3.3611111111111116</v>
      </c>
      <c r="G466" s="1">
        <v>151.25</v>
      </c>
      <c r="H466" s="1">
        <f>financials[[#This Row],[Units Sold]]*financials[[#This Row],[Sale Price]]</f>
        <v>640090</v>
      </c>
      <c r="I466" s="1">
        <f>VLOOKUP(financials[[#This Row],[Discount Band]],discount!A:B,2,0)*financials[[#This Row],[Gross Sales]]</f>
        <v>384054</v>
      </c>
      <c r="J466" s="1">
        <f>financials[[#This Row],[Gross Sales]]-financials[[#This Row],[Discounts]]</f>
        <v>256036</v>
      </c>
      <c r="K466" s="1">
        <f>financials[[#This Row],[Manufacturing Price]]*financials[[#This Row],[Units Sold]]*1.2</f>
        <v>17069.066666666669</v>
      </c>
      <c r="L466" s="1">
        <f>financials[[#This Row],[ Sales]]-financials[[#This Row],[COGS]]</f>
        <v>238966.93333333332</v>
      </c>
      <c r="M466" s="5">
        <v>44136</v>
      </c>
    </row>
    <row r="467" spans="1:13" x14ac:dyDescent="0.25">
      <c r="A467" t="s">
        <v>7</v>
      </c>
      <c r="B467" t="s">
        <v>14</v>
      </c>
      <c r="C467" s="4" t="s">
        <v>23</v>
      </c>
      <c r="D467" s="4" t="s">
        <v>32</v>
      </c>
      <c r="E467">
        <v>1541</v>
      </c>
      <c r="F467" s="1">
        <v>3.3611111111111116</v>
      </c>
      <c r="G467" s="1">
        <v>18.150000000000002</v>
      </c>
      <c r="H467" s="1">
        <f>financials[[#This Row],[Units Sold]]*financials[[#This Row],[Sale Price]]</f>
        <v>27969.150000000005</v>
      </c>
      <c r="I467" s="1">
        <f>VLOOKUP(financials[[#This Row],[Discount Band]],discount!A:B,2,0)*financials[[#This Row],[Gross Sales]]</f>
        <v>16781.490000000002</v>
      </c>
      <c r="J467" s="1">
        <f>financials[[#This Row],[Gross Sales]]-financials[[#This Row],[Discounts]]</f>
        <v>11187.660000000003</v>
      </c>
      <c r="K467" s="1">
        <f>financials[[#This Row],[Manufacturing Price]]*financials[[#This Row],[Units Sold]]*1.2</f>
        <v>6215.3666666666668</v>
      </c>
      <c r="L467" s="1">
        <f>financials[[#This Row],[ Sales]]-financials[[#This Row],[COGS]]</f>
        <v>4972.2933333333367</v>
      </c>
      <c r="M467" s="5">
        <v>43800</v>
      </c>
    </row>
    <row r="468" spans="1:13" x14ac:dyDescent="0.25">
      <c r="A468" t="s">
        <v>9</v>
      </c>
      <c r="B468" t="s">
        <v>14</v>
      </c>
      <c r="C468" s="4" t="s">
        <v>24</v>
      </c>
      <c r="D468" s="4" t="s">
        <v>32</v>
      </c>
      <c r="E468">
        <v>3783</v>
      </c>
      <c r="F468" s="1">
        <v>6.7222222222222232</v>
      </c>
      <c r="G468" s="1">
        <v>24.200000000000003</v>
      </c>
      <c r="H468" s="1">
        <f>financials[[#This Row],[Units Sold]]*financials[[#This Row],[Sale Price]]</f>
        <v>91548.6</v>
      </c>
      <c r="I468" s="1">
        <f>VLOOKUP(financials[[#This Row],[Discount Band]],discount!A:B,2,0)*financials[[#This Row],[Gross Sales]]</f>
        <v>54929.16</v>
      </c>
      <c r="J468" s="1">
        <f>financials[[#This Row],[Gross Sales]]-financials[[#This Row],[Discounts]]</f>
        <v>36619.440000000002</v>
      </c>
      <c r="K468" s="1">
        <f>financials[[#This Row],[Manufacturing Price]]*financials[[#This Row],[Units Sold]]*1.2</f>
        <v>30516.200000000004</v>
      </c>
      <c r="L468" s="1">
        <f>financials[[#This Row],[ Sales]]-financials[[#This Row],[COGS]]</f>
        <v>6103.239999999998</v>
      </c>
      <c r="M468" s="5">
        <v>43525</v>
      </c>
    </row>
    <row r="469" spans="1:13" x14ac:dyDescent="0.25">
      <c r="A469" t="s">
        <v>6</v>
      </c>
      <c r="B469" t="s">
        <v>16</v>
      </c>
      <c r="C469" s="4" t="s">
        <v>24</v>
      </c>
      <c r="D469" s="4" t="s">
        <v>32</v>
      </c>
      <c r="E469">
        <v>1851</v>
      </c>
      <c r="F469" s="1">
        <v>6.7222222222222232</v>
      </c>
      <c r="G469" s="1">
        <v>363.00000000000006</v>
      </c>
      <c r="H469" s="1">
        <f>financials[[#This Row],[Units Sold]]*financials[[#This Row],[Sale Price]]</f>
        <v>671913.00000000012</v>
      </c>
      <c r="I469" s="1">
        <f>VLOOKUP(financials[[#This Row],[Discount Band]],discount!A:B,2,0)*financials[[#This Row],[Gross Sales]]</f>
        <v>403147.80000000005</v>
      </c>
      <c r="J469" s="1">
        <f>financials[[#This Row],[Gross Sales]]-financials[[#This Row],[Discounts]]</f>
        <v>268765.20000000007</v>
      </c>
      <c r="K469" s="1">
        <f>financials[[#This Row],[Manufacturing Price]]*financials[[#This Row],[Units Sold]]*1.2</f>
        <v>14931.400000000001</v>
      </c>
      <c r="L469" s="1">
        <f>financials[[#This Row],[ Sales]]-financials[[#This Row],[COGS]]</f>
        <v>253833.80000000008</v>
      </c>
      <c r="M469" s="5">
        <v>43586</v>
      </c>
    </row>
    <row r="470" spans="1:13" x14ac:dyDescent="0.25">
      <c r="A470" t="s">
        <v>7</v>
      </c>
      <c r="B470" t="s">
        <v>14</v>
      </c>
      <c r="C470" s="4" t="s">
        <v>24</v>
      </c>
      <c r="D470" s="4" t="s">
        <v>32</v>
      </c>
      <c r="E470">
        <v>312</v>
      </c>
      <c r="F470" s="1">
        <v>6.7222222222222232</v>
      </c>
      <c r="G470" s="1">
        <v>18.150000000000002</v>
      </c>
      <c r="H470" s="1">
        <f>financials[[#This Row],[Units Sold]]*financials[[#This Row],[Sale Price]]</f>
        <v>5662.8000000000011</v>
      </c>
      <c r="I470" s="1">
        <f>VLOOKUP(financials[[#This Row],[Discount Band]],discount!A:B,2,0)*financials[[#This Row],[Gross Sales]]</f>
        <v>3397.6800000000007</v>
      </c>
      <c r="J470" s="1">
        <f>financials[[#This Row],[Gross Sales]]-financials[[#This Row],[Discounts]]</f>
        <v>2265.1200000000003</v>
      </c>
      <c r="K470" s="1">
        <f>financials[[#This Row],[Manufacturing Price]]*financials[[#This Row],[Units Sold]]*1.2</f>
        <v>2516.8000000000002</v>
      </c>
      <c r="L470" s="1">
        <f>financials[[#This Row],[ Sales]]-financials[[#This Row],[COGS]]</f>
        <v>-251.67999999999984</v>
      </c>
      <c r="M470" s="5">
        <v>44105</v>
      </c>
    </row>
    <row r="471" spans="1:13" x14ac:dyDescent="0.25">
      <c r="A471" t="s">
        <v>9</v>
      </c>
      <c r="B471" t="s">
        <v>15</v>
      </c>
      <c r="C471" s="4" t="s">
        <v>24</v>
      </c>
      <c r="D471" s="4" t="s">
        <v>32</v>
      </c>
      <c r="E471">
        <v>1018</v>
      </c>
      <c r="F471" s="1">
        <v>6.7222222222222232</v>
      </c>
      <c r="G471" s="1">
        <v>24.200000000000003</v>
      </c>
      <c r="H471" s="1">
        <f>financials[[#This Row],[Units Sold]]*financials[[#This Row],[Sale Price]]</f>
        <v>24635.600000000002</v>
      </c>
      <c r="I471" s="1">
        <f>VLOOKUP(financials[[#This Row],[Discount Band]],discount!A:B,2,0)*financials[[#This Row],[Gross Sales]]</f>
        <v>14781.36</v>
      </c>
      <c r="J471" s="1">
        <f>financials[[#This Row],[Gross Sales]]-financials[[#This Row],[Discounts]]</f>
        <v>9854.2400000000016</v>
      </c>
      <c r="K471" s="1">
        <f>financials[[#This Row],[Manufacturing Price]]*financials[[#This Row],[Units Sold]]*1.2</f>
        <v>8211.8666666666686</v>
      </c>
      <c r="L471" s="1">
        <f>financials[[#This Row],[ Sales]]-financials[[#This Row],[COGS]]</f>
        <v>1642.373333333333</v>
      </c>
      <c r="M471" s="5">
        <v>43739</v>
      </c>
    </row>
    <row r="472" spans="1:13" x14ac:dyDescent="0.25">
      <c r="A472" t="s">
        <v>7</v>
      </c>
      <c r="B472" t="s">
        <v>15</v>
      </c>
      <c r="C472" s="4" t="s">
        <v>25</v>
      </c>
      <c r="D472" s="4" t="s">
        <v>32</v>
      </c>
      <c r="E472">
        <v>3090</v>
      </c>
      <c r="F472" s="1">
        <v>80.666666666666671</v>
      </c>
      <c r="G472" s="1">
        <v>18.150000000000002</v>
      </c>
      <c r="H472" s="1">
        <f>financials[[#This Row],[Units Sold]]*financials[[#This Row],[Sale Price]]</f>
        <v>56083.500000000007</v>
      </c>
      <c r="I472" s="1">
        <f>VLOOKUP(financials[[#This Row],[Discount Band]],discount!A:B,2,0)*financials[[#This Row],[Gross Sales]]</f>
        <v>33650.100000000006</v>
      </c>
      <c r="J472" s="1">
        <f>financials[[#This Row],[Gross Sales]]-financials[[#This Row],[Discounts]]</f>
        <v>22433.4</v>
      </c>
      <c r="K472" s="1">
        <f>financials[[#This Row],[Manufacturing Price]]*financials[[#This Row],[Units Sold]]*1.2</f>
        <v>299112</v>
      </c>
      <c r="L472" s="1">
        <f>financials[[#This Row],[ Sales]]-financials[[#This Row],[COGS]]</f>
        <v>-276678.59999999998</v>
      </c>
      <c r="M472" s="5">
        <v>43466</v>
      </c>
    </row>
    <row r="473" spans="1:13" x14ac:dyDescent="0.25">
      <c r="A473" t="s">
        <v>7</v>
      </c>
      <c r="B473" t="s">
        <v>15</v>
      </c>
      <c r="C473" s="4" t="s">
        <v>25</v>
      </c>
      <c r="D473" s="4" t="s">
        <v>32</v>
      </c>
      <c r="E473">
        <v>990</v>
      </c>
      <c r="F473" s="1">
        <v>80.666666666666671</v>
      </c>
      <c r="G473" s="1">
        <v>18.150000000000002</v>
      </c>
      <c r="H473" s="1">
        <f>financials[[#This Row],[Units Sold]]*financials[[#This Row],[Sale Price]]</f>
        <v>17968.500000000004</v>
      </c>
      <c r="I473" s="1">
        <f>VLOOKUP(financials[[#This Row],[Discount Band]],discount!A:B,2,0)*financials[[#This Row],[Gross Sales]]</f>
        <v>10781.100000000002</v>
      </c>
      <c r="J473" s="1">
        <f>financials[[#This Row],[Gross Sales]]-financials[[#This Row],[Discounts]]</f>
        <v>7187.4000000000015</v>
      </c>
      <c r="K473" s="1">
        <f>financials[[#This Row],[Manufacturing Price]]*financials[[#This Row],[Units Sold]]*1.2</f>
        <v>95832</v>
      </c>
      <c r="L473" s="1">
        <f>financials[[#This Row],[ Sales]]-financials[[#This Row],[COGS]]</f>
        <v>-88644.6</v>
      </c>
      <c r="M473" s="5">
        <v>43556</v>
      </c>
    </row>
    <row r="474" spans="1:13" x14ac:dyDescent="0.25">
      <c r="A474" t="s">
        <v>7</v>
      </c>
      <c r="B474" t="s">
        <v>13</v>
      </c>
      <c r="C474" s="4" t="s">
        <v>25</v>
      </c>
      <c r="D474" s="4" t="s">
        <v>32</v>
      </c>
      <c r="E474">
        <v>2037</v>
      </c>
      <c r="F474" s="1">
        <v>80.666666666666671</v>
      </c>
      <c r="G474" s="1">
        <v>18.150000000000002</v>
      </c>
      <c r="H474" s="1">
        <f>financials[[#This Row],[Units Sold]]*financials[[#This Row],[Sale Price]]</f>
        <v>36971.550000000003</v>
      </c>
      <c r="I474" s="1">
        <f>VLOOKUP(financials[[#This Row],[Discount Band]],discount!A:B,2,0)*financials[[#This Row],[Gross Sales]]</f>
        <v>22182.93</v>
      </c>
      <c r="J474" s="1">
        <f>financials[[#This Row],[Gross Sales]]-financials[[#This Row],[Discounts]]</f>
        <v>14788.620000000003</v>
      </c>
      <c r="K474" s="1">
        <f>financials[[#This Row],[Manufacturing Price]]*financials[[#This Row],[Units Sold]]*1.2</f>
        <v>197181.6</v>
      </c>
      <c r="L474" s="1">
        <f>financials[[#This Row],[ Sales]]-financials[[#This Row],[COGS]]</f>
        <v>-182392.98</v>
      </c>
      <c r="M474" s="5">
        <v>43586</v>
      </c>
    </row>
    <row r="475" spans="1:13" x14ac:dyDescent="0.25">
      <c r="A475" t="s">
        <v>9</v>
      </c>
      <c r="B475" t="s">
        <v>14</v>
      </c>
      <c r="C475" s="4" t="s">
        <v>25</v>
      </c>
      <c r="D475" s="4" t="s">
        <v>32</v>
      </c>
      <c r="E475">
        <v>3448</v>
      </c>
      <c r="F475" s="1">
        <v>80.666666666666671</v>
      </c>
      <c r="G475" s="1">
        <v>423.50000000000011</v>
      </c>
      <c r="H475" s="1">
        <f>financials[[#This Row],[Units Sold]]*financials[[#This Row],[Sale Price]]</f>
        <v>1460228.0000000005</v>
      </c>
      <c r="I475" s="1">
        <f>VLOOKUP(financials[[#This Row],[Discount Band]],discount!A:B,2,0)*financials[[#This Row],[Gross Sales]]</f>
        <v>876136.80000000028</v>
      </c>
      <c r="J475" s="1">
        <f>financials[[#This Row],[Gross Sales]]-financials[[#This Row],[Discounts]]</f>
        <v>584091.20000000019</v>
      </c>
      <c r="K475" s="1">
        <f>financials[[#This Row],[Manufacturing Price]]*financials[[#This Row],[Units Sold]]*1.2</f>
        <v>333766.40000000002</v>
      </c>
      <c r="L475" s="1">
        <f>financials[[#This Row],[ Sales]]-financials[[#This Row],[COGS]]</f>
        <v>250324.80000000016</v>
      </c>
      <c r="M475" s="5">
        <v>43647</v>
      </c>
    </row>
    <row r="476" spans="1:13" x14ac:dyDescent="0.25">
      <c r="A476" t="s">
        <v>8</v>
      </c>
      <c r="B476" t="s">
        <v>13</v>
      </c>
      <c r="C476" s="4" t="s">
        <v>25</v>
      </c>
      <c r="D476" s="4" t="s">
        <v>32</v>
      </c>
      <c r="E476">
        <v>3245</v>
      </c>
      <c r="F476" s="1">
        <v>80.666666666666671</v>
      </c>
      <c r="G476" s="1">
        <v>151.25</v>
      </c>
      <c r="H476" s="1">
        <f>financials[[#This Row],[Units Sold]]*financials[[#This Row],[Sale Price]]</f>
        <v>490806.25</v>
      </c>
      <c r="I476" s="1">
        <f>VLOOKUP(financials[[#This Row],[Discount Band]],discount!A:B,2,0)*financials[[#This Row],[Gross Sales]]</f>
        <v>294483.75</v>
      </c>
      <c r="J476" s="1">
        <f>financials[[#This Row],[Gross Sales]]-financials[[#This Row],[Discounts]]</f>
        <v>196322.5</v>
      </c>
      <c r="K476" s="1">
        <f>financials[[#This Row],[Manufacturing Price]]*financials[[#This Row],[Units Sold]]*1.2</f>
        <v>314116</v>
      </c>
      <c r="L476" s="1">
        <f>financials[[#This Row],[ Sales]]-financials[[#This Row],[COGS]]</f>
        <v>-117793.5</v>
      </c>
      <c r="M476" s="5">
        <v>43709</v>
      </c>
    </row>
    <row r="477" spans="1:13" x14ac:dyDescent="0.25">
      <c r="A477" t="s">
        <v>6</v>
      </c>
      <c r="B477" t="s">
        <v>13</v>
      </c>
      <c r="C477" s="4" t="s">
        <v>25</v>
      </c>
      <c r="D477" s="4" t="s">
        <v>32</v>
      </c>
      <c r="E477">
        <v>256</v>
      </c>
      <c r="F477" s="1">
        <v>80.666666666666671</v>
      </c>
      <c r="G477" s="1">
        <v>363.00000000000006</v>
      </c>
      <c r="H477" s="1">
        <f>financials[[#This Row],[Units Sold]]*financials[[#This Row],[Sale Price]]</f>
        <v>92928.000000000015</v>
      </c>
      <c r="I477" s="1">
        <f>VLOOKUP(financials[[#This Row],[Discount Band]],discount!A:B,2,0)*financials[[#This Row],[Gross Sales]]</f>
        <v>55756.80000000001</v>
      </c>
      <c r="J477" s="1">
        <f>financials[[#This Row],[Gross Sales]]-financials[[#This Row],[Discounts]]</f>
        <v>37171.200000000004</v>
      </c>
      <c r="K477" s="1">
        <f>financials[[#This Row],[Manufacturing Price]]*financials[[#This Row],[Units Sold]]*1.2</f>
        <v>24780.799999999999</v>
      </c>
      <c r="L477" s="1">
        <f>financials[[#This Row],[ Sales]]-financials[[#This Row],[COGS]]</f>
        <v>12390.400000000005</v>
      </c>
      <c r="M477" s="5">
        <v>44105</v>
      </c>
    </row>
    <row r="478" spans="1:13" x14ac:dyDescent="0.25">
      <c r="A478" t="s">
        <v>9</v>
      </c>
      <c r="B478" t="s">
        <v>15</v>
      </c>
      <c r="C478" s="4" t="s">
        <v>25</v>
      </c>
      <c r="D478" s="4" t="s">
        <v>32</v>
      </c>
      <c r="E478">
        <v>4366</v>
      </c>
      <c r="F478" s="1">
        <v>80.666666666666671</v>
      </c>
      <c r="G478" s="1">
        <v>24.200000000000003</v>
      </c>
      <c r="H478" s="1">
        <f>financials[[#This Row],[Units Sold]]*financials[[#This Row],[Sale Price]]</f>
        <v>105657.20000000001</v>
      </c>
      <c r="I478" s="1">
        <f>VLOOKUP(financials[[#This Row],[Discount Band]],discount!A:B,2,0)*financials[[#This Row],[Gross Sales]]</f>
        <v>63394.320000000007</v>
      </c>
      <c r="J478" s="1">
        <f>financials[[#This Row],[Gross Sales]]-financials[[#This Row],[Discounts]]</f>
        <v>42262.880000000005</v>
      </c>
      <c r="K478" s="1">
        <f>financials[[#This Row],[Manufacturing Price]]*financials[[#This Row],[Units Sold]]*1.2</f>
        <v>422628.8</v>
      </c>
      <c r="L478" s="1">
        <f>financials[[#This Row],[ Sales]]-financials[[#This Row],[COGS]]</f>
        <v>-380365.92</v>
      </c>
      <c r="M478" s="5">
        <v>43739</v>
      </c>
    </row>
    <row r="479" spans="1:13" x14ac:dyDescent="0.25">
      <c r="A479" t="s">
        <v>9</v>
      </c>
      <c r="B479" t="s">
        <v>15</v>
      </c>
      <c r="C479" s="4" t="s">
        <v>25</v>
      </c>
      <c r="D479" s="4" t="s">
        <v>32</v>
      </c>
      <c r="E479">
        <v>329</v>
      </c>
      <c r="F479" s="1">
        <v>80.666666666666671</v>
      </c>
      <c r="G479" s="1">
        <v>8.4700000000000024</v>
      </c>
      <c r="H479" s="1">
        <f>financials[[#This Row],[Units Sold]]*financials[[#This Row],[Sale Price]]</f>
        <v>2786.630000000001</v>
      </c>
      <c r="I479" s="1">
        <f>VLOOKUP(financials[[#This Row],[Discount Band]],discount!A:B,2,0)*financials[[#This Row],[Gross Sales]]</f>
        <v>1671.9780000000005</v>
      </c>
      <c r="J479" s="1">
        <f>financials[[#This Row],[Gross Sales]]-financials[[#This Row],[Discounts]]</f>
        <v>1114.6520000000005</v>
      </c>
      <c r="K479" s="1">
        <f>financials[[#This Row],[Manufacturing Price]]*financials[[#This Row],[Units Sold]]*1.2</f>
        <v>31847.200000000001</v>
      </c>
      <c r="L479" s="1">
        <f>financials[[#This Row],[ Sales]]-financials[[#This Row],[COGS]]</f>
        <v>-30732.547999999999</v>
      </c>
      <c r="M479" s="5">
        <v>43770</v>
      </c>
    </row>
    <row r="480" spans="1:13" x14ac:dyDescent="0.25">
      <c r="A480" t="s">
        <v>8</v>
      </c>
      <c r="B480" t="s">
        <v>12</v>
      </c>
      <c r="C480" s="4" t="s">
        <v>25</v>
      </c>
      <c r="D480" s="4" t="s">
        <v>32</v>
      </c>
      <c r="E480">
        <v>4316</v>
      </c>
      <c r="F480" s="1">
        <v>80.666666666666671</v>
      </c>
      <c r="G480" s="1">
        <v>151.25</v>
      </c>
      <c r="H480" s="1">
        <f>financials[[#This Row],[Units Sold]]*financials[[#This Row],[Sale Price]]</f>
        <v>652795</v>
      </c>
      <c r="I480" s="1">
        <f>VLOOKUP(financials[[#This Row],[Discount Band]],discount!A:B,2,0)*financials[[#This Row],[Gross Sales]]</f>
        <v>391677</v>
      </c>
      <c r="J480" s="1">
        <f>financials[[#This Row],[Gross Sales]]-financials[[#This Row],[Discounts]]</f>
        <v>261118</v>
      </c>
      <c r="K480" s="1">
        <f>financials[[#This Row],[Manufacturing Price]]*financials[[#This Row],[Units Sold]]*1.2</f>
        <v>417788.80000000005</v>
      </c>
      <c r="L480" s="1">
        <f>financials[[#This Row],[ Sales]]-financials[[#This Row],[COGS]]</f>
        <v>-156670.80000000005</v>
      </c>
      <c r="M480" s="5">
        <v>44166</v>
      </c>
    </row>
    <row r="481" spans="1:13" x14ac:dyDescent="0.25">
      <c r="A481" t="s">
        <v>6</v>
      </c>
      <c r="B481" t="s">
        <v>14</v>
      </c>
      <c r="C481" s="4" t="s">
        <v>25</v>
      </c>
      <c r="D481" s="4" t="s">
        <v>32</v>
      </c>
      <c r="E481">
        <v>1736</v>
      </c>
      <c r="F481" s="1">
        <v>80.666666666666671</v>
      </c>
      <c r="G481" s="1">
        <v>363.00000000000006</v>
      </c>
      <c r="H481" s="1">
        <f>financials[[#This Row],[Units Sold]]*financials[[#This Row],[Sale Price]]</f>
        <v>630168.00000000012</v>
      </c>
      <c r="I481" s="1">
        <f>VLOOKUP(financials[[#This Row],[Discount Band]],discount!A:B,2,0)*financials[[#This Row],[Gross Sales]]</f>
        <v>378100.80000000005</v>
      </c>
      <c r="J481" s="1">
        <f>financials[[#This Row],[Gross Sales]]-financials[[#This Row],[Discounts]]</f>
        <v>252067.20000000007</v>
      </c>
      <c r="K481" s="1">
        <f>financials[[#This Row],[Manufacturing Price]]*financials[[#This Row],[Units Sold]]*1.2</f>
        <v>168044.80000000002</v>
      </c>
      <c r="L481" s="1">
        <f>financials[[#This Row],[ Sales]]-financials[[#This Row],[COGS]]</f>
        <v>84022.400000000052</v>
      </c>
      <c r="M481" s="5">
        <v>43800</v>
      </c>
    </row>
    <row r="482" spans="1:13" x14ac:dyDescent="0.25">
      <c r="A482" t="s">
        <v>8</v>
      </c>
      <c r="B482" t="s">
        <v>16</v>
      </c>
      <c r="C482" s="4" t="s">
        <v>26</v>
      </c>
      <c r="D482" s="4" t="s">
        <v>32</v>
      </c>
      <c r="E482">
        <v>3442</v>
      </c>
      <c r="F482" s="1">
        <v>168.05555555555554</v>
      </c>
      <c r="G482" s="1">
        <v>151.25</v>
      </c>
      <c r="H482" s="1">
        <f>financials[[#This Row],[Units Sold]]*financials[[#This Row],[Sale Price]]</f>
        <v>520602.5</v>
      </c>
      <c r="I482" s="1">
        <f>VLOOKUP(financials[[#This Row],[Discount Band]],discount!A:B,2,0)*financials[[#This Row],[Gross Sales]]</f>
        <v>312361.5</v>
      </c>
      <c r="J482" s="1">
        <f>financials[[#This Row],[Gross Sales]]-financials[[#This Row],[Discounts]]</f>
        <v>208241</v>
      </c>
      <c r="K482" s="1">
        <f>financials[[#This Row],[Manufacturing Price]]*financials[[#This Row],[Units Sold]]*1.2</f>
        <v>694136.66666666651</v>
      </c>
      <c r="L482" s="1">
        <f>financials[[#This Row],[ Sales]]-financials[[#This Row],[COGS]]</f>
        <v>-485895.66666666651</v>
      </c>
      <c r="M482" s="5">
        <v>43586</v>
      </c>
    </row>
    <row r="483" spans="1:13" x14ac:dyDescent="0.25">
      <c r="A483" t="s">
        <v>7</v>
      </c>
      <c r="B483" t="s">
        <v>16</v>
      </c>
      <c r="C483" s="4" t="s">
        <v>26</v>
      </c>
      <c r="D483" s="4" t="s">
        <v>32</v>
      </c>
      <c r="E483">
        <v>878</v>
      </c>
      <c r="F483" s="1">
        <v>168.05555555555554</v>
      </c>
      <c r="G483" s="1">
        <v>18.150000000000002</v>
      </c>
      <c r="H483" s="1">
        <f>financials[[#This Row],[Units Sold]]*financials[[#This Row],[Sale Price]]</f>
        <v>15935.700000000003</v>
      </c>
      <c r="I483" s="1">
        <f>VLOOKUP(financials[[#This Row],[Discount Band]],discount!A:B,2,0)*financials[[#This Row],[Gross Sales]]</f>
        <v>9561.4200000000019</v>
      </c>
      <c r="J483" s="1">
        <f>financials[[#This Row],[Gross Sales]]-financials[[#This Row],[Discounts]]</f>
        <v>6374.2800000000007</v>
      </c>
      <c r="K483" s="1">
        <f>financials[[#This Row],[Manufacturing Price]]*financials[[#This Row],[Units Sold]]*1.2</f>
        <v>177063.33333333334</v>
      </c>
      <c r="L483" s="1">
        <f>financials[[#This Row],[ Sales]]-financials[[#This Row],[COGS]]</f>
        <v>-170689.05333333334</v>
      </c>
      <c r="M483" s="5">
        <v>43647</v>
      </c>
    </row>
    <row r="484" spans="1:13" x14ac:dyDescent="0.25">
      <c r="A484" t="s">
        <v>9</v>
      </c>
      <c r="B484" t="s">
        <v>13</v>
      </c>
      <c r="C484" s="4" t="s">
        <v>26</v>
      </c>
      <c r="D484" s="4" t="s">
        <v>32</v>
      </c>
      <c r="E484">
        <v>112</v>
      </c>
      <c r="F484" s="1">
        <v>168.05555555555554</v>
      </c>
      <c r="G484" s="1">
        <v>423.50000000000011</v>
      </c>
      <c r="H484" s="1">
        <f>financials[[#This Row],[Units Sold]]*financials[[#This Row],[Sale Price]]</f>
        <v>47432.000000000015</v>
      </c>
      <c r="I484" s="1">
        <f>VLOOKUP(financials[[#This Row],[Discount Band]],discount!A:B,2,0)*financials[[#This Row],[Gross Sales]]</f>
        <v>28459.200000000008</v>
      </c>
      <c r="J484" s="1">
        <f>financials[[#This Row],[Gross Sales]]-financials[[#This Row],[Discounts]]</f>
        <v>18972.800000000007</v>
      </c>
      <c r="K484" s="1">
        <f>financials[[#This Row],[Manufacturing Price]]*financials[[#This Row],[Units Sold]]*1.2</f>
        <v>22586.666666666661</v>
      </c>
      <c r="L484" s="1">
        <f>financials[[#This Row],[ Sales]]-financials[[#This Row],[COGS]]</f>
        <v>-3613.8666666666541</v>
      </c>
      <c r="M484" s="5">
        <v>43678</v>
      </c>
    </row>
    <row r="485" spans="1:13" x14ac:dyDescent="0.25">
      <c r="A485" t="s">
        <v>6</v>
      </c>
      <c r="B485" t="s">
        <v>16</v>
      </c>
      <c r="C485" s="4" t="s">
        <v>26</v>
      </c>
      <c r="D485" s="4" t="s">
        <v>32</v>
      </c>
      <c r="E485">
        <v>12</v>
      </c>
      <c r="F485" s="1">
        <v>168.05555555555554</v>
      </c>
      <c r="G485" s="1">
        <v>363.00000000000006</v>
      </c>
      <c r="H485" s="1">
        <f>financials[[#This Row],[Units Sold]]*financials[[#This Row],[Sale Price]]</f>
        <v>4356.0000000000009</v>
      </c>
      <c r="I485" s="1">
        <f>VLOOKUP(financials[[#This Row],[Discount Band]],discount!A:B,2,0)*financials[[#This Row],[Gross Sales]]</f>
        <v>2613.6000000000004</v>
      </c>
      <c r="J485" s="1">
        <f>financials[[#This Row],[Gross Sales]]-financials[[#This Row],[Discounts]]</f>
        <v>1742.4000000000005</v>
      </c>
      <c r="K485" s="1">
        <f>financials[[#This Row],[Manufacturing Price]]*financials[[#This Row],[Units Sold]]*1.2</f>
        <v>2419.9999999999995</v>
      </c>
      <c r="L485" s="1">
        <f>financials[[#This Row],[ Sales]]-financials[[#This Row],[COGS]]</f>
        <v>-677.599999999999</v>
      </c>
      <c r="M485" s="5">
        <v>43709</v>
      </c>
    </row>
    <row r="486" spans="1:13" x14ac:dyDescent="0.25">
      <c r="A486" t="s">
        <v>6</v>
      </c>
      <c r="B486" t="s">
        <v>13</v>
      </c>
      <c r="C486" s="4" t="s">
        <v>26</v>
      </c>
      <c r="D486" s="4" t="s">
        <v>32</v>
      </c>
      <c r="E486">
        <v>1549</v>
      </c>
      <c r="F486" s="1">
        <v>168.05555555555554</v>
      </c>
      <c r="G486" s="1">
        <v>363.00000000000006</v>
      </c>
      <c r="H486" s="1">
        <f>financials[[#This Row],[Units Sold]]*financials[[#This Row],[Sale Price]]</f>
        <v>562287.00000000012</v>
      </c>
      <c r="I486" s="1">
        <f>VLOOKUP(financials[[#This Row],[Discount Band]],discount!A:B,2,0)*financials[[#This Row],[Gross Sales]]</f>
        <v>337372.20000000007</v>
      </c>
      <c r="J486" s="1">
        <f>financials[[#This Row],[Gross Sales]]-financials[[#This Row],[Discounts]]</f>
        <v>224914.80000000005</v>
      </c>
      <c r="K486" s="1">
        <f>financials[[#This Row],[Manufacturing Price]]*financials[[#This Row],[Units Sold]]*1.2</f>
        <v>312381.66666666663</v>
      </c>
      <c r="L486" s="1">
        <f>financials[[#This Row],[ Sales]]-financials[[#This Row],[COGS]]</f>
        <v>-87466.866666666581</v>
      </c>
      <c r="M486" s="5">
        <v>44105</v>
      </c>
    </row>
    <row r="487" spans="1:13" x14ac:dyDescent="0.25">
      <c r="A487" t="s">
        <v>7</v>
      </c>
      <c r="B487" t="s">
        <v>14</v>
      </c>
      <c r="C487" s="4" t="s">
        <v>26</v>
      </c>
      <c r="D487" s="4" t="s">
        <v>32</v>
      </c>
      <c r="E487">
        <v>3866</v>
      </c>
      <c r="F487" s="1">
        <v>168.05555555555554</v>
      </c>
      <c r="G487" s="1">
        <v>18.150000000000002</v>
      </c>
      <c r="H487" s="1">
        <f>financials[[#This Row],[Units Sold]]*financials[[#This Row],[Sale Price]]</f>
        <v>70167.900000000009</v>
      </c>
      <c r="I487" s="1">
        <f>VLOOKUP(financials[[#This Row],[Discount Band]],discount!A:B,2,0)*financials[[#This Row],[Gross Sales]]</f>
        <v>42100.740000000005</v>
      </c>
      <c r="J487" s="1">
        <f>financials[[#This Row],[Gross Sales]]-financials[[#This Row],[Discounts]]</f>
        <v>28067.160000000003</v>
      </c>
      <c r="K487" s="1">
        <f>financials[[#This Row],[Manufacturing Price]]*financials[[#This Row],[Units Sold]]*1.2</f>
        <v>779643.33333333326</v>
      </c>
      <c r="L487" s="1">
        <f>financials[[#This Row],[ Sales]]-financials[[#This Row],[COGS]]</f>
        <v>-751576.17333333322</v>
      </c>
      <c r="M487" s="5">
        <v>44105</v>
      </c>
    </row>
    <row r="488" spans="1:13" x14ac:dyDescent="0.25">
      <c r="A488" t="s">
        <v>8</v>
      </c>
      <c r="B488" t="s">
        <v>12</v>
      </c>
      <c r="C488" s="4" t="s">
        <v>26</v>
      </c>
      <c r="D488" s="4" t="s">
        <v>32</v>
      </c>
      <c r="E488">
        <v>92</v>
      </c>
      <c r="F488" s="1">
        <v>168.05555555555554</v>
      </c>
      <c r="G488" s="1">
        <v>151.25</v>
      </c>
      <c r="H488" s="1">
        <f>financials[[#This Row],[Units Sold]]*financials[[#This Row],[Sale Price]]</f>
        <v>13915</v>
      </c>
      <c r="I488" s="1">
        <f>VLOOKUP(financials[[#This Row],[Discount Band]],discount!A:B,2,0)*financials[[#This Row],[Gross Sales]]</f>
        <v>8349</v>
      </c>
      <c r="J488" s="1">
        <f>financials[[#This Row],[Gross Sales]]-financials[[#This Row],[Discounts]]</f>
        <v>5566</v>
      </c>
      <c r="K488" s="1">
        <f>financials[[#This Row],[Manufacturing Price]]*financials[[#This Row],[Units Sold]]*1.2</f>
        <v>18553.333333333332</v>
      </c>
      <c r="L488" s="1">
        <f>financials[[#This Row],[ Sales]]-financials[[#This Row],[COGS]]</f>
        <v>-12987.333333333332</v>
      </c>
      <c r="M488" s="5">
        <v>43770</v>
      </c>
    </row>
    <row r="489" spans="1:13" x14ac:dyDescent="0.25">
      <c r="A489" t="s">
        <v>9</v>
      </c>
      <c r="B489" t="s">
        <v>15</v>
      </c>
      <c r="C489" s="4" t="s">
        <v>26</v>
      </c>
      <c r="D489" s="4" t="s">
        <v>32</v>
      </c>
      <c r="E489">
        <v>421</v>
      </c>
      <c r="F489" s="1">
        <v>168.05555555555554</v>
      </c>
      <c r="G489" s="1">
        <v>423.50000000000011</v>
      </c>
      <c r="H489" s="1">
        <f>financials[[#This Row],[Units Sold]]*financials[[#This Row],[Sale Price]]</f>
        <v>178293.50000000006</v>
      </c>
      <c r="I489" s="1">
        <f>VLOOKUP(financials[[#This Row],[Discount Band]],discount!A:B,2,0)*financials[[#This Row],[Gross Sales]]</f>
        <v>106976.10000000003</v>
      </c>
      <c r="J489" s="1">
        <f>financials[[#This Row],[Gross Sales]]-financials[[#This Row],[Discounts]]</f>
        <v>71317.400000000023</v>
      </c>
      <c r="K489" s="1">
        <f>financials[[#This Row],[Manufacturing Price]]*financials[[#This Row],[Units Sold]]*1.2</f>
        <v>84901.666666666672</v>
      </c>
      <c r="L489" s="1">
        <f>financials[[#This Row],[ Sales]]-financials[[#This Row],[COGS]]</f>
        <v>-13584.266666666648</v>
      </c>
      <c r="M489" s="5">
        <v>44166</v>
      </c>
    </row>
    <row r="490" spans="1:13" x14ac:dyDescent="0.25">
      <c r="A490" t="s">
        <v>8</v>
      </c>
      <c r="B490" t="s">
        <v>13</v>
      </c>
      <c r="C490" s="4" t="s">
        <v>27</v>
      </c>
      <c r="D490" s="4" t="s">
        <v>32</v>
      </c>
      <c r="E490">
        <v>763</v>
      </c>
      <c r="F490" s="1">
        <v>174.7777777777778</v>
      </c>
      <c r="G490" s="1">
        <v>151.25</v>
      </c>
      <c r="H490" s="1">
        <f>financials[[#This Row],[Units Sold]]*financials[[#This Row],[Sale Price]]</f>
        <v>115403.75</v>
      </c>
      <c r="I490" s="1">
        <f>VLOOKUP(financials[[#This Row],[Discount Band]],discount!A:B,2,0)*financials[[#This Row],[Gross Sales]]</f>
        <v>69242.25</v>
      </c>
      <c r="J490" s="1">
        <f>financials[[#This Row],[Gross Sales]]-financials[[#This Row],[Discounts]]</f>
        <v>46161.5</v>
      </c>
      <c r="K490" s="1">
        <f>financials[[#This Row],[Manufacturing Price]]*financials[[#This Row],[Units Sold]]*1.2</f>
        <v>160026.53333333335</v>
      </c>
      <c r="L490" s="1">
        <f>financials[[#This Row],[ Sales]]-financials[[#This Row],[COGS]]</f>
        <v>-113865.03333333335</v>
      </c>
      <c r="M490" s="5">
        <v>43466</v>
      </c>
    </row>
    <row r="491" spans="1:13" x14ac:dyDescent="0.25">
      <c r="A491" t="s">
        <v>9</v>
      </c>
      <c r="B491" t="s">
        <v>12</v>
      </c>
      <c r="C491" s="4" t="s">
        <v>27</v>
      </c>
      <c r="D491" s="4" t="s">
        <v>32</v>
      </c>
      <c r="E491">
        <v>619</v>
      </c>
      <c r="F491" s="1">
        <v>174.7777777777778</v>
      </c>
      <c r="G491" s="1">
        <v>423.50000000000011</v>
      </c>
      <c r="H491" s="1">
        <f>financials[[#This Row],[Units Sold]]*financials[[#This Row],[Sale Price]]</f>
        <v>262146.50000000006</v>
      </c>
      <c r="I491" s="1">
        <f>VLOOKUP(financials[[#This Row],[Discount Band]],discount!A:B,2,0)*financials[[#This Row],[Gross Sales]]</f>
        <v>157287.90000000002</v>
      </c>
      <c r="J491" s="1">
        <f>financials[[#This Row],[Gross Sales]]-financials[[#This Row],[Discounts]]</f>
        <v>104858.60000000003</v>
      </c>
      <c r="K491" s="1">
        <f>financials[[#This Row],[Manufacturing Price]]*financials[[#This Row],[Units Sold]]*1.2</f>
        <v>129824.93333333333</v>
      </c>
      <c r="L491" s="1">
        <f>financials[[#This Row],[ Sales]]-financials[[#This Row],[COGS]]</f>
        <v>-24966.333333333299</v>
      </c>
      <c r="M491" s="5">
        <v>43497</v>
      </c>
    </row>
    <row r="492" spans="1:13" x14ac:dyDescent="0.25">
      <c r="A492" t="s">
        <v>6</v>
      </c>
      <c r="B492" t="s">
        <v>13</v>
      </c>
      <c r="C492" s="4" t="s">
        <v>27</v>
      </c>
      <c r="D492" s="4" t="s">
        <v>32</v>
      </c>
      <c r="E492">
        <v>3610</v>
      </c>
      <c r="F492" s="1">
        <v>174.7777777777778</v>
      </c>
      <c r="G492" s="1">
        <v>363.00000000000006</v>
      </c>
      <c r="H492" s="1">
        <f>financials[[#This Row],[Units Sold]]*financials[[#This Row],[Sale Price]]</f>
        <v>1310430.0000000002</v>
      </c>
      <c r="I492" s="1">
        <f>VLOOKUP(financials[[#This Row],[Discount Band]],discount!A:B,2,0)*financials[[#This Row],[Gross Sales]]</f>
        <v>786258.00000000012</v>
      </c>
      <c r="J492" s="1">
        <f>financials[[#This Row],[Gross Sales]]-financials[[#This Row],[Discounts]]</f>
        <v>524172.00000000012</v>
      </c>
      <c r="K492" s="1">
        <f>financials[[#This Row],[Manufacturing Price]]*financials[[#This Row],[Units Sold]]*1.2</f>
        <v>757137.33333333337</v>
      </c>
      <c r="L492" s="1">
        <f>financials[[#This Row],[ Sales]]-financials[[#This Row],[COGS]]</f>
        <v>-232965.33333333326</v>
      </c>
      <c r="M492" s="5">
        <v>43525</v>
      </c>
    </row>
    <row r="493" spans="1:13" x14ac:dyDescent="0.25">
      <c r="A493" t="s">
        <v>10</v>
      </c>
      <c r="B493" t="s">
        <v>12</v>
      </c>
      <c r="C493" s="4" t="s">
        <v>27</v>
      </c>
      <c r="D493" s="4" t="s">
        <v>32</v>
      </c>
      <c r="E493">
        <v>1954</v>
      </c>
      <c r="F493" s="1">
        <v>174.7777777777778</v>
      </c>
      <c r="G493" s="1">
        <v>14.520000000000003</v>
      </c>
      <c r="H493" s="1">
        <f>financials[[#This Row],[Units Sold]]*financials[[#This Row],[Sale Price]]</f>
        <v>28372.080000000005</v>
      </c>
      <c r="I493" s="1">
        <f>VLOOKUP(financials[[#This Row],[Discount Band]],discount!A:B,2,0)*financials[[#This Row],[Gross Sales]]</f>
        <v>17023.248000000003</v>
      </c>
      <c r="J493" s="1">
        <f>financials[[#This Row],[Gross Sales]]-financials[[#This Row],[Discounts]]</f>
        <v>11348.832000000002</v>
      </c>
      <c r="K493" s="1">
        <f>financials[[#This Row],[Manufacturing Price]]*financials[[#This Row],[Units Sold]]*1.2</f>
        <v>409818.93333333335</v>
      </c>
      <c r="L493" s="1">
        <f>financials[[#This Row],[ Sales]]-financials[[#This Row],[COGS]]</f>
        <v>-398470.10133333335</v>
      </c>
      <c r="M493" s="5">
        <v>43556</v>
      </c>
    </row>
    <row r="494" spans="1:13" x14ac:dyDescent="0.25">
      <c r="A494" t="s">
        <v>9</v>
      </c>
      <c r="B494" t="s">
        <v>16</v>
      </c>
      <c r="C494" s="4" t="s">
        <v>27</v>
      </c>
      <c r="D494" s="4" t="s">
        <v>32</v>
      </c>
      <c r="E494">
        <v>2674</v>
      </c>
      <c r="F494" s="1">
        <v>174.7777777777778</v>
      </c>
      <c r="G494" s="1">
        <v>24.200000000000003</v>
      </c>
      <c r="H494" s="1">
        <f>financials[[#This Row],[Units Sold]]*financials[[#This Row],[Sale Price]]</f>
        <v>64710.80000000001</v>
      </c>
      <c r="I494" s="1">
        <f>VLOOKUP(financials[[#This Row],[Discount Band]],discount!A:B,2,0)*financials[[#This Row],[Gross Sales]]</f>
        <v>38826.480000000003</v>
      </c>
      <c r="J494" s="1">
        <f>financials[[#This Row],[Gross Sales]]-financials[[#This Row],[Discounts]]</f>
        <v>25884.320000000007</v>
      </c>
      <c r="K494" s="1">
        <f>financials[[#This Row],[Manufacturing Price]]*financials[[#This Row],[Units Sold]]*1.2</f>
        <v>560826.93333333335</v>
      </c>
      <c r="L494" s="1">
        <f>financials[[#This Row],[ Sales]]-financials[[#This Row],[COGS]]</f>
        <v>-534942.61333333328</v>
      </c>
      <c r="M494" s="5">
        <v>43586</v>
      </c>
    </row>
    <row r="495" spans="1:13" x14ac:dyDescent="0.25">
      <c r="A495" t="s">
        <v>10</v>
      </c>
      <c r="B495" t="s">
        <v>15</v>
      </c>
      <c r="C495" s="4" t="s">
        <v>27</v>
      </c>
      <c r="D495" s="4" t="s">
        <v>32</v>
      </c>
      <c r="E495">
        <v>3560</v>
      </c>
      <c r="F495" s="1">
        <v>174.7777777777778</v>
      </c>
      <c r="G495" s="1">
        <v>14.520000000000003</v>
      </c>
      <c r="H495" s="1">
        <f>financials[[#This Row],[Units Sold]]*financials[[#This Row],[Sale Price]]</f>
        <v>51691.200000000012</v>
      </c>
      <c r="I495" s="1">
        <f>VLOOKUP(financials[[#This Row],[Discount Band]],discount!A:B,2,0)*financials[[#This Row],[Gross Sales]]</f>
        <v>31014.720000000005</v>
      </c>
      <c r="J495" s="1">
        <f>financials[[#This Row],[Gross Sales]]-financials[[#This Row],[Discounts]]</f>
        <v>20676.480000000007</v>
      </c>
      <c r="K495" s="1">
        <f>financials[[#This Row],[Manufacturing Price]]*financials[[#This Row],[Units Sold]]*1.2</f>
        <v>746650.66666666674</v>
      </c>
      <c r="L495" s="1">
        <f>financials[[#This Row],[ Sales]]-financials[[#This Row],[COGS]]</f>
        <v>-725974.18666666676</v>
      </c>
      <c r="M495" s="5">
        <v>43678</v>
      </c>
    </row>
    <row r="496" spans="1:13" x14ac:dyDescent="0.25">
      <c r="A496" t="s">
        <v>9</v>
      </c>
      <c r="B496" t="s">
        <v>12</v>
      </c>
      <c r="C496" s="4" t="s">
        <v>27</v>
      </c>
      <c r="D496" s="4" t="s">
        <v>32</v>
      </c>
      <c r="E496">
        <v>3713</v>
      </c>
      <c r="F496" s="1">
        <v>174.7777777777778</v>
      </c>
      <c r="G496" s="1">
        <v>423.50000000000011</v>
      </c>
      <c r="H496" s="1">
        <f>financials[[#This Row],[Units Sold]]*financials[[#This Row],[Sale Price]]</f>
        <v>1572455.5000000005</v>
      </c>
      <c r="I496" s="1">
        <f>VLOOKUP(financials[[#This Row],[Discount Band]],discount!A:B,2,0)*financials[[#This Row],[Gross Sales]]</f>
        <v>943473.30000000028</v>
      </c>
      <c r="J496" s="1">
        <f>financials[[#This Row],[Gross Sales]]-financials[[#This Row],[Discounts]]</f>
        <v>628982.20000000019</v>
      </c>
      <c r="K496" s="1">
        <f>financials[[#This Row],[Manufacturing Price]]*financials[[#This Row],[Units Sold]]*1.2</f>
        <v>778739.86666666681</v>
      </c>
      <c r="L496" s="1">
        <f>financials[[#This Row],[ Sales]]-financials[[#This Row],[COGS]]</f>
        <v>-149757.66666666663</v>
      </c>
      <c r="M496" s="5">
        <v>43709</v>
      </c>
    </row>
    <row r="497" spans="1:13" x14ac:dyDescent="0.25">
      <c r="A497" t="s">
        <v>7</v>
      </c>
      <c r="B497" t="s">
        <v>14</v>
      </c>
      <c r="C497" s="4" t="s">
        <v>27</v>
      </c>
      <c r="D497" s="4" t="s">
        <v>32</v>
      </c>
      <c r="E497">
        <v>4746</v>
      </c>
      <c r="F497" s="1">
        <v>174.7777777777778</v>
      </c>
      <c r="G497" s="1">
        <v>18.150000000000002</v>
      </c>
      <c r="H497" s="1">
        <f>financials[[#This Row],[Units Sold]]*financials[[#This Row],[Sale Price]]</f>
        <v>86139.900000000009</v>
      </c>
      <c r="I497" s="1">
        <f>VLOOKUP(financials[[#This Row],[Discount Band]],discount!A:B,2,0)*financials[[#This Row],[Gross Sales]]</f>
        <v>51683.94</v>
      </c>
      <c r="J497" s="1">
        <f>financials[[#This Row],[Gross Sales]]-financials[[#This Row],[Discounts]]</f>
        <v>34455.960000000006</v>
      </c>
      <c r="K497" s="1">
        <f>financials[[#This Row],[Manufacturing Price]]*financials[[#This Row],[Units Sold]]*1.2</f>
        <v>995394.40000000014</v>
      </c>
      <c r="L497" s="1">
        <f>financials[[#This Row],[ Sales]]-financials[[#This Row],[COGS]]</f>
        <v>-960938.44000000018</v>
      </c>
      <c r="M497" s="5">
        <v>43800</v>
      </c>
    </row>
    <row r="498" spans="1:13" x14ac:dyDescent="0.25">
      <c r="A498" t="s">
        <v>6</v>
      </c>
      <c r="B498" t="s">
        <v>14</v>
      </c>
      <c r="C498" s="4" t="s">
        <v>27</v>
      </c>
      <c r="D498" s="4" t="s">
        <v>32</v>
      </c>
      <c r="E498">
        <v>1563</v>
      </c>
      <c r="F498" s="1">
        <v>174.7777777777778</v>
      </c>
      <c r="G498" s="1">
        <v>363.00000000000006</v>
      </c>
      <c r="H498" s="1">
        <f>financials[[#This Row],[Units Sold]]*financials[[#This Row],[Sale Price]]</f>
        <v>567369.00000000012</v>
      </c>
      <c r="I498" s="1">
        <f>VLOOKUP(financials[[#This Row],[Discount Band]],discount!A:B,2,0)*financials[[#This Row],[Gross Sales]]</f>
        <v>340421.40000000008</v>
      </c>
      <c r="J498" s="1">
        <f>financials[[#This Row],[Gross Sales]]-financials[[#This Row],[Discounts]]</f>
        <v>226947.60000000003</v>
      </c>
      <c r="K498" s="1">
        <f>financials[[#This Row],[Manufacturing Price]]*financials[[#This Row],[Units Sold]]*1.2</f>
        <v>327813.2</v>
      </c>
      <c r="L498" s="1">
        <f>financials[[#This Row],[ Sales]]-financials[[#This Row],[COGS]]</f>
        <v>-100865.59999999998</v>
      </c>
      <c r="M498" s="5">
        <v>43800</v>
      </c>
    </row>
    <row r="499" spans="1:13" x14ac:dyDescent="0.25">
      <c r="A499" t="s">
        <v>10</v>
      </c>
      <c r="B499" t="s">
        <v>14</v>
      </c>
      <c r="C499" s="4" t="s">
        <v>22</v>
      </c>
      <c r="D499" s="4" t="s">
        <v>32</v>
      </c>
      <c r="E499">
        <v>2645</v>
      </c>
      <c r="F499" s="1">
        <v>2.0166666666666671</v>
      </c>
      <c r="G499" s="1">
        <v>14.520000000000003</v>
      </c>
      <c r="H499" s="1">
        <f>financials[[#This Row],[Units Sold]]*financials[[#This Row],[Sale Price]]</f>
        <v>38405.400000000009</v>
      </c>
      <c r="I499" s="1">
        <f>VLOOKUP(financials[[#This Row],[Discount Band]],discount!A:B,2,0)*financials[[#This Row],[Gross Sales]]</f>
        <v>23043.240000000005</v>
      </c>
      <c r="J499" s="1">
        <f>financials[[#This Row],[Gross Sales]]-financials[[#This Row],[Discounts]]</f>
        <v>15362.160000000003</v>
      </c>
      <c r="K499" s="1">
        <f>financials[[#This Row],[Manufacturing Price]]*financials[[#This Row],[Units Sold]]*1.2</f>
        <v>6400.9000000000005</v>
      </c>
      <c r="L499" s="1">
        <f>financials[[#This Row],[ Sales]]-financials[[#This Row],[COGS]]</f>
        <v>8961.260000000002</v>
      </c>
      <c r="M499" s="5">
        <v>44105</v>
      </c>
    </row>
    <row r="500" spans="1:13" x14ac:dyDescent="0.25">
      <c r="A500" t="s">
        <v>9</v>
      </c>
      <c r="B500" t="s">
        <v>14</v>
      </c>
      <c r="C500" s="4" t="s">
        <v>24</v>
      </c>
      <c r="D500" s="4" t="s">
        <v>32</v>
      </c>
      <c r="E500">
        <v>4589</v>
      </c>
      <c r="F500" s="1">
        <v>6.7222222222222232</v>
      </c>
      <c r="G500" s="1">
        <v>8.4700000000000024</v>
      </c>
      <c r="H500" s="1">
        <f>financials[[#This Row],[Units Sold]]*financials[[#This Row],[Sale Price]]</f>
        <v>38868.830000000009</v>
      </c>
      <c r="I500" s="1">
        <f>VLOOKUP(financials[[#This Row],[Discount Band]],discount!A:B,2,0)*financials[[#This Row],[Gross Sales]]</f>
        <v>23321.298000000006</v>
      </c>
      <c r="J500" s="1">
        <f>financials[[#This Row],[Gross Sales]]-financials[[#This Row],[Discounts]]</f>
        <v>15547.532000000003</v>
      </c>
      <c r="K500" s="1">
        <f>financials[[#This Row],[Manufacturing Price]]*financials[[#This Row],[Units Sold]]*1.2</f>
        <v>37017.933333333334</v>
      </c>
      <c r="L500" s="1">
        <f>financials[[#This Row],[ Sales]]-financials[[#This Row],[COGS]]</f>
        <v>-21470.401333333331</v>
      </c>
      <c r="M500" s="5">
        <v>43556</v>
      </c>
    </row>
    <row r="501" spans="1:13" x14ac:dyDescent="0.25">
      <c r="A501" t="s">
        <v>10</v>
      </c>
      <c r="B501" t="s">
        <v>14</v>
      </c>
      <c r="C501" s="4" t="s">
        <v>24</v>
      </c>
      <c r="D501" s="4" t="s">
        <v>32</v>
      </c>
      <c r="E501">
        <v>144</v>
      </c>
      <c r="F501" s="1">
        <v>6.7222222222222232</v>
      </c>
      <c r="G501" s="1">
        <v>14.520000000000003</v>
      </c>
      <c r="H501" s="1">
        <f>financials[[#This Row],[Units Sold]]*financials[[#This Row],[Sale Price]]</f>
        <v>2090.8800000000006</v>
      </c>
      <c r="I501" s="1">
        <f>VLOOKUP(financials[[#This Row],[Discount Band]],discount!A:B,2,0)*financials[[#This Row],[Gross Sales]]</f>
        <v>1254.5280000000002</v>
      </c>
      <c r="J501" s="1">
        <f>financials[[#This Row],[Gross Sales]]-financials[[#This Row],[Discounts]]</f>
        <v>836.35200000000032</v>
      </c>
      <c r="K501" s="1">
        <f>financials[[#This Row],[Manufacturing Price]]*financials[[#This Row],[Units Sold]]*1.2</f>
        <v>1161.6000000000001</v>
      </c>
      <c r="L501" s="1">
        <f>financials[[#This Row],[ Sales]]-financials[[#This Row],[COGS]]</f>
        <v>-325.24799999999982</v>
      </c>
      <c r="M501" s="5">
        <v>44105</v>
      </c>
    </row>
    <row r="502" spans="1:13" x14ac:dyDescent="0.25">
      <c r="A502" t="s">
        <v>7</v>
      </c>
      <c r="B502" t="s">
        <v>12</v>
      </c>
      <c r="C502" s="4" t="s">
        <v>25</v>
      </c>
      <c r="D502" s="4" t="s">
        <v>32</v>
      </c>
      <c r="E502">
        <v>3293</v>
      </c>
      <c r="F502" s="1">
        <v>80.666666666666671</v>
      </c>
      <c r="G502" s="1">
        <v>18.150000000000002</v>
      </c>
      <c r="H502" s="1">
        <f>financials[[#This Row],[Units Sold]]*financials[[#This Row],[Sale Price]]</f>
        <v>59767.950000000004</v>
      </c>
      <c r="I502" s="1">
        <f>VLOOKUP(financials[[#This Row],[Discount Band]],discount!A:B,2,0)*financials[[#This Row],[Gross Sales]]</f>
        <v>35860.770000000004</v>
      </c>
      <c r="J502" s="1">
        <f>financials[[#This Row],[Gross Sales]]-financials[[#This Row],[Discounts]]</f>
        <v>23907.18</v>
      </c>
      <c r="K502" s="1">
        <f>financials[[#This Row],[Manufacturing Price]]*financials[[#This Row],[Units Sold]]*1.2</f>
        <v>318762.40000000002</v>
      </c>
      <c r="L502" s="1">
        <f>financials[[#This Row],[ Sales]]-financials[[#This Row],[COGS]]</f>
        <v>-294855.22000000003</v>
      </c>
      <c r="M502" s="5">
        <v>43466</v>
      </c>
    </row>
    <row r="503" spans="1:13" x14ac:dyDescent="0.25">
      <c r="A503" t="s">
        <v>10</v>
      </c>
      <c r="B503" t="s">
        <v>15</v>
      </c>
      <c r="C503" s="4" t="s">
        <v>25</v>
      </c>
      <c r="D503" s="4" t="s">
        <v>32</v>
      </c>
      <c r="E503">
        <v>3189</v>
      </c>
      <c r="F503" s="1">
        <v>80.666666666666671</v>
      </c>
      <c r="G503" s="1">
        <v>14.520000000000003</v>
      </c>
      <c r="H503" s="1">
        <f>financials[[#This Row],[Units Sold]]*financials[[#This Row],[Sale Price]]</f>
        <v>46304.280000000013</v>
      </c>
      <c r="I503" s="1">
        <f>VLOOKUP(financials[[#This Row],[Discount Band]],discount!A:B,2,0)*financials[[#This Row],[Gross Sales]]</f>
        <v>27782.568000000007</v>
      </c>
      <c r="J503" s="1">
        <f>financials[[#This Row],[Gross Sales]]-financials[[#This Row],[Discounts]]</f>
        <v>18521.712000000007</v>
      </c>
      <c r="K503" s="1">
        <f>financials[[#This Row],[Manufacturing Price]]*financials[[#This Row],[Units Sold]]*1.2</f>
        <v>308695.2</v>
      </c>
      <c r="L503" s="1">
        <f>financials[[#This Row],[ Sales]]-financials[[#This Row],[COGS]]</f>
        <v>-290173.48800000001</v>
      </c>
      <c r="M503" s="5">
        <v>43739</v>
      </c>
    </row>
    <row r="504" spans="1:13" x14ac:dyDescent="0.25">
      <c r="A504" t="s">
        <v>9</v>
      </c>
      <c r="B504" t="s">
        <v>13</v>
      </c>
      <c r="C504" s="4" t="s">
        <v>26</v>
      </c>
      <c r="D504" s="4" t="s">
        <v>32</v>
      </c>
      <c r="E504">
        <v>927</v>
      </c>
      <c r="F504" s="1">
        <v>168.05555555555554</v>
      </c>
      <c r="G504" s="1">
        <v>8.4700000000000024</v>
      </c>
      <c r="H504" s="1">
        <f>financials[[#This Row],[Units Sold]]*financials[[#This Row],[Sale Price]]</f>
        <v>7851.6900000000023</v>
      </c>
      <c r="I504" s="1">
        <f>VLOOKUP(financials[[#This Row],[Discount Band]],discount!A:B,2,0)*financials[[#This Row],[Gross Sales]]</f>
        <v>4711.014000000001</v>
      </c>
      <c r="J504" s="1">
        <f>financials[[#This Row],[Gross Sales]]-financials[[#This Row],[Discounts]]</f>
        <v>3140.6760000000013</v>
      </c>
      <c r="K504" s="1">
        <f>financials[[#This Row],[Manufacturing Price]]*financials[[#This Row],[Units Sold]]*1.2</f>
        <v>186945</v>
      </c>
      <c r="L504" s="1">
        <f>financials[[#This Row],[ Sales]]-financials[[#This Row],[COGS]]</f>
        <v>-183804.32399999999</v>
      </c>
      <c r="M504" s="5">
        <v>43525</v>
      </c>
    </row>
    <row r="505" spans="1:13" x14ac:dyDescent="0.25">
      <c r="A505" t="s">
        <v>10</v>
      </c>
      <c r="B505" t="s">
        <v>16</v>
      </c>
      <c r="C505" s="4" t="s">
        <v>26</v>
      </c>
      <c r="D505" s="4" t="s">
        <v>32</v>
      </c>
      <c r="E505">
        <v>3078</v>
      </c>
      <c r="F505" s="1">
        <v>168.05555555555554</v>
      </c>
      <c r="G505" s="1">
        <v>14.520000000000003</v>
      </c>
      <c r="H505" s="1">
        <f>financials[[#This Row],[Units Sold]]*financials[[#This Row],[Sale Price]]</f>
        <v>44692.560000000012</v>
      </c>
      <c r="I505" s="1">
        <f>VLOOKUP(financials[[#This Row],[Discount Band]],discount!A:B,2,0)*financials[[#This Row],[Gross Sales]]</f>
        <v>26815.536000000007</v>
      </c>
      <c r="J505" s="1">
        <f>financials[[#This Row],[Gross Sales]]-financials[[#This Row],[Discounts]]</f>
        <v>17877.024000000005</v>
      </c>
      <c r="K505" s="1">
        <f>financials[[#This Row],[Manufacturing Price]]*financials[[#This Row],[Units Sold]]*1.2</f>
        <v>620729.99999999988</v>
      </c>
      <c r="L505" s="1">
        <f>financials[[#This Row],[ Sales]]-financials[[#This Row],[COGS]]</f>
        <v>-602852.97599999991</v>
      </c>
      <c r="M505" s="5">
        <v>44075</v>
      </c>
    </row>
    <row r="506" spans="1:13" x14ac:dyDescent="0.25">
      <c r="A506" t="s">
        <v>7</v>
      </c>
      <c r="B506" t="s">
        <v>13</v>
      </c>
      <c r="C506" s="4" t="s">
        <v>27</v>
      </c>
      <c r="D506" s="4" t="s">
        <v>32</v>
      </c>
      <c r="E506">
        <v>2528</v>
      </c>
      <c r="F506" s="1">
        <v>174.7777777777778</v>
      </c>
      <c r="G506" s="1">
        <v>18.150000000000002</v>
      </c>
      <c r="H506" s="1">
        <f>financials[[#This Row],[Units Sold]]*financials[[#This Row],[Sale Price]]</f>
        <v>45883.200000000004</v>
      </c>
      <c r="I506" s="1">
        <f>VLOOKUP(financials[[#This Row],[Discount Band]],discount!A:B,2,0)*financials[[#This Row],[Gross Sales]]</f>
        <v>27529.920000000002</v>
      </c>
      <c r="J506" s="1">
        <f>financials[[#This Row],[Gross Sales]]-financials[[#This Row],[Discounts]]</f>
        <v>18353.280000000002</v>
      </c>
      <c r="K506" s="1">
        <f>financials[[#This Row],[Manufacturing Price]]*financials[[#This Row],[Units Sold]]*1.2</f>
        <v>530205.8666666667</v>
      </c>
      <c r="L506" s="1">
        <f>financials[[#This Row],[ Sales]]-financials[[#This Row],[COGS]]</f>
        <v>-511852.58666666667</v>
      </c>
      <c r="M506" s="5">
        <v>43647</v>
      </c>
    </row>
    <row r="507" spans="1:13" x14ac:dyDescent="0.25">
      <c r="A507" t="s">
        <v>10</v>
      </c>
      <c r="B507" t="s">
        <v>15</v>
      </c>
      <c r="C507" s="4" t="s">
        <v>27</v>
      </c>
      <c r="D507" s="4" t="s">
        <v>32</v>
      </c>
      <c r="E507">
        <v>2728</v>
      </c>
      <c r="F507" s="1">
        <v>174.7777777777778</v>
      </c>
      <c r="G507" s="1">
        <v>14.520000000000003</v>
      </c>
      <c r="H507" s="1">
        <f>financials[[#This Row],[Units Sold]]*financials[[#This Row],[Sale Price]]</f>
        <v>39610.560000000005</v>
      </c>
      <c r="I507" s="1">
        <f>VLOOKUP(financials[[#This Row],[Discount Band]],discount!A:B,2,0)*financials[[#This Row],[Gross Sales]]</f>
        <v>23766.336000000003</v>
      </c>
      <c r="J507" s="1">
        <f>financials[[#This Row],[Gross Sales]]-financials[[#This Row],[Discounts]]</f>
        <v>15844.224000000002</v>
      </c>
      <c r="K507" s="1">
        <f>financials[[#This Row],[Manufacturing Price]]*financials[[#This Row],[Units Sold]]*1.2</f>
        <v>572152.53333333333</v>
      </c>
      <c r="L507" s="1">
        <f>financials[[#This Row],[ Sales]]-financials[[#This Row],[COGS]]</f>
        <v>-556308.30933333328</v>
      </c>
      <c r="M507" s="5">
        <v>43739</v>
      </c>
    </row>
    <row r="508" spans="1:13" x14ac:dyDescent="0.25">
      <c r="A508" t="s">
        <v>10</v>
      </c>
      <c r="B508" t="s">
        <v>12</v>
      </c>
      <c r="C508" s="4" t="s">
        <v>22</v>
      </c>
      <c r="D508" s="4" t="s">
        <v>32</v>
      </c>
      <c r="E508">
        <v>1580</v>
      </c>
      <c r="F508" s="1">
        <v>2.0166666666666671</v>
      </c>
      <c r="G508" s="1">
        <v>14.520000000000003</v>
      </c>
      <c r="H508" s="1">
        <f>financials[[#This Row],[Units Sold]]*financials[[#This Row],[Sale Price]]</f>
        <v>22941.600000000006</v>
      </c>
      <c r="I508" s="1">
        <f>VLOOKUP(financials[[#This Row],[Discount Band]],discount!A:B,2,0)*financials[[#This Row],[Gross Sales]]</f>
        <v>13764.960000000003</v>
      </c>
      <c r="J508" s="1">
        <f>financials[[#This Row],[Gross Sales]]-financials[[#This Row],[Discounts]]</f>
        <v>9176.6400000000031</v>
      </c>
      <c r="K508" s="1">
        <f>financials[[#This Row],[Manufacturing Price]]*financials[[#This Row],[Units Sold]]*1.2</f>
        <v>3823.6000000000004</v>
      </c>
      <c r="L508" s="1">
        <f>financials[[#This Row],[ Sales]]-financials[[#This Row],[COGS]]</f>
        <v>5353.0400000000027</v>
      </c>
      <c r="M508" s="5">
        <v>43497</v>
      </c>
    </row>
    <row r="509" spans="1:13" x14ac:dyDescent="0.25">
      <c r="A509" t="s">
        <v>9</v>
      </c>
      <c r="B509" t="s">
        <v>15</v>
      </c>
      <c r="C509" s="4" t="s">
        <v>22</v>
      </c>
      <c r="D509" s="4" t="s">
        <v>32</v>
      </c>
      <c r="E509">
        <v>4117</v>
      </c>
      <c r="F509" s="1">
        <v>2.0166666666666671</v>
      </c>
      <c r="G509" s="1">
        <v>423.50000000000011</v>
      </c>
      <c r="H509" s="1">
        <f>financials[[#This Row],[Units Sold]]*financials[[#This Row],[Sale Price]]</f>
        <v>1743549.5000000005</v>
      </c>
      <c r="I509" s="1">
        <f>VLOOKUP(financials[[#This Row],[Discount Band]],discount!A:B,2,0)*financials[[#This Row],[Gross Sales]]</f>
        <v>1046129.7000000002</v>
      </c>
      <c r="J509" s="1">
        <f>financials[[#This Row],[Gross Sales]]-financials[[#This Row],[Discounts]]</f>
        <v>697419.80000000028</v>
      </c>
      <c r="K509" s="1">
        <f>financials[[#This Row],[Manufacturing Price]]*financials[[#This Row],[Units Sold]]*1.2</f>
        <v>9963.1400000000012</v>
      </c>
      <c r="L509" s="1">
        <f>financials[[#This Row],[ Sales]]-financials[[#This Row],[COGS]]</f>
        <v>687456.66000000027</v>
      </c>
      <c r="M509" s="5">
        <v>43525</v>
      </c>
    </row>
    <row r="510" spans="1:13" x14ac:dyDescent="0.25">
      <c r="A510" t="s">
        <v>6</v>
      </c>
      <c r="B510" t="s">
        <v>15</v>
      </c>
      <c r="C510" s="4" t="s">
        <v>22</v>
      </c>
      <c r="D510" s="4" t="s">
        <v>32</v>
      </c>
      <c r="E510">
        <v>3657</v>
      </c>
      <c r="F510" s="1">
        <v>2.0166666666666671</v>
      </c>
      <c r="G510" s="1">
        <v>363.00000000000006</v>
      </c>
      <c r="H510" s="1">
        <f>financials[[#This Row],[Units Sold]]*financials[[#This Row],[Sale Price]]</f>
        <v>1327491.0000000002</v>
      </c>
      <c r="I510" s="1">
        <f>VLOOKUP(financials[[#This Row],[Discount Band]],discount!A:B,2,0)*financials[[#This Row],[Gross Sales]]</f>
        <v>796494.60000000009</v>
      </c>
      <c r="J510" s="1">
        <f>financials[[#This Row],[Gross Sales]]-financials[[#This Row],[Discounts]]</f>
        <v>530996.40000000014</v>
      </c>
      <c r="K510" s="1">
        <f>financials[[#This Row],[Manufacturing Price]]*financials[[#This Row],[Units Sold]]*1.2</f>
        <v>8849.9400000000023</v>
      </c>
      <c r="L510" s="1">
        <f>financials[[#This Row],[ Sales]]-financials[[#This Row],[COGS]]</f>
        <v>522146.46000000014</v>
      </c>
      <c r="M510" s="5">
        <v>43647</v>
      </c>
    </row>
    <row r="511" spans="1:13" x14ac:dyDescent="0.25">
      <c r="A511" t="s">
        <v>8</v>
      </c>
      <c r="B511" t="s">
        <v>14</v>
      </c>
      <c r="C511" s="4" t="s">
        <v>22</v>
      </c>
      <c r="D511" s="4" t="s">
        <v>32</v>
      </c>
      <c r="E511">
        <v>2663</v>
      </c>
      <c r="F511" s="1">
        <v>2.0166666666666671</v>
      </c>
      <c r="G511" s="1">
        <v>151.25</v>
      </c>
      <c r="H511" s="1">
        <f>financials[[#This Row],[Units Sold]]*financials[[#This Row],[Sale Price]]</f>
        <v>402778.75</v>
      </c>
      <c r="I511" s="1">
        <f>VLOOKUP(financials[[#This Row],[Discount Band]],discount!A:B,2,0)*financials[[#This Row],[Gross Sales]]</f>
        <v>241667.25</v>
      </c>
      <c r="J511" s="1">
        <f>financials[[#This Row],[Gross Sales]]-financials[[#This Row],[Discounts]]</f>
        <v>161111.5</v>
      </c>
      <c r="K511" s="1">
        <f>financials[[#This Row],[Manufacturing Price]]*financials[[#This Row],[Units Sold]]*1.2</f>
        <v>6444.4600000000009</v>
      </c>
      <c r="L511" s="1">
        <f>financials[[#This Row],[ Sales]]-financials[[#This Row],[COGS]]</f>
        <v>154667.04</v>
      </c>
      <c r="M511" s="5">
        <v>43739</v>
      </c>
    </row>
    <row r="512" spans="1:13" x14ac:dyDescent="0.25">
      <c r="A512" t="s">
        <v>7</v>
      </c>
      <c r="B512" t="s">
        <v>12</v>
      </c>
      <c r="C512" s="4" t="s">
        <v>22</v>
      </c>
      <c r="D512" s="4" t="s">
        <v>32</v>
      </c>
      <c r="E512">
        <v>2489</v>
      </c>
      <c r="F512" s="1">
        <v>2.0166666666666671</v>
      </c>
      <c r="G512" s="1">
        <v>18.150000000000002</v>
      </c>
      <c r="H512" s="1">
        <f>financials[[#This Row],[Units Sold]]*financials[[#This Row],[Sale Price]]</f>
        <v>45175.350000000006</v>
      </c>
      <c r="I512" s="1">
        <f>VLOOKUP(financials[[#This Row],[Discount Band]],discount!A:B,2,0)*financials[[#This Row],[Gross Sales]]</f>
        <v>27105.210000000003</v>
      </c>
      <c r="J512" s="1">
        <f>financials[[#This Row],[Gross Sales]]-financials[[#This Row],[Discounts]]</f>
        <v>18070.140000000003</v>
      </c>
      <c r="K512" s="1">
        <f>financials[[#This Row],[Manufacturing Price]]*financials[[#This Row],[Units Sold]]*1.2</f>
        <v>6023.380000000001</v>
      </c>
      <c r="L512" s="1">
        <f>financials[[#This Row],[ Sales]]-financials[[#This Row],[COGS]]</f>
        <v>12046.760000000002</v>
      </c>
      <c r="M512" s="5">
        <v>44136</v>
      </c>
    </row>
    <row r="513" spans="1:13" x14ac:dyDescent="0.25">
      <c r="A513" t="s">
        <v>9</v>
      </c>
      <c r="B513" t="s">
        <v>16</v>
      </c>
      <c r="C513" s="4" t="s">
        <v>22</v>
      </c>
      <c r="D513" s="4" t="s">
        <v>32</v>
      </c>
      <c r="E513">
        <v>1885</v>
      </c>
      <c r="F513" s="1">
        <v>2.0166666666666671</v>
      </c>
      <c r="G513" s="1">
        <v>8.4700000000000024</v>
      </c>
      <c r="H513" s="1">
        <f>financials[[#This Row],[Units Sold]]*financials[[#This Row],[Sale Price]]</f>
        <v>15965.950000000004</v>
      </c>
      <c r="I513" s="1">
        <f>VLOOKUP(financials[[#This Row],[Discount Band]],discount!A:B,2,0)*financials[[#This Row],[Gross Sales]]</f>
        <v>9579.5700000000015</v>
      </c>
      <c r="J513" s="1">
        <f>financials[[#This Row],[Gross Sales]]-financials[[#This Row],[Discounts]]</f>
        <v>6386.3800000000028</v>
      </c>
      <c r="K513" s="1">
        <f>financials[[#This Row],[Manufacturing Price]]*financials[[#This Row],[Units Sold]]*1.2</f>
        <v>4561.7000000000007</v>
      </c>
      <c r="L513" s="1">
        <f>financials[[#This Row],[ Sales]]-financials[[#This Row],[COGS]]</f>
        <v>1824.6800000000021</v>
      </c>
      <c r="M513" s="5">
        <v>44136</v>
      </c>
    </row>
    <row r="514" spans="1:13" x14ac:dyDescent="0.25">
      <c r="A514" t="s">
        <v>9</v>
      </c>
      <c r="B514" t="s">
        <v>15</v>
      </c>
      <c r="C514" s="4" t="s">
        <v>23</v>
      </c>
      <c r="D514" s="4" t="s">
        <v>32</v>
      </c>
      <c r="E514">
        <v>4226</v>
      </c>
      <c r="F514" s="1">
        <v>3.3611111111111116</v>
      </c>
      <c r="G514" s="1">
        <v>423.50000000000011</v>
      </c>
      <c r="H514" s="1">
        <f>financials[[#This Row],[Units Sold]]*financials[[#This Row],[Sale Price]]</f>
        <v>1789711.0000000005</v>
      </c>
      <c r="I514" s="1">
        <f>VLOOKUP(financials[[#This Row],[Discount Band]],discount!A:B,2,0)*financials[[#This Row],[Gross Sales]]</f>
        <v>1073826.6000000003</v>
      </c>
      <c r="J514" s="1">
        <f>financials[[#This Row],[Gross Sales]]-financials[[#This Row],[Discounts]]</f>
        <v>715884.40000000014</v>
      </c>
      <c r="K514" s="1">
        <f>financials[[#This Row],[Manufacturing Price]]*financials[[#This Row],[Units Sold]]*1.2</f>
        <v>17044.866666666669</v>
      </c>
      <c r="L514" s="1">
        <f>financials[[#This Row],[ Sales]]-financials[[#This Row],[COGS]]</f>
        <v>698839.53333333344</v>
      </c>
      <c r="M514" s="5">
        <v>43466</v>
      </c>
    </row>
    <row r="515" spans="1:13" x14ac:dyDescent="0.25">
      <c r="A515" t="s">
        <v>9</v>
      </c>
      <c r="B515" t="s">
        <v>15</v>
      </c>
      <c r="C515" s="4" t="s">
        <v>23</v>
      </c>
      <c r="D515" s="4" t="s">
        <v>32</v>
      </c>
      <c r="E515">
        <v>2622</v>
      </c>
      <c r="F515" s="1">
        <v>3.3611111111111116</v>
      </c>
      <c r="G515" s="1">
        <v>24.200000000000003</v>
      </c>
      <c r="H515" s="1">
        <f>financials[[#This Row],[Units Sold]]*financials[[#This Row],[Sale Price]]</f>
        <v>63452.400000000009</v>
      </c>
      <c r="I515" s="1">
        <f>VLOOKUP(financials[[#This Row],[Discount Band]],discount!A:B,2,0)*financials[[#This Row],[Gross Sales]]</f>
        <v>38071.440000000002</v>
      </c>
      <c r="J515" s="1">
        <f>financials[[#This Row],[Gross Sales]]-financials[[#This Row],[Discounts]]</f>
        <v>25380.960000000006</v>
      </c>
      <c r="K515" s="1">
        <f>financials[[#This Row],[Manufacturing Price]]*financials[[#This Row],[Units Sold]]*1.2</f>
        <v>10575.4</v>
      </c>
      <c r="L515" s="1">
        <f>financials[[#This Row],[ Sales]]-financials[[#This Row],[COGS]]</f>
        <v>14805.560000000007</v>
      </c>
      <c r="M515" s="5">
        <v>44105</v>
      </c>
    </row>
    <row r="516" spans="1:13" x14ac:dyDescent="0.25">
      <c r="A516" t="s">
        <v>7</v>
      </c>
      <c r="B516" t="s">
        <v>16</v>
      </c>
      <c r="C516" s="4" t="s">
        <v>23</v>
      </c>
      <c r="D516" s="4" t="s">
        <v>32</v>
      </c>
      <c r="E516">
        <v>4227</v>
      </c>
      <c r="F516" s="1">
        <v>3.3611111111111116</v>
      </c>
      <c r="G516" s="1">
        <v>18.150000000000002</v>
      </c>
      <c r="H516" s="1">
        <f>financials[[#This Row],[Units Sold]]*financials[[#This Row],[Sale Price]]</f>
        <v>76720.05</v>
      </c>
      <c r="I516" s="1">
        <f>VLOOKUP(financials[[#This Row],[Discount Band]],discount!A:B,2,0)*financials[[#This Row],[Gross Sales]]</f>
        <v>46032.03</v>
      </c>
      <c r="J516" s="1">
        <f>financials[[#This Row],[Gross Sales]]-financials[[#This Row],[Discounts]]</f>
        <v>30688.020000000004</v>
      </c>
      <c r="K516" s="1">
        <f>financials[[#This Row],[Manufacturing Price]]*financials[[#This Row],[Units Sold]]*1.2</f>
        <v>17048.900000000001</v>
      </c>
      <c r="L516" s="1">
        <f>financials[[#This Row],[ Sales]]-financials[[#This Row],[COGS]]</f>
        <v>13639.120000000003</v>
      </c>
      <c r="M516" s="5">
        <v>43800</v>
      </c>
    </row>
    <row r="517" spans="1:13" x14ac:dyDescent="0.25">
      <c r="A517" t="s">
        <v>6</v>
      </c>
      <c r="B517" t="s">
        <v>12</v>
      </c>
      <c r="C517" s="4" t="s">
        <v>24</v>
      </c>
      <c r="D517" s="4" t="s">
        <v>32</v>
      </c>
      <c r="E517">
        <v>2292</v>
      </c>
      <c r="F517" s="1">
        <v>6.7222222222222232</v>
      </c>
      <c r="G517" s="1">
        <v>363.00000000000006</v>
      </c>
      <c r="H517" s="1">
        <f>financials[[#This Row],[Units Sold]]*financials[[#This Row],[Sale Price]]</f>
        <v>831996.00000000012</v>
      </c>
      <c r="I517" s="1">
        <f>VLOOKUP(financials[[#This Row],[Discount Band]],discount!A:B,2,0)*financials[[#This Row],[Gross Sales]]</f>
        <v>499197.60000000003</v>
      </c>
      <c r="J517" s="1">
        <f>financials[[#This Row],[Gross Sales]]-financials[[#This Row],[Discounts]]</f>
        <v>332798.40000000008</v>
      </c>
      <c r="K517" s="1">
        <f>financials[[#This Row],[Manufacturing Price]]*financials[[#This Row],[Units Sold]]*1.2</f>
        <v>18488.800000000003</v>
      </c>
      <c r="L517" s="1">
        <f>financials[[#This Row],[ Sales]]-financials[[#This Row],[COGS]]</f>
        <v>314309.60000000009</v>
      </c>
      <c r="M517" s="5">
        <v>43466</v>
      </c>
    </row>
    <row r="518" spans="1:13" x14ac:dyDescent="0.25">
      <c r="A518" t="s">
        <v>9</v>
      </c>
      <c r="B518" t="s">
        <v>16</v>
      </c>
      <c r="C518" s="4" t="s">
        <v>24</v>
      </c>
      <c r="D518" s="4" t="s">
        <v>32</v>
      </c>
      <c r="E518">
        <v>1865</v>
      </c>
      <c r="F518" s="1">
        <v>6.7222222222222232</v>
      </c>
      <c r="G518" s="1">
        <v>24.200000000000003</v>
      </c>
      <c r="H518" s="1">
        <f>financials[[#This Row],[Units Sold]]*financials[[#This Row],[Sale Price]]</f>
        <v>45133.000000000007</v>
      </c>
      <c r="I518" s="1">
        <f>VLOOKUP(financials[[#This Row],[Discount Band]],discount!A:B,2,0)*financials[[#This Row],[Gross Sales]]</f>
        <v>27079.800000000003</v>
      </c>
      <c r="J518" s="1">
        <f>financials[[#This Row],[Gross Sales]]-financials[[#This Row],[Discounts]]</f>
        <v>18053.200000000004</v>
      </c>
      <c r="K518" s="1">
        <f>financials[[#This Row],[Manufacturing Price]]*financials[[#This Row],[Units Sold]]*1.2</f>
        <v>15044.333333333336</v>
      </c>
      <c r="L518" s="1">
        <f>financials[[#This Row],[ Sales]]-financials[[#This Row],[COGS]]</f>
        <v>3008.8666666666686</v>
      </c>
      <c r="M518" s="5">
        <v>43525</v>
      </c>
    </row>
    <row r="519" spans="1:13" x14ac:dyDescent="0.25">
      <c r="A519" t="s">
        <v>9</v>
      </c>
      <c r="B519" t="s">
        <v>12</v>
      </c>
      <c r="C519" s="4" t="s">
        <v>24</v>
      </c>
      <c r="D519" s="4" t="s">
        <v>32</v>
      </c>
      <c r="E519">
        <v>4154</v>
      </c>
      <c r="F519" s="1">
        <v>6.7222222222222232</v>
      </c>
      <c r="G519" s="1">
        <v>423.50000000000011</v>
      </c>
      <c r="H519" s="1">
        <f>financials[[#This Row],[Units Sold]]*financials[[#This Row],[Sale Price]]</f>
        <v>1759219.0000000005</v>
      </c>
      <c r="I519" s="1">
        <f>VLOOKUP(financials[[#This Row],[Discount Band]],discount!A:B,2,0)*financials[[#This Row],[Gross Sales]]</f>
        <v>1055531.4000000001</v>
      </c>
      <c r="J519" s="1">
        <f>financials[[#This Row],[Gross Sales]]-financials[[#This Row],[Discounts]]</f>
        <v>703687.60000000033</v>
      </c>
      <c r="K519" s="1">
        <f>financials[[#This Row],[Manufacturing Price]]*financials[[#This Row],[Units Sold]]*1.2</f>
        <v>33508.933333333342</v>
      </c>
      <c r="L519" s="1">
        <f>financials[[#This Row],[ Sales]]-financials[[#This Row],[COGS]]</f>
        <v>670178.66666666698</v>
      </c>
      <c r="M519" s="5">
        <v>43647</v>
      </c>
    </row>
    <row r="520" spans="1:13" x14ac:dyDescent="0.25">
      <c r="A520" t="s">
        <v>10</v>
      </c>
      <c r="B520" t="s">
        <v>12</v>
      </c>
      <c r="C520" s="4" t="s">
        <v>24</v>
      </c>
      <c r="D520" s="4" t="s">
        <v>32</v>
      </c>
      <c r="E520">
        <v>78</v>
      </c>
      <c r="F520" s="1">
        <v>6.7222222222222232</v>
      </c>
      <c r="G520" s="1">
        <v>14.520000000000003</v>
      </c>
      <c r="H520" s="1">
        <f>financials[[#This Row],[Units Sold]]*financials[[#This Row],[Sale Price]]</f>
        <v>1132.5600000000002</v>
      </c>
      <c r="I520" s="1">
        <f>VLOOKUP(financials[[#This Row],[Discount Band]],discount!A:B,2,0)*financials[[#This Row],[Gross Sales]]</f>
        <v>679.53600000000006</v>
      </c>
      <c r="J520" s="1">
        <f>financials[[#This Row],[Gross Sales]]-financials[[#This Row],[Discounts]]</f>
        <v>453.02400000000011</v>
      </c>
      <c r="K520" s="1">
        <f>financials[[#This Row],[Manufacturing Price]]*financials[[#This Row],[Units Sold]]*1.2</f>
        <v>629.20000000000005</v>
      </c>
      <c r="L520" s="1">
        <f>financials[[#This Row],[ Sales]]-financials[[#This Row],[COGS]]</f>
        <v>-176.17599999999993</v>
      </c>
      <c r="M520" s="5">
        <v>43647</v>
      </c>
    </row>
    <row r="521" spans="1:13" x14ac:dyDescent="0.25">
      <c r="A521" t="s">
        <v>10</v>
      </c>
      <c r="B521" t="s">
        <v>14</v>
      </c>
      <c r="C521" s="4" t="s">
        <v>24</v>
      </c>
      <c r="D521" s="4" t="s">
        <v>32</v>
      </c>
      <c r="E521">
        <v>4554</v>
      </c>
      <c r="F521" s="1">
        <v>6.7222222222222232</v>
      </c>
      <c r="G521" s="1">
        <v>14.520000000000003</v>
      </c>
      <c r="H521" s="1">
        <f>financials[[#This Row],[Units Sold]]*financials[[#This Row],[Sale Price]]</f>
        <v>66124.080000000016</v>
      </c>
      <c r="I521" s="1">
        <f>VLOOKUP(financials[[#This Row],[Discount Band]],discount!A:B,2,0)*financials[[#This Row],[Gross Sales]]</f>
        <v>39674.448000000011</v>
      </c>
      <c r="J521" s="1">
        <f>financials[[#This Row],[Gross Sales]]-financials[[#This Row],[Discounts]]</f>
        <v>26449.632000000005</v>
      </c>
      <c r="K521" s="1">
        <f>financials[[#This Row],[Manufacturing Price]]*financials[[#This Row],[Units Sold]]*1.2</f>
        <v>36735.600000000006</v>
      </c>
      <c r="L521" s="1">
        <f>financials[[#This Row],[ Sales]]-financials[[#This Row],[COGS]]</f>
        <v>-10285.968000000001</v>
      </c>
      <c r="M521" s="5">
        <v>43647</v>
      </c>
    </row>
    <row r="522" spans="1:13" x14ac:dyDescent="0.25">
      <c r="A522" t="s">
        <v>9</v>
      </c>
      <c r="B522" t="s">
        <v>12</v>
      </c>
      <c r="C522" s="4" t="s">
        <v>24</v>
      </c>
      <c r="D522" s="4" t="s">
        <v>32</v>
      </c>
      <c r="E522">
        <v>4746</v>
      </c>
      <c r="F522" s="1">
        <v>6.7222222222222232</v>
      </c>
      <c r="G522" s="1">
        <v>24.200000000000003</v>
      </c>
      <c r="H522" s="1">
        <f>financials[[#This Row],[Units Sold]]*financials[[#This Row],[Sale Price]]</f>
        <v>114853.20000000001</v>
      </c>
      <c r="I522" s="1">
        <f>VLOOKUP(financials[[#This Row],[Discount Band]],discount!A:B,2,0)*financials[[#This Row],[Gross Sales]]</f>
        <v>68911.92</v>
      </c>
      <c r="J522" s="1">
        <f>financials[[#This Row],[Gross Sales]]-financials[[#This Row],[Discounts]]</f>
        <v>45941.280000000013</v>
      </c>
      <c r="K522" s="1">
        <f>financials[[#This Row],[Manufacturing Price]]*financials[[#This Row],[Units Sold]]*1.2</f>
        <v>38284.400000000001</v>
      </c>
      <c r="L522" s="1">
        <f>financials[[#This Row],[ Sales]]-financials[[#This Row],[COGS]]</f>
        <v>7656.8800000000119</v>
      </c>
      <c r="M522" s="5">
        <v>43678</v>
      </c>
    </row>
    <row r="523" spans="1:13" x14ac:dyDescent="0.25">
      <c r="A523" t="s">
        <v>7</v>
      </c>
      <c r="B523" t="s">
        <v>16</v>
      </c>
      <c r="C523" s="4" t="s">
        <v>24</v>
      </c>
      <c r="D523" s="4" t="s">
        <v>32</v>
      </c>
      <c r="E523">
        <v>1852</v>
      </c>
      <c r="F523" s="1">
        <v>6.7222222222222232</v>
      </c>
      <c r="G523" s="1">
        <v>18.150000000000002</v>
      </c>
      <c r="H523" s="1">
        <f>financials[[#This Row],[Units Sold]]*financials[[#This Row],[Sale Price]]</f>
        <v>33613.800000000003</v>
      </c>
      <c r="I523" s="1">
        <f>VLOOKUP(financials[[#This Row],[Discount Band]],discount!A:B,2,0)*financials[[#This Row],[Gross Sales]]</f>
        <v>20168.280000000002</v>
      </c>
      <c r="J523" s="1">
        <f>financials[[#This Row],[Gross Sales]]-financials[[#This Row],[Discounts]]</f>
        <v>13445.52</v>
      </c>
      <c r="K523" s="1">
        <f>financials[[#This Row],[Manufacturing Price]]*financials[[#This Row],[Units Sold]]*1.2</f>
        <v>14939.466666666667</v>
      </c>
      <c r="L523" s="1">
        <f>financials[[#This Row],[ Sales]]-financials[[#This Row],[COGS]]</f>
        <v>-1493.9466666666667</v>
      </c>
      <c r="M523" s="5">
        <v>43678</v>
      </c>
    </row>
    <row r="524" spans="1:13" x14ac:dyDescent="0.25">
      <c r="A524" t="s">
        <v>8</v>
      </c>
      <c r="B524" t="s">
        <v>14</v>
      </c>
      <c r="C524" s="4" t="s">
        <v>24</v>
      </c>
      <c r="D524" s="4" t="s">
        <v>32</v>
      </c>
      <c r="E524">
        <v>730</v>
      </c>
      <c r="F524" s="1">
        <v>6.7222222222222232</v>
      </c>
      <c r="G524" s="1">
        <v>151.25</v>
      </c>
      <c r="H524" s="1">
        <f>financials[[#This Row],[Units Sold]]*financials[[#This Row],[Sale Price]]</f>
        <v>110412.5</v>
      </c>
      <c r="I524" s="1">
        <f>VLOOKUP(financials[[#This Row],[Discount Band]],discount!A:B,2,0)*financials[[#This Row],[Gross Sales]]</f>
        <v>66247.5</v>
      </c>
      <c r="J524" s="1">
        <f>financials[[#This Row],[Gross Sales]]-financials[[#This Row],[Discounts]]</f>
        <v>44165</v>
      </c>
      <c r="K524" s="1">
        <f>financials[[#This Row],[Manufacturing Price]]*financials[[#This Row],[Units Sold]]*1.2</f>
        <v>5888.666666666667</v>
      </c>
      <c r="L524" s="1">
        <f>financials[[#This Row],[ Sales]]-financials[[#This Row],[COGS]]</f>
        <v>38276.333333333336</v>
      </c>
      <c r="M524" s="5">
        <v>43739</v>
      </c>
    </row>
    <row r="525" spans="1:13" x14ac:dyDescent="0.25">
      <c r="A525" t="s">
        <v>9</v>
      </c>
      <c r="B525" t="s">
        <v>15</v>
      </c>
      <c r="C525" s="4" t="s">
        <v>24</v>
      </c>
      <c r="D525" s="4" t="s">
        <v>32</v>
      </c>
      <c r="E525">
        <v>2107</v>
      </c>
      <c r="F525" s="1">
        <v>6.7222222222222232</v>
      </c>
      <c r="G525" s="1">
        <v>24.200000000000003</v>
      </c>
      <c r="H525" s="1">
        <f>financials[[#This Row],[Units Sold]]*financials[[#This Row],[Sale Price]]</f>
        <v>50989.400000000009</v>
      </c>
      <c r="I525" s="1">
        <f>VLOOKUP(financials[[#This Row],[Discount Band]],discount!A:B,2,0)*financials[[#This Row],[Gross Sales]]</f>
        <v>30593.640000000003</v>
      </c>
      <c r="J525" s="1">
        <f>financials[[#This Row],[Gross Sales]]-financials[[#This Row],[Discounts]]</f>
        <v>20395.760000000006</v>
      </c>
      <c r="K525" s="1">
        <f>financials[[#This Row],[Manufacturing Price]]*financials[[#This Row],[Units Sold]]*1.2</f>
        <v>16996.466666666667</v>
      </c>
      <c r="L525" s="1">
        <f>financials[[#This Row],[ Sales]]-financials[[#This Row],[COGS]]</f>
        <v>3399.2933333333385</v>
      </c>
      <c r="M525" s="5">
        <v>44105</v>
      </c>
    </row>
    <row r="526" spans="1:13" x14ac:dyDescent="0.25">
      <c r="A526" t="s">
        <v>6</v>
      </c>
      <c r="B526" t="s">
        <v>12</v>
      </c>
      <c r="C526" s="4" t="s">
        <v>24</v>
      </c>
      <c r="D526" s="4" t="s">
        <v>32</v>
      </c>
      <c r="E526">
        <v>2707</v>
      </c>
      <c r="F526" s="1">
        <v>6.7222222222222232</v>
      </c>
      <c r="G526" s="1">
        <v>363.00000000000006</v>
      </c>
      <c r="H526" s="1">
        <f>financials[[#This Row],[Units Sold]]*financials[[#This Row],[Sale Price]]</f>
        <v>982641.00000000012</v>
      </c>
      <c r="I526" s="1">
        <f>VLOOKUP(financials[[#This Row],[Discount Band]],discount!A:B,2,0)*financials[[#This Row],[Gross Sales]]</f>
        <v>589584.60000000009</v>
      </c>
      <c r="J526" s="1">
        <f>financials[[#This Row],[Gross Sales]]-financials[[#This Row],[Discounts]]</f>
        <v>393056.4</v>
      </c>
      <c r="K526" s="1">
        <f>financials[[#This Row],[Manufacturing Price]]*financials[[#This Row],[Units Sold]]*1.2</f>
        <v>21836.466666666671</v>
      </c>
      <c r="L526" s="1">
        <f>financials[[#This Row],[ Sales]]-financials[[#This Row],[COGS]]</f>
        <v>371219.93333333335</v>
      </c>
      <c r="M526" s="5">
        <v>43770</v>
      </c>
    </row>
    <row r="527" spans="1:13" x14ac:dyDescent="0.25">
      <c r="A527" t="s">
        <v>9</v>
      </c>
      <c r="B527" t="s">
        <v>14</v>
      </c>
      <c r="C527" s="4" t="s">
        <v>25</v>
      </c>
      <c r="D527" s="4" t="s">
        <v>32</v>
      </c>
      <c r="E527">
        <v>4180</v>
      </c>
      <c r="F527" s="1">
        <v>80.666666666666671</v>
      </c>
      <c r="G527" s="1">
        <v>24.200000000000003</v>
      </c>
      <c r="H527" s="1">
        <f>financials[[#This Row],[Units Sold]]*financials[[#This Row],[Sale Price]]</f>
        <v>101156.00000000001</v>
      </c>
      <c r="I527" s="1">
        <f>VLOOKUP(financials[[#This Row],[Discount Band]],discount!A:B,2,0)*financials[[#This Row],[Gross Sales]]</f>
        <v>60693.600000000006</v>
      </c>
      <c r="J527" s="1">
        <f>financials[[#This Row],[Gross Sales]]-financials[[#This Row],[Discounts]]</f>
        <v>40462.400000000009</v>
      </c>
      <c r="K527" s="1">
        <f>financials[[#This Row],[Manufacturing Price]]*financials[[#This Row],[Units Sold]]*1.2</f>
        <v>404624</v>
      </c>
      <c r="L527" s="1">
        <f>financials[[#This Row],[ Sales]]-financials[[#This Row],[COGS]]</f>
        <v>-364161.6</v>
      </c>
      <c r="M527" s="5">
        <v>44075</v>
      </c>
    </row>
    <row r="528" spans="1:13" x14ac:dyDescent="0.25">
      <c r="A528" t="s">
        <v>7</v>
      </c>
      <c r="B528" t="s">
        <v>16</v>
      </c>
      <c r="C528" s="4" t="s">
        <v>25</v>
      </c>
      <c r="D528" s="4" t="s">
        <v>32</v>
      </c>
      <c r="E528">
        <v>2387</v>
      </c>
      <c r="F528" s="1">
        <v>80.666666666666671</v>
      </c>
      <c r="G528" s="1">
        <v>18.150000000000002</v>
      </c>
      <c r="H528" s="1">
        <f>financials[[#This Row],[Units Sold]]*financials[[#This Row],[Sale Price]]</f>
        <v>43324.05</v>
      </c>
      <c r="I528" s="1">
        <f>VLOOKUP(financials[[#This Row],[Discount Band]],discount!A:B,2,0)*financials[[#This Row],[Gross Sales]]</f>
        <v>25994.43</v>
      </c>
      <c r="J528" s="1">
        <f>financials[[#This Row],[Gross Sales]]-financials[[#This Row],[Discounts]]</f>
        <v>17329.620000000003</v>
      </c>
      <c r="K528" s="1">
        <f>financials[[#This Row],[Manufacturing Price]]*financials[[#This Row],[Units Sold]]*1.2</f>
        <v>231061.6</v>
      </c>
      <c r="L528" s="1">
        <f>financials[[#This Row],[ Sales]]-financials[[#This Row],[COGS]]</f>
        <v>-213731.98</v>
      </c>
      <c r="M528" s="5">
        <v>44075</v>
      </c>
    </row>
    <row r="529" spans="1:13" x14ac:dyDescent="0.25">
      <c r="A529" t="s">
        <v>9</v>
      </c>
      <c r="B529" t="s">
        <v>16</v>
      </c>
      <c r="C529" s="4" t="s">
        <v>25</v>
      </c>
      <c r="D529" s="4" t="s">
        <v>32</v>
      </c>
      <c r="E529">
        <v>3606</v>
      </c>
      <c r="F529" s="1">
        <v>80.666666666666671</v>
      </c>
      <c r="G529" s="1">
        <v>423.50000000000011</v>
      </c>
      <c r="H529" s="1">
        <f>financials[[#This Row],[Units Sold]]*financials[[#This Row],[Sale Price]]</f>
        <v>1527141.0000000005</v>
      </c>
      <c r="I529" s="1">
        <f>VLOOKUP(financials[[#This Row],[Discount Band]],discount!A:B,2,0)*financials[[#This Row],[Gross Sales]]</f>
        <v>916284.60000000021</v>
      </c>
      <c r="J529" s="1">
        <f>financials[[#This Row],[Gross Sales]]-financials[[#This Row],[Discounts]]</f>
        <v>610856.40000000026</v>
      </c>
      <c r="K529" s="1">
        <f>financials[[#This Row],[Manufacturing Price]]*financials[[#This Row],[Units Sold]]*1.2</f>
        <v>349060.8</v>
      </c>
      <c r="L529" s="1">
        <f>financials[[#This Row],[ Sales]]-financials[[#This Row],[COGS]]</f>
        <v>261795.60000000027</v>
      </c>
      <c r="M529" s="5">
        <v>44105</v>
      </c>
    </row>
    <row r="530" spans="1:13" x14ac:dyDescent="0.25">
      <c r="A530" t="s">
        <v>9</v>
      </c>
      <c r="B530" t="s">
        <v>12</v>
      </c>
      <c r="C530" s="4" t="s">
        <v>25</v>
      </c>
      <c r="D530" s="4" t="s">
        <v>32</v>
      </c>
      <c r="E530">
        <v>509</v>
      </c>
      <c r="F530" s="1">
        <v>80.666666666666671</v>
      </c>
      <c r="G530" s="1">
        <v>8.4700000000000024</v>
      </c>
      <c r="H530" s="1">
        <f>financials[[#This Row],[Units Sold]]*financials[[#This Row],[Sale Price]]</f>
        <v>4311.2300000000014</v>
      </c>
      <c r="I530" s="1">
        <f>VLOOKUP(financials[[#This Row],[Discount Band]],discount!A:B,2,0)*financials[[#This Row],[Gross Sales]]</f>
        <v>2586.7380000000007</v>
      </c>
      <c r="J530" s="1">
        <f>financials[[#This Row],[Gross Sales]]-financials[[#This Row],[Discounts]]</f>
        <v>1724.4920000000006</v>
      </c>
      <c r="K530" s="1">
        <f>financials[[#This Row],[Manufacturing Price]]*financials[[#This Row],[Units Sold]]*1.2</f>
        <v>49271.200000000004</v>
      </c>
      <c r="L530" s="1">
        <f>financials[[#This Row],[ Sales]]-financials[[#This Row],[COGS]]</f>
        <v>-47546.708000000006</v>
      </c>
      <c r="M530" s="5">
        <v>43770</v>
      </c>
    </row>
    <row r="531" spans="1:13" x14ac:dyDescent="0.25">
      <c r="A531" t="s">
        <v>10</v>
      </c>
      <c r="B531" t="s">
        <v>14</v>
      </c>
      <c r="C531" s="4" t="s">
        <v>26</v>
      </c>
      <c r="D531" s="4" t="s">
        <v>32</v>
      </c>
      <c r="E531">
        <v>4807</v>
      </c>
      <c r="F531" s="1">
        <v>168.05555555555554</v>
      </c>
      <c r="G531" s="1">
        <v>14.520000000000003</v>
      </c>
      <c r="H531" s="1">
        <f>financials[[#This Row],[Units Sold]]*financials[[#This Row],[Sale Price]]</f>
        <v>69797.640000000014</v>
      </c>
      <c r="I531" s="1">
        <f>VLOOKUP(financials[[#This Row],[Discount Band]],discount!A:B,2,0)*financials[[#This Row],[Gross Sales]]</f>
        <v>41878.58400000001</v>
      </c>
      <c r="J531" s="1">
        <f>financials[[#This Row],[Gross Sales]]-financials[[#This Row],[Discounts]]</f>
        <v>27919.056000000004</v>
      </c>
      <c r="K531" s="1">
        <f>financials[[#This Row],[Manufacturing Price]]*financials[[#This Row],[Units Sold]]*1.2</f>
        <v>969411.66666666651</v>
      </c>
      <c r="L531" s="1">
        <f>financials[[#This Row],[ Sales]]-financials[[#This Row],[COGS]]</f>
        <v>-941492.61066666653</v>
      </c>
      <c r="M531" s="5">
        <v>43466</v>
      </c>
    </row>
    <row r="532" spans="1:13" x14ac:dyDescent="0.25">
      <c r="A532" t="s">
        <v>8</v>
      </c>
      <c r="B532" t="s">
        <v>16</v>
      </c>
      <c r="C532" s="4" t="s">
        <v>26</v>
      </c>
      <c r="D532" s="4" t="s">
        <v>32</v>
      </c>
      <c r="E532">
        <v>333</v>
      </c>
      <c r="F532" s="1">
        <v>168.05555555555554</v>
      </c>
      <c r="G532" s="1">
        <v>151.25</v>
      </c>
      <c r="H532" s="1">
        <f>financials[[#This Row],[Units Sold]]*financials[[#This Row],[Sale Price]]</f>
        <v>50366.25</v>
      </c>
      <c r="I532" s="1">
        <f>VLOOKUP(financials[[#This Row],[Discount Band]],discount!A:B,2,0)*financials[[#This Row],[Gross Sales]]</f>
        <v>30219.75</v>
      </c>
      <c r="J532" s="1">
        <f>financials[[#This Row],[Gross Sales]]-financials[[#This Row],[Discounts]]</f>
        <v>20146.5</v>
      </c>
      <c r="K532" s="1">
        <f>financials[[#This Row],[Manufacturing Price]]*financials[[#This Row],[Units Sold]]*1.2</f>
        <v>67154.999999999985</v>
      </c>
      <c r="L532" s="1">
        <f>financials[[#This Row],[ Sales]]-financials[[#This Row],[COGS]]</f>
        <v>-47008.499999999985</v>
      </c>
      <c r="M532" s="5">
        <v>43466</v>
      </c>
    </row>
    <row r="533" spans="1:13" x14ac:dyDescent="0.25">
      <c r="A533" t="s">
        <v>9</v>
      </c>
      <c r="B533" t="s">
        <v>12</v>
      </c>
      <c r="C533" s="4" t="s">
        <v>26</v>
      </c>
      <c r="D533" s="4" t="s">
        <v>32</v>
      </c>
      <c r="E533">
        <v>4596</v>
      </c>
      <c r="F533" s="1">
        <v>168.05555555555554</v>
      </c>
      <c r="G533" s="1">
        <v>24.200000000000003</v>
      </c>
      <c r="H533" s="1">
        <f>financials[[#This Row],[Units Sold]]*financials[[#This Row],[Sale Price]]</f>
        <v>111223.20000000001</v>
      </c>
      <c r="I533" s="1">
        <f>VLOOKUP(financials[[#This Row],[Discount Band]],discount!A:B,2,0)*financials[[#This Row],[Gross Sales]]</f>
        <v>66733.919999999998</v>
      </c>
      <c r="J533" s="1">
        <f>financials[[#This Row],[Gross Sales]]-financials[[#This Row],[Discounts]]</f>
        <v>44489.280000000013</v>
      </c>
      <c r="K533" s="1">
        <f>financials[[#This Row],[Manufacturing Price]]*financials[[#This Row],[Units Sold]]*1.2</f>
        <v>926859.99999999988</v>
      </c>
      <c r="L533" s="1">
        <f>financials[[#This Row],[ Sales]]-financials[[#This Row],[COGS]]</f>
        <v>-882370.71999999986</v>
      </c>
      <c r="M533" s="5">
        <v>44136</v>
      </c>
    </row>
    <row r="534" spans="1:13" x14ac:dyDescent="0.25">
      <c r="A534" t="s">
        <v>8</v>
      </c>
      <c r="B534" t="s">
        <v>15</v>
      </c>
      <c r="C534" s="4" t="s">
        <v>27</v>
      </c>
      <c r="D534" s="4" t="s">
        <v>32</v>
      </c>
      <c r="E534">
        <v>2946</v>
      </c>
      <c r="F534" s="1">
        <v>174.7777777777778</v>
      </c>
      <c r="G534" s="1">
        <v>151.25</v>
      </c>
      <c r="H534" s="1">
        <f>financials[[#This Row],[Units Sold]]*financials[[#This Row],[Sale Price]]</f>
        <v>445582.5</v>
      </c>
      <c r="I534" s="1">
        <f>VLOOKUP(financials[[#This Row],[Discount Band]],discount!A:B,2,0)*financials[[#This Row],[Gross Sales]]</f>
        <v>267349.5</v>
      </c>
      <c r="J534" s="1">
        <f>financials[[#This Row],[Gross Sales]]-financials[[#This Row],[Discounts]]</f>
        <v>178233</v>
      </c>
      <c r="K534" s="1">
        <f>financials[[#This Row],[Manufacturing Price]]*financials[[#This Row],[Units Sold]]*1.2</f>
        <v>617874.4</v>
      </c>
      <c r="L534" s="1">
        <f>financials[[#This Row],[ Sales]]-financials[[#This Row],[COGS]]</f>
        <v>-439641.4</v>
      </c>
      <c r="M534" s="5">
        <v>43466</v>
      </c>
    </row>
    <row r="535" spans="1:13" x14ac:dyDescent="0.25">
      <c r="A535" t="s">
        <v>9</v>
      </c>
      <c r="B535" t="s">
        <v>16</v>
      </c>
      <c r="C535" s="4" t="s">
        <v>27</v>
      </c>
      <c r="D535" s="4" t="s">
        <v>32</v>
      </c>
      <c r="E535">
        <v>3045</v>
      </c>
      <c r="F535" s="1">
        <v>174.7777777777778</v>
      </c>
      <c r="G535" s="1">
        <v>24.200000000000003</v>
      </c>
      <c r="H535" s="1">
        <f>financials[[#This Row],[Units Sold]]*financials[[#This Row],[Sale Price]]</f>
        <v>73689.000000000015</v>
      </c>
      <c r="I535" s="1">
        <f>VLOOKUP(financials[[#This Row],[Discount Band]],discount!A:B,2,0)*financials[[#This Row],[Gross Sales]]</f>
        <v>44213.400000000009</v>
      </c>
      <c r="J535" s="1">
        <f>financials[[#This Row],[Gross Sales]]-financials[[#This Row],[Discounts]]</f>
        <v>29475.600000000006</v>
      </c>
      <c r="K535" s="1">
        <f>financials[[#This Row],[Manufacturing Price]]*financials[[#This Row],[Units Sold]]*1.2</f>
        <v>638638</v>
      </c>
      <c r="L535" s="1">
        <f>financials[[#This Row],[ Sales]]-financials[[#This Row],[COGS]]</f>
        <v>-609162.4</v>
      </c>
      <c r="M535" s="5">
        <v>43466</v>
      </c>
    </row>
    <row r="536" spans="1:13" x14ac:dyDescent="0.25">
      <c r="A536" t="s">
        <v>8</v>
      </c>
      <c r="B536" t="s">
        <v>14</v>
      </c>
      <c r="C536" s="4" t="s">
        <v>27</v>
      </c>
      <c r="D536" s="4" t="s">
        <v>32</v>
      </c>
      <c r="E536">
        <v>1040</v>
      </c>
      <c r="F536" s="1">
        <v>174.7777777777778</v>
      </c>
      <c r="G536" s="1">
        <v>151.25</v>
      </c>
      <c r="H536" s="1">
        <f>financials[[#This Row],[Units Sold]]*financials[[#This Row],[Sale Price]]</f>
        <v>157300</v>
      </c>
      <c r="I536" s="1">
        <f>VLOOKUP(financials[[#This Row],[Discount Band]],discount!A:B,2,0)*financials[[#This Row],[Gross Sales]]</f>
        <v>94380</v>
      </c>
      <c r="J536" s="1">
        <f>financials[[#This Row],[Gross Sales]]-financials[[#This Row],[Discounts]]</f>
        <v>62920</v>
      </c>
      <c r="K536" s="1">
        <f>financials[[#This Row],[Manufacturing Price]]*financials[[#This Row],[Units Sold]]*1.2</f>
        <v>218122.66666666669</v>
      </c>
      <c r="L536" s="1">
        <f>financials[[#This Row],[ Sales]]-financials[[#This Row],[COGS]]</f>
        <v>-155202.66666666669</v>
      </c>
      <c r="M536" s="5">
        <v>43586</v>
      </c>
    </row>
    <row r="537" spans="1:13" x14ac:dyDescent="0.25">
      <c r="A537" t="s">
        <v>8</v>
      </c>
      <c r="B537" t="s">
        <v>16</v>
      </c>
      <c r="C537" s="4" t="s">
        <v>27</v>
      </c>
      <c r="D537" s="4" t="s">
        <v>32</v>
      </c>
      <c r="E537">
        <v>3708</v>
      </c>
      <c r="F537" s="1">
        <v>174.7777777777778</v>
      </c>
      <c r="G537" s="1">
        <v>151.25</v>
      </c>
      <c r="H537" s="1">
        <f>financials[[#This Row],[Units Sold]]*financials[[#This Row],[Sale Price]]</f>
        <v>560835</v>
      </c>
      <c r="I537" s="1">
        <f>VLOOKUP(financials[[#This Row],[Discount Band]],discount!A:B,2,0)*financials[[#This Row],[Gross Sales]]</f>
        <v>336501</v>
      </c>
      <c r="J537" s="1">
        <f>financials[[#This Row],[Gross Sales]]-financials[[#This Row],[Discounts]]</f>
        <v>224334</v>
      </c>
      <c r="K537" s="1">
        <f>financials[[#This Row],[Manufacturing Price]]*financials[[#This Row],[Units Sold]]*1.2</f>
        <v>777691.20000000007</v>
      </c>
      <c r="L537" s="1">
        <f>financials[[#This Row],[ Sales]]-financials[[#This Row],[COGS]]</f>
        <v>-553357.20000000007</v>
      </c>
      <c r="M537" s="5">
        <v>44075</v>
      </c>
    </row>
    <row r="538" spans="1:13" x14ac:dyDescent="0.25">
      <c r="A538" t="s">
        <v>9</v>
      </c>
      <c r="B538" t="s">
        <v>16</v>
      </c>
      <c r="C538" s="4" t="s">
        <v>27</v>
      </c>
      <c r="D538" s="4" t="s">
        <v>32</v>
      </c>
      <c r="E538">
        <v>4031</v>
      </c>
      <c r="F538" s="1">
        <v>174.7777777777778</v>
      </c>
      <c r="G538" s="1">
        <v>423.50000000000011</v>
      </c>
      <c r="H538" s="1">
        <f>financials[[#This Row],[Units Sold]]*financials[[#This Row],[Sale Price]]</f>
        <v>1707128.5000000005</v>
      </c>
      <c r="I538" s="1">
        <f>VLOOKUP(financials[[#This Row],[Discount Band]],discount!A:B,2,0)*financials[[#This Row],[Gross Sales]]</f>
        <v>1024277.1000000002</v>
      </c>
      <c r="J538" s="1">
        <f>financials[[#This Row],[Gross Sales]]-financials[[#This Row],[Discounts]]</f>
        <v>682851.40000000026</v>
      </c>
      <c r="K538" s="1">
        <f>financials[[#This Row],[Manufacturing Price]]*financials[[#This Row],[Units Sold]]*1.2</f>
        <v>845435.06666666677</v>
      </c>
      <c r="L538" s="1">
        <f>financials[[#This Row],[ Sales]]-financials[[#This Row],[COGS]]</f>
        <v>-162583.66666666651</v>
      </c>
      <c r="M538" s="5">
        <v>44105</v>
      </c>
    </row>
    <row r="539" spans="1:13" x14ac:dyDescent="0.25">
      <c r="A539" t="s">
        <v>7</v>
      </c>
      <c r="B539" t="s">
        <v>16</v>
      </c>
      <c r="C539" s="4" t="s">
        <v>27</v>
      </c>
      <c r="D539" s="4" t="s">
        <v>32</v>
      </c>
      <c r="E539">
        <v>3176</v>
      </c>
      <c r="F539" s="1">
        <v>174.7777777777778</v>
      </c>
      <c r="G539" s="1">
        <v>18.150000000000002</v>
      </c>
      <c r="H539" s="1">
        <f>financials[[#This Row],[Units Sold]]*financials[[#This Row],[Sale Price]]</f>
        <v>57644.400000000009</v>
      </c>
      <c r="I539" s="1">
        <f>VLOOKUP(financials[[#This Row],[Discount Band]],discount!A:B,2,0)*financials[[#This Row],[Gross Sales]]</f>
        <v>34586.640000000007</v>
      </c>
      <c r="J539" s="1">
        <f>financials[[#This Row],[Gross Sales]]-financials[[#This Row],[Discounts]]</f>
        <v>23057.760000000002</v>
      </c>
      <c r="K539" s="1">
        <f>financials[[#This Row],[Manufacturing Price]]*financials[[#This Row],[Units Sold]]*1.2</f>
        <v>666113.06666666665</v>
      </c>
      <c r="L539" s="1">
        <f>financials[[#This Row],[ Sales]]-financials[[#This Row],[COGS]]</f>
        <v>-643055.30666666664</v>
      </c>
      <c r="M539" s="5">
        <v>43800</v>
      </c>
    </row>
    <row r="540" spans="1:13" x14ac:dyDescent="0.25">
      <c r="A540" t="s">
        <v>9</v>
      </c>
      <c r="B540" t="s">
        <v>13</v>
      </c>
      <c r="C540" s="4" t="s">
        <v>24</v>
      </c>
      <c r="D540" s="4" t="s">
        <v>32</v>
      </c>
      <c r="E540">
        <v>3340</v>
      </c>
      <c r="F540" s="1">
        <v>6.7222222222222232</v>
      </c>
      <c r="G540" s="1">
        <v>8.4700000000000024</v>
      </c>
      <c r="H540" s="1">
        <f>financials[[#This Row],[Units Sold]]*financials[[#This Row],[Sale Price]]</f>
        <v>28289.800000000007</v>
      </c>
      <c r="I540" s="1">
        <f>VLOOKUP(financials[[#This Row],[Discount Band]],discount!A:B,2,0)*financials[[#This Row],[Gross Sales]]</f>
        <v>16973.880000000005</v>
      </c>
      <c r="J540" s="1">
        <f>financials[[#This Row],[Gross Sales]]-financials[[#This Row],[Discounts]]</f>
        <v>11315.920000000002</v>
      </c>
      <c r="K540" s="1">
        <f>financials[[#This Row],[Manufacturing Price]]*financials[[#This Row],[Units Sold]]*1.2</f>
        <v>26942.666666666672</v>
      </c>
      <c r="L540" s="1">
        <f>financials[[#This Row],[ Sales]]-financials[[#This Row],[COGS]]</f>
        <v>-15626.74666666667</v>
      </c>
      <c r="M540" s="5">
        <v>44075</v>
      </c>
    </row>
    <row r="541" spans="1:13" x14ac:dyDescent="0.25">
      <c r="A541" t="s">
        <v>9</v>
      </c>
      <c r="B541" t="s">
        <v>16</v>
      </c>
      <c r="C541" s="4" t="s">
        <v>22</v>
      </c>
      <c r="D541" s="4" t="s">
        <v>32</v>
      </c>
      <c r="E541">
        <v>850</v>
      </c>
      <c r="F541" s="1">
        <v>2.0166666666666671</v>
      </c>
      <c r="G541" s="1">
        <v>423.50000000000011</v>
      </c>
      <c r="H541" s="1">
        <f>financials[[#This Row],[Units Sold]]*financials[[#This Row],[Sale Price]]</f>
        <v>359975.00000000012</v>
      </c>
      <c r="I541" s="1">
        <f>VLOOKUP(financials[[#This Row],[Discount Band]],discount!A:B,2,0)*financials[[#This Row],[Gross Sales]]</f>
        <v>215985.00000000006</v>
      </c>
      <c r="J541" s="1">
        <f>financials[[#This Row],[Gross Sales]]-financials[[#This Row],[Discounts]]</f>
        <v>143990.00000000006</v>
      </c>
      <c r="K541" s="1">
        <f>financials[[#This Row],[Manufacturing Price]]*financials[[#This Row],[Units Sold]]*1.2</f>
        <v>2057.0000000000005</v>
      </c>
      <c r="L541" s="1">
        <f>financials[[#This Row],[ Sales]]-financials[[#This Row],[COGS]]</f>
        <v>141933.00000000006</v>
      </c>
      <c r="M541" s="5">
        <v>43617</v>
      </c>
    </row>
    <row r="542" spans="1:13" x14ac:dyDescent="0.25">
      <c r="A542" t="s">
        <v>8</v>
      </c>
      <c r="B542" t="s">
        <v>12</v>
      </c>
      <c r="C542" s="4" t="s">
        <v>22</v>
      </c>
      <c r="D542" s="4" t="s">
        <v>32</v>
      </c>
      <c r="E542">
        <v>3413</v>
      </c>
      <c r="F542" s="1">
        <v>2.0166666666666671</v>
      </c>
      <c r="G542" s="1">
        <v>151.25</v>
      </c>
      <c r="H542" s="1">
        <f>financials[[#This Row],[Units Sold]]*financials[[#This Row],[Sale Price]]</f>
        <v>516216.25</v>
      </c>
      <c r="I542" s="1">
        <f>VLOOKUP(financials[[#This Row],[Discount Band]],discount!A:B,2,0)*financials[[#This Row],[Gross Sales]]</f>
        <v>309729.75</v>
      </c>
      <c r="J542" s="1">
        <f>financials[[#This Row],[Gross Sales]]-financials[[#This Row],[Discounts]]</f>
        <v>206486.5</v>
      </c>
      <c r="K542" s="1">
        <f>financials[[#This Row],[Manufacturing Price]]*financials[[#This Row],[Units Sold]]*1.2</f>
        <v>8259.4600000000009</v>
      </c>
      <c r="L542" s="1">
        <f>financials[[#This Row],[ Sales]]-financials[[#This Row],[COGS]]</f>
        <v>198227.04</v>
      </c>
      <c r="M542" s="5">
        <v>44075</v>
      </c>
    </row>
    <row r="543" spans="1:13" x14ac:dyDescent="0.25">
      <c r="A543" t="s">
        <v>8</v>
      </c>
      <c r="B543" t="s">
        <v>16</v>
      </c>
      <c r="C543" s="4" t="s">
        <v>22</v>
      </c>
      <c r="D543" s="4" t="s">
        <v>32</v>
      </c>
      <c r="E543">
        <v>4499</v>
      </c>
      <c r="F543" s="1">
        <v>2.0166666666666671</v>
      </c>
      <c r="G543" s="1">
        <v>151.25</v>
      </c>
      <c r="H543" s="1">
        <f>financials[[#This Row],[Units Sold]]*financials[[#This Row],[Sale Price]]</f>
        <v>680473.75</v>
      </c>
      <c r="I543" s="1">
        <f>VLOOKUP(financials[[#This Row],[Discount Band]],discount!A:B,2,0)*financials[[#This Row],[Gross Sales]]</f>
        <v>408284.25</v>
      </c>
      <c r="J543" s="1">
        <f>financials[[#This Row],[Gross Sales]]-financials[[#This Row],[Discounts]]</f>
        <v>272189.5</v>
      </c>
      <c r="K543" s="1">
        <f>financials[[#This Row],[Manufacturing Price]]*financials[[#This Row],[Units Sold]]*1.2</f>
        <v>10887.580000000002</v>
      </c>
      <c r="L543" s="1">
        <f>financials[[#This Row],[ Sales]]-financials[[#This Row],[COGS]]</f>
        <v>261301.91999999998</v>
      </c>
      <c r="M543" s="5">
        <v>43739</v>
      </c>
    </row>
    <row r="544" spans="1:13" x14ac:dyDescent="0.25">
      <c r="A544" t="s">
        <v>7</v>
      </c>
      <c r="B544" t="s">
        <v>12</v>
      </c>
      <c r="C544" s="4" t="s">
        <v>22</v>
      </c>
      <c r="D544" s="4" t="s">
        <v>32</v>
      </c>
      <c r="E544">
        <v>303</v>
      </c>
      <c r="F544" s="1">
        <v>2.0166666666666671</v>
      </c>
      <c r="G544" s="1">
        <v>18.150000000000002</v>
      </c>
      <c r="H544" s="1">
        <f>financials[[#This Row],[Units Sold]]*financials[[#This Row],[Sale Price]]</f>
        <v>5499.4500000000007</v>
      </c>
      <c r="I544" s="1">
        <f>VLOOKUP(financials[[#This Row],[Discount Band]],discount!A:B,2,0)*financials[[#This Row],[Gross Sales]]</f>
        <v>3299.6700000000005</v>
      </c>
      <c r="J544" s="1">
        <f>financials[[#This Row],[Gross Sales]]-financials[[#This Row],[Discounts]]</f>
        <v>2199.7800000000002</v>
      </c>
      <c r="K544" s="1">
        <f>financials[[#This Row],[Manufacturing Price]]*financials[[#This Row],[Units Sold]]*1.2</f>
        <v>733.2600000000001</v>
      </c>
      <c r="L544" s="1">
        <f>financials[[#This Row],[ Sales]]-financials[[#This Row],[COGS]]</f>
        <v>1466.52</v>
      </c>
      <c r="M544" s="5">
        <v>43770</v>
      </c>
    </row>
    <row r="545" spans="1:13" x14ac:dyDescent="0.25">
      <c r="A545" t="s">
        <v>7</v>
      </c>
      <c r="B545" t="s">
        <v>13</v>
      </c>
      <c r="C545" s="4" t="s">
        <v>23</v>
      </c>
      <c r="D545" s="4" t="s">
        <v>32</v>
      </c>
      <c r="E545">
        <v>2678</v>
      </c>
      <c r="F545" s="1">
        <v>3.3611111111111116</v>
      </c>
      <c r="G545" s="1">
        <v>18.150000000000002</v>
      </c>
      <c r="H545" s="1">
        <f>financials[[#This Row],[Units Sold]]*financials[[#This Row],[Sale Price]]</f>
        <v>48605.700000000004</v>
      </c>
      <c r="I545" s="1">
        <f>VLOOKUP(financials[[#This Row],[Discount Band]],discount!A:B,2,0)*financials[[#This Row],[Gross Sales]]</f>
        <v>29163.420000000002</v>
      </c>
      <c r="J545" s="1">
        <f>financials[[#This Row],[Gross Sales]]-financials[[#This Row],[Discounts]]</f>
        <v>19442.280000000002</v>
      </c>
      <c r="K545" s="1">
        <f>financials[[#This Row],[Manufacturing Price]]*financials[[#This Row],[Units Sold]]*1.2</f>
        <v>10801.266666666668</v>
      </c>
      <c r="L545" s="1">
        <f>financials[[#This Row],[ Sales]]-financials[[#This Row],[COGS]]</f>
        <v>8641.0133333333342</v>
      </c>
      <c r="M545" s="5">
        <v>43525</v>
      </c>
    </row>
    <row r="546" spans="1:13" x14ac:dyDescent="0.25">
      <c r="A546" t="s">
        <v>6</v>
      </c>
      <c r="B546" t="s">
        <v>14</v>
      </c>
      <c r="C546" s="4" t="s">
        <v>23</v>
      </c>
      <c r="D546" s="4" t="s">
        <v>32</v>
      </c>
      <c r="E546">
        <v>3789</v>
      </c>
      <c r="F546" s="1">
        <v>3.3611111111111116</v>
      </c>
      <c r="G546" s="1">
        <v>363.00000000000006</v>
      </c>
      <c r="H546" s="1">
        <f>financials[[#This Row],[Units Sold]]*financials[[#This Row],[Sale Price]]</f>
        <v>1375407.0000000002</v>
      </c>
      <c r="I546" s="1">
        <f>VLOOKUP(financials[[#This Row],[Discount Band]],discount!A:B,2,0)*financials[[#This Row],[Gross Sales]]</f>
        <v>825244.20000000007</v>
      </c>
      <c r="J546" s="1">
        <f>financials[[#This Row],[Gross Sales]]-financials[[#This Row],[Discounts]]</f>
        <v>550162.80000000016</v>
      </c>
      <c r="K546" s="1">
        <f>financials[[#This Row],[Manufacturing Price]]*financials[[#This Row],[Units Sold]]*1.2</f>
        <v>15282.300000000001</v>
      </c>
      <c r="L546" s="1">
        <f>financials[[#This Row],[ Sales]]-financials[[#This Row],[COGS]]</f>
        <v>534880.50000000012</v>
      </c>
      <c r="M546" s="5">
        <v>43556</v>
      </c>
    </row>
    <row r="547" spans="1:13" x14ac:dyDescent="0.25">
      <c r="A547" t="s">
        <v>9</v>
      </c>
      <c r="B547" t="s">
        <v>16</v>
      </c>
      <c r="C547" s="4" t="s">
        <v>23</v>
      </c>
      <c r="D547" s="4" t="s">
        <v>32</v>
      </c>
      <c r="E547">
        <v>855</v>
      </c>
      <c r="F547" s="1">
        <v>3.3611111111111116</v>
      </c>
      <c r="G547" s="1">
        <v>8.4700000000000024</v>
      </c>
      <c r="H547" s="1">
        <f>financials[[#This Row],[Units Sold]]*financials[[#This Row],[Sale Price]]</f>
        <v>7241.8500000000022</v>
      </c>
      <c r="I547" s="1">
        <f>VLOOKUP(financials[[#This Row],[Discount Band]],discount!A:B,2,0)*financials[[#This Row],[Gross Sales]]</f>
        <v>4345.1100000000015</v>
      </c>
      <c r="J547" s="1">
        <f>financials[[#This Row],[Gross Sales]]-financials[[#This Row],[Discounts]]</f>
        <v>2896.7400000000007</v>
      </c>
      <c r="K547" s="1">
        <f>financials[[#This Row],[Manufacturing Price]]*financials[[#This Row],[Units Sold]]*1.2</f>
        <v>3448.5000000000005</v>
      </c>
      <c r="L547" s="1">
        <f>financials[[#This Row],[ Sales]]-financials[[#This Row],[COGS]]</f>
        <v>-551.75999999999976</v>
      </c>
      <c r="M547" s="5">
        <v>43709</v>
      </c>
    </row>
    <row r="548" spans="1:13" x14ac:dyDescent="0.25">
      <c r="A548" t="s">
        <v>9</v>
      </c>
      <c r="B548" t="s">
        <v>12</v>
      </c>
      <c r="C548" s="4" t="s">
        <v>23</v>
      </c>
      <c r="D548" s="4" t="s">
        <v>32</v>
      </c>
      <c r="E548">
        <v>2300</v>
      </c>
      <c r="F548" s="1">
        <v>3.3611111111111116</v>
      </c>
      <c r="G548" s="1">
        <v>8.4700000000000024</v>
      </c>
      <c r="H548" s="1">
        <f>financials[[#This Row],[Units Sold]]*financials[[#This Row],[Sale Price]]</f>
        <v>19481.000000000007</v>
      </c>
      <c r="I548" s="1">
        <f>VLOOKUP(financials[[#This Row],[Discount Band]],discount!A:B,2,0)*financials[[#This Row],[Gross Sales]]</f>
        <v>11688.600000000004</v>
      </c>
      <c r="J548" s="1">
        <f>financials[[#This Row],[Gross Sales]]-financials[[#This Row],[Discounts]]</f>
        <v>7792.4000000000033</v>
      </c>
      <c r="K548" s="1">
        <f>financials[[#This Row],[Manufacturing Price]]*financials[[#This Row],[Units Sold]]*1.2</f>
        <v>9276.6666666666679</v>
      </c>
      <c r="L548" s="1">
        <f>financials[[#This Row],[ Sales]]-financials[[#This Row],[COGS]]</f>
        <v>-1484.2666666666646</v>
      </c>
      <c r="M548" s="5">
        <v>43739</v>
      </c>
    </row>
    <row r="549" spans="1:13" x14ac:dyDescent="0.25">
      <c r="A549" t="s">
        <v>9</v>
      </c>
      <c r="B549" t="s">
        <v>16</v>
      </c>
      <c r="C549" s="4" t="s">
        <v>23</v>
      </c>
      <c r="D549" s="4" t="s">
        <v>32</v>
      </c>
      <c r="E549">
        <v>3259</v>
      </c>
      <c r="F549" s="1">
        <v>3.3611111111111116</v>
      </c>
      <c r="G549" s="1">
        <v>24.200000000000003</v>
      </c>
      <c r="H549" s="1">
        <f>financials[[#This Row],[Units Sold]]*financials[[#This Row],[Sale Price]]</f>
        <v>78867.8</v>
      </c>
      <c r="I549" s="1">
        <f>VLOOKUP(financials[[#This Row],[Discount Band]],discount!A:B,2,0)*financials[[#This Row],[Gross Sales]]</f>
        <v>47320.68</v>
      </c>
      <c r="J549" s="1">
        <f>financials[[#This Row],[Gross Sales]]-financials[[#This Row],[Discounts]]</f>
        <v>31547.120000000003</v>
      </c>
      <c r="K549" s="1">
        <f>financials[[#This Row],[Manufacturing Price]]*financials[[#This Row],[Units Sold]]*1.2</f>
        <v>13144.633333333335</v>
      </c>
      <c r="L549" s="1">
        <f>financials[[#This Row],[ Sales]]-financials[[#This Row],[COGS]]</f>
        <v>18402.486666666668</v>
      </c>
      <c r="M549" s="5">
        <v>44105</v>
      </c>
    </row>
    <row r="550" spans="1:13" x14ac:dyDescent="0.25">
      <c r="A550" t="s">
        <v>6</v>
      </c>
      <c r="B550" t="s">
        <v>14</v>
      </c>
      <c r="C550" s="4" t="s">
        <v>23</v>
      </c>
      <c r="D550" s="4" t="s">
        <v>32</v>
      </c>
      <c r="E550">
        <v>2788</v>
      </c>
      <c r="F550" s="1">
        <v>3.3611111111111116</v>
      </c>
      <c r="G550" s="1">
        <v>363.00000000000006</v>
      </c>
      <c r="H550" s="1">
        <f>financials[[#This Row],[Units Sold]]*financials[[#This Row],[Sale Price]]</f>
        <v>1012044.0000000001</v>
      </c>
      <c r="I550" s="1">
        <f>VLOOKUP(financials[[#This Row],[Discount Band]],discount!A:B,2,0)*financials[[#This Row],[Gross Sales]]</f>
        <v>607226.4</v>
      </c>
      <c r="J550" s="1">
        <f>financials[[#This Row],[Gross Sales]]-financials[[#This Row],[Discounts]]</f>
        <v>404817.60000000009</v>
      </c>
      <c r="K550" s="1">
        <f>financials[[#This Row],[Manufacturing Price]]*financials[[#This Row],[Units Sold]]*1.2</f>
        <v>11244.933333333334</v>
      </c>
      <c r="L550" s="1">
        <f>financials[[#This Row],[ Sales]]-financials[[#This Row],[COGS]]</f>
        <v>393572.66666666674</v>
      </c>
      <c r="M550" s="5">
        <v>44166</v>
      </c>
    </row>
    <row r="551" spans="1:13" x14ac:dyDescent="0.25">
      <c r="A551" t="s">
        <v>6</v>
      </c>
      <c r="B551" t="s">
        <v>13</v>
      </c>
      <c r="C551" s="4" t="s">
        <v>24</v>
      </c>
      <c r="D551" s="4" t="s">
        <v>32</v>
      </c>
      <c r="E551">
        <v>4782</v>
      </c>
      <c r="F551" s="1">
        <v>6.7222222222222232</v>
      </c>
      <c r="G551" s="1">
        <v>363.00000000000006</v>
      </c>
      <c r="H551" s="1">
        <f>financials[[#This Row],[Units Sold]]*financials[[#This Row],[Sale Price]]</f>
        <v>1735866.0000000002</v>
      </c>
      <c r="I551" s="1">
        <f>VLOOKUP(financials[[#This Row],[Discount Band]],discount!A:B,2,0)*financials[[#This Row],[Gross Sales]]</f>
        <v>1041519.6000000001</v>
      </c>
      <c r="J551" s="1">
        <f>financials[[#This Row],[Gross Sales]]-financials[[#This Row],[Discounts]]</f>
        <v>694346.40000000014</v>
      </c>
      <c r="K551" s="1">
        <f>financials[[#This Row],[Manufacturing Price]]*financials[[#This Row],[Units Sold]]*1.2</f>
        <v>38574.800000000003</v>
      </c>
      <c r="L551" s="1">
        <f>financials[[#This Row],[ Sales]]-financials[[#This Row],[COGS]]</f>
        <v>655771.60000000009</v>
      </c>
      <c r="M551" s="5">
        <v>43466</v>
      </c>
    </row>
    <row r="552" spans="1:13" x14ac:dyDescent="0.25">
      <c r="A552" t="s">
        <v>9</v>
      </c>
      <c r="B552" t="s">
        <v>16</v>
      </c>
      <c r="C552" s="4" t="s">
        <v>24</v>
      </c>
      <c r="D552" s="4" t="s">
        <v>32</v>
      </c>
      <c r="E552">
        <v>10</v>
      </c>
      <c r="F552" s="1">
        <v>6.7222222222222232</v>
      </c>
      <c r="G552" s="1">
        <v>423.50000000000011</v>
      </c>
      <c r="H552" s="1">
        <f>financials[[#This Row],[Units Sold]]*financials[[#This Row],[Sale Price]]</f>
        <v>4235.0000000000009</v>
      </c>
      <c r="I552" s="1">
        <f>VLOOKUP(financials[[#This Row],[Discount Band]],discount!A:B,2,0)*financials[[#This Row],[Gross Sales]]</f>
        <v>2541.0000000000005</v>
      </c>
      <c r="J552" s="1">
        <f>financials[[#This Row],[Gross Sales]]-financials[[#This Row],[Discounts]]</f>
        <v>1694.0000000000005</v>
      </c>
      <c r="K552" s="1">
        <f>financials[[#This Row],[Manufacturing Price]]*financials[[#This Row],[Units Sold]]*1.2</f>
        <v>80.666666666666671</v>
      </c>
      <c r="L552" s="1">
        <f>financials[[#This Row],[ Sales]]-financials[[#This Row],[COGS]]</f>
        <v>1613.3333333333337</v>
      </c>
      <c r="M552" s="5">
        <v>43617</v>
      </c>
    </row>
    <row r="553" spans="1:13" x14ac:dyDescent="0.25">
      <c r="A553" t="s">
        <v>8</v>
      </c>
      <c r="B553" t="s">
        <v>16</v>
      </c>
      <c r="C553" s="4" t="s">
        <v>24</v>
      </c>
      <c r="D553" s="4" t="s">
        <v>32</v>
      </c>
      <c r="E553">
        <v>997</v>
      </c>
      <c r="F553" s="1">
        <v>6.7222222222222232</v>
      </c>
      <c r="G553" s="1">
        <v>151.25</v>
      </c>
      <c r="H553" s="1">
        <f>financials[[#This Row],[Units Sold]]*financials[[#This Row],[Sale Price]]</f>
        <v>150796.25</v>
      </c>
      <c r="I553" s="1">
        <f>VLOOKUP(financials[[#This Row],[Discount Band]],discount!A:B,2,0)*financials[[#This Row],[Gross Sales]]</f>
        <v>90477.75</v>
      </c>
      <c r="J553" s="1">
        <f>financials[[#This Row],[Gross Sales]]-financials[[#This Row],[Discounts]]</f>
        <v>60318.5</v>
      </c>
      <c r="K553" s="1">
        <f>financials[[#This Row],[Manufacturing Price]]*financials[[#This Row],[Units Sold]]*1.2</f>
        <v>8042.4666666666672</v>
      </c>
      <c r="L553" s="1">
        <f>financials[[#This Row],[ Sales]]-financials[[#This Row],[COGS]]</f>
        <v>52276.033333333333</v>
      </c>
      <c r="M553" s="5">
        <v>43739</v>
      </c>
    </row>
    <row r="554" spans="1:13" x14ac:dyDescent="0.25">
      <c r="A554" t="s">
        <v>9</v>
      </c>
      <c r="B554" t="s">
        <v>16</v>
      </c>
      <c r="C554" s="4" t="s">
        <v>24</v>
      </c>
      <c r="D554" s="4" t="s">
        <v>32</v>
      </c>
      <c r="E554">
        <v>2580</v>
      </c>
      <c r="F554" s="1">
        <v>6.7222222222222232</v>
      </c>
      <c r="G554" s="1">
        <v>24.200000000000003</v>
      </c>
      <c r="H554" s="1">
        <f>financials[[#This Row],[Units Sold]]*financials[[#This Row],[Sale Price]]</f>
        <v>62436.000000000007</v>
      </c>
      <c r="I554" s="1">
        <f>VLOOKUP(financials[[#This Row],[Discount Band]],discount!A:B,2,0)*financials[[#This Row],[Gross Sales]]</f>
        <v>37461.600000000006</v>
      </c>
      <c r="J554" s="1">
        <f>financials[[#This Row],[Gross Sales]]-financials[[#This Row],[Discounts]]</f>
        <v>24974.400000000001</v>
      </c>
      <c r="K554" s="1">
        <f>financials[[#This Row],[Manufacturing Price]]*financials[[#This Row],[Units Sold]]*1.2</f>
        <v>20812.000000000004</v>
      </c>
      <c r="L554" s="1">
        <f>financials[[#This Row],[ Sales]]-financials[[#This Row],[COGS]]</f>
        <v>4162.3999999999978</v>
      </c>
      <c r="M554" s="5">
        <v>43739</v>
      </c>
    </row>
    <row r="555" spans="1:13" x14ac:dyDescent="0.25">
      <c r="A555" t="s">
        <v>9</v>
      </c>
      <c r="B555" t="s">
        <v>16</v>
      </c>
      <c r="C555" s="4" t="s">
        <v>24</v>
      </c>
      <c r="D555" s="4" t="s">
        <v>32</v>
      </c>
      <c r="E555">
        <v>4667</v>
      </c>
      <c r="F555" s="1">
        <v>6.7222222222222232</v>
      </c>
      <c r="G555" s="1">
        <v>24.200000000000003</v>
      </c>
      <c r="H555" s="1">
        <f>financials[[#This Row],[Units Sold]]*financials[[#This Row],[Sale Price]]</f>
        <v>112941.40000000001</v>
      </c>
      <c r="I555" s="1">
        <f>VLOOKUP(financials[[#This Row],[Discount Band]],discount!A:B,2,0)*financials[[#This Row],[Gross Sales]]</f>
        <v>67764.84</v>
      </c>
      <c r="J555" s="1">
        <f>financials[[#This Row],[Gross Sales]]-financials[[#This Row],[Discounts]]</f>
        <v>45176.560000000012</v>
      </c>
      <c r="K555" s="1">
        <f>financials[[#This Row],[Manufacturing Price]]*financials[[#This Row],[Units Sold]]*1.2</f>
        <v>37647.133333333339</v>
      </c>
      <c r="L555" s="1">
        <f>financials[[#This Row],[ Sales]]-financials[[#This Row],[COGS]]</f>
        <v>7529.4266666666736</v>
      </c>
      <c r="M555" s="5">
        <v>44105</v>
      </c>
    </row>
    <row r="556" spans="1:13" x14ac:dyDescent="0.25">
      <c r="A556" t="s">
        <v>9</v>
      </c>
      <c r="B556" t="s">
        <v>14</v>
      </c>
      <c r="C556" s="4" t="s">
        <v>24</v>
      </c>
      <c r="D556" s="4" t="s">
        <v>32</v>
      </c>
      <c r="E556">
        <v>974</v>
      </c>
      <c r="F556" s="1">
        <v>6.7222222222222232</v>
      </c>
      <c r="G556" s="1">
        <v>423.50000000000011</v>
      </c>
      <c r="H556" s="1">
        <f>financials[[#This Row],[Units Sold]]*financials[[#This Row],[Sale Price]]</f>
        <v>412489.00000000012</v>
      </c>
      <c r="I556" s="1">
        <f>VLOOKUP(financials[[#This Row],[Discount Band]],discount!A:B,2,0)*financials[[#This Row],[Gross Sales]]</f>
        <v>247493.40000000005</v>
      </c>
      <c r="J556" s="1">
        <f>financials[[#This Row],[Gross Sales]]-financials[[#This Row],[Discounts]]</f>
        <v>164995.60000000006</v>
      </c>
      <c r="K556" s="1">
        <f>financials[[#This Row],[Manufacturing Price]]*financials[[#This Row],[Units Sold]]*1.2</f>
        <v>7856.9333333333343</v>
      </c>
      <c r="L556" s="1">
        <f>financials[[#This Row],[ Sales]]-financials[[#This Row],[COGS]]</f>
        <v>157138.66666666674</v>
      </c>
      <c r="M556" s="5">
        <v>43770</v>
      </c>
    </row>
    <row r="557" spans="1:13" x14ac:dyDescent="0.25">
      <c r="A557" t="s">
        <v>6</v>
      </c>
      <c r="B557" t="s">
        <v>15</v>
      </c>
      <c r="C557" s="4" t="s">
        <v>24</v>
      </c>
      <c r="D557" s="4" t="s">
        <v>32</v>
      </c>
      <c r="E557">
        <v>173</v>
      </c>
      <c r="F557" s="1">
        <v>6.7222222222222232</v>
      </c>
      <c r="G557" s="1">
        <v>363.00000000000006</v>
      </c>
      <c r="H557" s="1">
        <f>financials[[#This Row],[Units Sold]]*financials[[#This Row],[Sale Price]]</f>
        <v>62799.000000000007</v>
      </c>
      <c r="I557" s="1">
        <f>VLOOKUP(financials[[#This Row],[Discount Band]],discount!A:B,2,0)*financials[[#This Row],[Gross Sales]]</f>
        <v>37679.4</v>
      </c>
      <c r="J557" s="1">
        <f>financials[[#This Row],[Gross Sales]]-financials[[#This Row],[Discounts]]</f>
        <v>25119.600000000006</v>
      </c>
      <c r="K557" s="1">
        <f>financials[[#This Row],[Manufacturing Price]]*financials[[#This Row],[Units Sold]]*1.2</f>
        <v>1395.5333333333335</v>
      </c>
      <c r="L557" s="1">
        <f>financials[[#This Row],[ Sales]]-financials[[#This Row],[COGS]]</f>
        <v>23724.066666666673</v>
      </c>
      <c r="M557" s="5">
        <v>43770</v>
      </c>
    </row>
    <row r="558" spans="1:13" x14ac:dyDescent="0.25">
      <c r="A558" t="s">
        <v>6</v>
      </c>
      <c r="B558" t="s">
        <v>16</v>
      </c>
      <c r="C558" s="4" t="s">
        <v>24</v>
      </c>
      <c r="D558" s="4" t="s">
        <v>32</v>
      </c>
      <c r="E558">
        <v>4077</v>
      </c>
      <c r="F558" s="1">
        <v>6.7222222222222232</v>
      </c>
      <c r="G558" s="1">
        <v>363.00000000000006</v>
      </c>
      <c r="H558" s="1">
        <f>financials[[#This Row],[Units Sold]]*financials[[#This Row],[Sale Price]]</f>
        <v>1479951.0000000002</v>
      </c>
      <c r="I558" s="1">
        <f>VLOOKUP(financials[[#This Row],[Discount Band]],discount!A:B,2,0)*financials[[#This Row],[Gross Sales]]</f>
        <v>887970.60000000009</v>
      </c>
      <c r="J558" s="1">
        <f>financials[[#This Row],[Gross Sales]]-financials[[#This Row],[Discounts]]</f>
        <v>591980.40000000014</v>
      </c>
      <c r="K558" s="1">
        <f>financials[[#This Row],[Manufacturing Price]]*financials[[#This Row],[Units Sold]]*1.2</f>
        <v>32887.800000000003</v>
      </c>
      <c r="L558" s="1">
        <f>financials[[#This Row],[ Sales]]-financials[[#This Row],[COGS]]</f>
        <v>559092.60000000009</v>
      </c>
      <c r="M558" s="5">
        <v>43770</v>
      </c>
    </row>
    <row r="559" spans="1:13" x14ac:dyDescent="0.25">
      <c r="A559" t="s">
        <v>9</v>
      </c>
      <c r="B559" t="s">
        <v>16</v>
      </c>
      <c r="C559" s="4" t="s">
        <v>24</v>
      </c>
      <c r="D559" s="4" t="s">
        <v>32</v>
      </c>
      <c r="E559">
        <v>3049</v>
      </c>
      <c r="F559" s="1">
        <v>6.7222222222222232</v>
      </c>
      <c r="G559" s="1">
        <v>423.50000000000011</v>
      </c>
      <c r="H559" s="1">
        <f>financials[[#This Row],[Units Sold]]*financials[[#This Row],[Sale Price]]</f>
        <v>1291251.5000000002</v>
      </c>
      <c r="I559" s="1">
        <f>VLOOKUP(financials[[#This Row],[Discount Band]],discount!A:B,2,0)*financials[[#This Row],[Gross Sales]]</f>
        <v>774750.90000000014</v>
      </c>
      <c r="J559" s="1">
        <f>financials[[#This Row],[Gross Sales]]-financials[[#This Row],[Discounts]]</f>
        <v>516500.60000000009</v>
      </c>
      <c r="K559" s="1">
        <f>financials[[#This Row],[Manufacturing Price]]*financials[[#This Row],[Units Sold]]*1.2</f>
        <v>24595.26666666667</v>
      </c>
      <c r="L559" s="1">
        <f>financials[[#This Row],[ Sales]]-financials[[#This Row],[COGS]]</f>
        <v>491905.33333333343</v>
      </c>
      <c r="M559" s="5">
        <v>43770</v>
      </c>
    </row>
    <row r="560" spans="1:13" x14ac:dyDescent="0.25">
      <c r="A560" t="s">
        <v>7</v>
      </c>
      <c r="B560" t="s">
        <v>16</v>
      </c>
      <c r="C560" s="4" t="s">
        <v>24</v>
      </c>
      <c r="D560" s="4" t="s">
        <v>32</v>
      </c>
      <c r="E560">
        <v>1545</v>
      </c>
      <c r="F560" s="1">
        <v>6.7222222222222232</v>
      </c>
      <c r="G560" s="1">
        <v>18.150000000000002</v>
      </c>
      <c r="H560" s="1">
        <f>financials[[#This Row],[Units Sold]]*financials[[#This Row],[Sale Price]]</f>
        <v>28041.750000000004</v>
      </c>
      <c r="I560" s="1">
        <f>VLOOKUP(financials[[#This Row],[Discount Band]],discount!A:B,2,0)*financials[[#This Row],[Gross Sales]]</f>
        <v>16825.050000000003</v>
      </c>
      <c r="J560" s="1">
        <f>financials[[#This Row],[Gross Sales]]-financials[[#This Row],[Discounts]]</f>
        <v>11216.7</v>
      </c>
      <c r="K560" s="1">
        <f>financials[[#This Row],[Manufacturing Price]]*financials[[#This Row],[Units Sold]]*1.2</f>
        <v>12463.000000000002</v>
      </c>
      <c r="L560" s="1">
        <f>financials[[#This Row],[ Sales]]-financials[[#This Row],[COGS]]</f>
        <v>-1246.3000000000011</v>
      </c>
      <c r="M560" s="5">
        <v>44166</v>
      </c>
    </row>
    <row r="561" spans="1:13" x14ac:dyDescent="0.25">
      <c r="A561" t="s">
        <v>9</v>
      </c>
      <c r="B561" t="s">
        <v>16</v>
      </c>
      <c r="C561" s="4" t="s">
        <v>24</v>
      </c>
      <c r="D561" s="4" t="s">
        <v>32</v>
      </c>
      <c r="E561">
        <v>362</v>
      </c>
      <c r="F561" s="1">
        <v>6.7222222222222232</v>
      </c>
      <c r="G561" s="1">
        <v>24.200000000000003</v>
      </c>
      <c r="H561" s="1">
        <f>financials[[#This Row],[Units Sold]]*financials[[#This Row],[Sale Price]]</f>
        <v>8760.4000000000015</v>
      </c>
      <c r="I561" s="1">
        <f>VLOOKUP(financials[[#This Row],[Discount Band]],discount!A:B,2,0)*financials[[#This Row],[Gross Sales]]</f>
        <v>5256.2400000000007</v>
      </c>
      <c r="J561" s="1">
        <f>financials[[#This Row],[Gross Sales]]-financials[[#This Row],[Discounts]]</f>
        <v>3504.1600000000008</v>
      </c>
      <c r="K561" s="1">
        <f>financials[[#This Row],[Manufacturing Price]]*financials[[#This Row],[Units Sold]]*1.2</f>
        <v>2920.1333333333337</v>
      </c>
      <c r="L561" s="1">
        <f>financials[[#This Row],[ Sales]]-financials[[#This Row],[COGS]]</f>
        <v>584.0266666666671</v>
      </c>
      <c r="M561" s="5">
        <v>43800</v>
      </c>
    </row>
    <row r="562" spans="1:13" x14ac:dyDescent="0.25">
      <c r="A562" t="s">
        <v>9</v>
      </c>
      <c r="B562" t="s">
        <v>16</v>
      </c>
      <c r="C562" s="4" t="s">
        <v>25</v>
      </c>
      <c r="D562" s="4" t="s">
        <v>32</v>
      </c>
      <c r="E562">
        <v>4433</v>
      </c>
      <c r="F562" s="1">
        <v>80.666666666666671</v>
      </c>
      <c r="G562" s="1">
        <v>423.50000000000011</v>
      </c>
      <c r="H562" s="1">
        <f>financials[[#This Row],[Units Sold]]*financials[[#This Row],[Sale Price]]</f>
        <v>1877375.5000000005</v>
      </c>
      <c r="I562" s="1">
        <f>VLOOKUP(financials[[#This Row],[Discount Band]],discount!A:B,2,0)*financials[[#This Row],[Gross Sales]]</f>
        <v>1126425.3000000003</v>
      </c>
      <c r="J562" s="1">
        <f>financials[[#This Row],[Gross Sales]]-financials[[#This Row],[Discounts]]</f>
        <v>750950.20000000019</v>
      </c>
      <c r="K562" s="1">
        <f>financials[[#This Row],[Manufacturing Price]]*financials[[#This Row],[Units Sold]]*1.2</f>
        <v>429114.4</v>
      </c>
      <c r="L562" s="1">
        <f>financials[[#This Row],[ Sales]]-financials[[#This Row],[COGS]]</f>
        <v>321835.80000000016</v>
      </c>
      <c r="M562" s="5">
        <v>43647</v>
      </c>
    </row>
    <row r="563" spans="1:13" x14ac:dyDescent="0.25">
      <c r="A563" t="s">
        <v>9</v>
      </c>
      <c r="B563" t="s">
        <v>13</v>
      </c>
      <c r="C563" s="4" t="s">
        <v>25</v>
      </c>
      <c r="D563" s="4" t="s">
        <v>32</v>
      </c>
      <c r="E563">
        <v>3156</v>
      </c>
      <c r="F563" s="1">
        <v>80.666666666666671</v>
      </c>
      <c r="G563" s="1">
        <v>423.50000000000011</v>
      </c>
      <c r="H563" s="1">
        <f>financials[[#This Row],[Units Sold]]*financials[[#This Row],[Sale Price]]</f>
        <v>1336566.0000000005</v>
      </c>
      <c r="I563" s="1">
        <f>VLOOKUP(financials[[#This Row],[Discount Band]],discount!A:B,2,0)*financials[[#This Row],[Gross Sales]]</f>
        <v>801939.60000000021</v>
      </c>
      <c r="J563" s="1">
        <f>financials[[#This Row],[Gross Sales]]-financials[[#This Row],[Discounts]]</f>
        <v>534626.40000000026</v>
      </c>
      <c r="K563" s="1">
        <f>financials[[#This Row],[Manufacturing Price]]*financials[[#This Row],[Units Sold]]*1.2</f>
        <v>305500.80000000005</v>
      </c>
      <c r="L563" s="1">
        <f>financials[[#This Row],[ Sales]]-financials[[#This Row],[COGS]]</f>
        <v>229125.60000000021</v>
      </c>
      <c r="M563" s="5">
        <v>43739</v>
      </c>
    </row>
    <row r="564" spans="1:13" x14ac:dyDescent="0.25">
      <c r="A564" t="s">
        <v>9</v>
      </c>
      <c r="B564" t="s">
        <v>16</v>
      </c>
      <c r="C564" s="4" t="s">
        <v>25</v>
      </c>
      <c r="D564" s="4" t="s">
        <v>32</v>
      </c>
      <c r="E564">
        <v>3148</v>
      </c>
      <c r="F564" s="1">
        <v>80.666666666666671</v>
      </c>
      <c r="G564" s="1">
        <v>24.200000000000003</v>
      </c>
      <c r="H564" s="1">
        <f>financials[[#This Row],[Units Sold]]*financials[[#This Row],[Sale Price]]</f>
        <v>76181.600000000006</v>
      </c>
      <c r="I564" s="1">
        <f>VLOOKUP(financials[[#This Row],[Discount Band]],discount!A:B,2,0)*financials[[#This Row],[Gross Sales]]</f>
        <v>45708.959999999999</v>
      </c>
      <c r="J564" s="1">
        <f>financials[[#This Row],[Gross Sales]]-financials[[#This Row],[Discounts]]</f>
        <v>30472.640000000007</v>
      </c>
      <c r="K564" s="1">
        <f>financials[[#This Row],[Manufacturing Price]]*financials[[#This Row],[Units Sold]]*1.2</f>
        <v>304726.40000000002</v>
      </c>
      <c r="L564" s="1">
        <f>financials[[#This Row],[ Sales]]-financials[[#This Row],[COGS]]</f>
        <v>-274253.76</v>
      </c>
      <c r="M564" s="5">
        <v>43739</v>
      </c>
    </row>
    <row r="565" spans="1:13" x14ac:dyDescent="0.25">
      <c r="A565" t="s">
        <v>10</v>
      </c>
      <c r="B565" t="s">
        <v>12</v>
      </c>
      <c r="C565" s="4" t="s">
        <v>26</v>
      </c>
      <c r="D565" s="4" t="s">
        <v>32</v>
      </c>
      <c r="E565">
        <v>4933</v>
      </c>
      <c r="F565" s="1">
        <v>168.05555555555554</v>
      </c>
      <c r="G565" s="1">
        <v>14.520000000000003</v>
      </c>
      <c r="H565" s="1">
        <f>financials[[#This Row],[Units Sold]]*financials[[#This Row],[Sale Price]]</f>
        <v>71627.160000000018</v>
      </c>
      <c r="I565" s="1">
        <f>VLOOKUP(financials[[#This Row],[Discount Band]],discount!A:B,2,0)*financials[[#This Row],[Gross Sales]]</f>
        <v>42976.296000000009</v>
      </c>
      <c r="J565" s="1">
        <f>financials[[#This Row],[Gross Sales]]-financials[[#This Row],[Discounts]]</f>
        <v>28650.864000000009</v>
      </c>
      <c r="K565" s="1">
        <f>financials[[#This Row],[Manufacturing Price]]*financials[[#This Row],[Units Sold]]*1.2</f>
        <v>994821.66666666651</v>
      </c>
      <c r="L565" s="1">
        <f>financials[[#This Row],[ Sales]]-financials[[#This Row],[COGS]]</f>
        <v>-966170.80266666645</v>
      </c>
      <c r="M565" s="5">
        <v>43586</v>
      </c>
    </row>
    <row r="566" spans="1:13" x14ac:dyDescent="0.25">
      <c r="A566" t="s">
        <v>7</v>
      </c>
      <c r="B566" t="s">
        <v>14</v>
      </c>
      <c r="C566" s="4" t="s">
        <v>26</v>
      </c>
      <c r="D566" s="4" t="s">
        <v>32</v>
      </c>
      <c r="E566">
        <v>2925</v>
      </c>
      <c r="F566" s="1">
        <v>168.05555555555554</v>
      </c>
      <c r="G566" s="1">
        <v>18.150000000000002</v>
      </c>
      <c r="H566" s="1">
        <f>financials[[#This Row],[Units Sold]]*financials[[#This Row],[Sale Price]]</f>
        <v>53088.750000000007</v>
      </c>
      <c r="I566" s="1">
        <f>VLOOKUP(financials[[#This Row],[Discount Band]],discount!A:B,2,0)*financials[[#This Row],[Gross Sales]]</f>
        <v>31853.250000000004</v>
      </c>
      <c r="J566" s="1">
        <f>financials[[#This Row],[Gross Sales]]-financials[[#This Row],[Discounts]]</f>
        <v>21235.500000000004</v>
      </c>
      <c r="K566" s="1">
        <f>financials[[#This Row],[Manufacturing Price]]*financials[[#This Row],[Units Sold]]*1.2</f>
        <v>589874.99999999988</v>
      </c>
      <c r="L566" s="1">
        <f>financials[[#This Row],[ Sales]]-financials[[#This Row],[COGS]]</f>
        <v>-568639.49999999988</v>
      </c>
      <c r="M566" s="5">
        <v>43647</v>
      </c>
    </row>
    <row r="567" spans="1:13" x14ac:dyDescent="0.25">
      <c r="A567" t="s">
        <v>9</v>
      </c>
      <c r="B567" t="s">
        <v>12</v>
      </c>
      <c r="C567" s="4" t="s">
        <v>26</v>
      </c>
      <c r="D567" s="4" t="s">
        <v>32</v>
      </c>
      <c r="E567">
        <v>2682</v>
      </c>
      <c r="F567" s="1">
        <v>168.05555555555554</v>
      </c>
      <c r="G567" s="1">
        <v>423.50000000000011</v>
      </c>
      <c r="H567" s="1">
        <f>financials[[#This Row],[Units Sold]]*financials[[#This Row],[Sale Price]]</f>
        <v>1135827.0000000002</v>
      </c>
      <c r="I567" s="1">
        <f>VLOOKUP(financials[[#This Row],[Discount Band]],discount!A:B,2,0)*financials[[#This Row],[Gross Sales]]</f>
        <v>681496.20000000007</v>
      </c>
      <c r="J567" s="1">
        <f>financials[[#This Row],[Gross Sales]]-financials[[#This Row],[Discounts]]</f>
        <v>454330.80000000016</v>
      </c>
      <c r="K567" s="1">
        <f>financials[[#This Row],[Manufacturing Price]]*financials[[#This Row],[Units Sold]]*1.2</f>
        <v>540869.99999999988</v>
      </c>
      <c r="L567" s="1">
        <f>financials[[#This Row],[ Sales]]-financials[[#This Row],[COGS]]</f>
        <v>-86539.199999999721</v>
      </c>
      <c r="M567" s="5">
        <v>44075</v>
      </c>
    </row>
    <row r="568" spans="1:13" x14ac:dyDescent="0.25">
      <c r="A568" t="s">
        <v>9</v>
      </c>
      <c r="B568" t="s">
        <v>13</v>
      </c>
      <c r="C568" s="4" t="s">
        <v>26</v>
      </c>
      <c r="D568" s="4" t="s">
        <v>32</v>
      </c>
      <c r="E568">
        <v>2638</v>
      </c>
      <c r="F568" s="1">
        <v>168.05555555555554</v>
      </c>
      <c r="G568" s="1">
        <v>423.50000000000011</v>
      </c>
      <c r="H568" s="1">
        <f>financials[[#This Row],[Units Sold]]*financials[[#This Row],[Sale Price]]</f>
        <v>1117193.0000000002</v>
      </c>
      <c r="I568" s="1">
        <f>VLOOKUP(financials[[#This Row],[Discount Band]],discount!A:B,2,0)*financials[[#This Row],[Gross Sales]]</f>
        <v>670315.80000000016</v>
      </c>
      <c r="J568" s="1">
        <f>financials[[#This Row],[Gross Sales]]-financials[[#This Row],[Discounts]]</f>
        <v>446877.20000000007</v>
      </c>
      <c r="K568" s="1">
        <f>financials[[#This Row],[Manufacturing Price]]*financials[[#This Row],[Units Sold]]*1.2</f>
        <v>531996.66666666663</v>
      </c>
      <c r="L568" s="1">
        <f>financials[[#This Row],[ Sales]]-financials[[#This Row],[COGS]]</f>
        <v>-85119.466666666558</v>
      </c>
      <c r="M568" s="5">
        <v>43739</v>
      </c>
    </row>
    <row r="569" spans="1:13" x14ac:dyDescent="0.25">
      <c r="A569" t="s">
        <v>8</v>
      </c>
      <c r="B569" t="s">
        <v>13</v>
      </c>
      <c r="C569" s="4" t="s">
        <v>26</v>
      </c>
      <c r="D569" s="4" t="s">
        <v>32</v>
      </c>
      <c r="E569">
        <v>4554</v>
      </c>
      <c r="F569" s="1">
        <v>168.05555555555554</v>
      </c>
      <c r="G569" s="1">
        <v>151.25</v>
      </c>
      <c r="H569" s="1">
        <f>financials[[#This Row],[Units Sold]]*financials[[#This Row],[Sale Price]]</f>
        <v>688792.5</v>
      </c>
      <c r="I569" s="1">
        <f>VLOOKUP(financials[[#This Row],[Discount Band]],discount!A:B,2,0)*financials[[#This Row],[Gross Sales]]</f>
        <v>413275.5</v>
      </c>
      <c r="J569" s="1">
        <f>financials[[#This Row],[Gross Sales]]-financials[[#This Row],[Discounts]]</f>
        <v>275517</v>
      </c>
      <c r="K569" s="1">
        <f>financials[[#This Row],[Manufacturing Price]]*financials[[#This Row],[Units Sold]]*1.2</f>
        <v>918390</v>
      </c>
      <c r="L569" s="1">
        <f>financials[[#This Row],[ Sales]]-financials[[#This Row],[COGS]]</f>
        <v>-642873</v>
      </c>
      <c r="M569" s="5">
        <v>43770</v>
      </c>
    </row>
    <row r="570" spans="1:13" x14ac:dyDescent="0.25">
      <c r="A570" t="s">
        <v>9</v>
      </c>
      <c r="B570" t="s">
        <v>16</v>
      </c>
      <c r="C570" s="4" t="s">
        <v>26</v>
      </c>
      <c r="D570" s="4" t="s">
        <v>32</v>
      </c>
      <c r="E570">
        <v>79</v>
      </c>
      <c r="F570" s="1">
        <v>168.05555555555554</v>
      </c>
      <c r="G570" s="1">
        <v>24.200000000000003</v>
      </c>
      <c r="H570" s="1">
        <f>financials[[#This Row],[Units Sold]]*financials[[#This Row],[Sale Price]]</f>
        <v>1911.8000000000002</v>
      </c>
      <c r="I570" s="1">
        <f>VLOOKUP(financials[[#This Row],[Discount Band]],discount!A:B,2,0)*financials[[#This Row],[Gross Sales]]</f>
        <v>1147.0800000000002</v>
      </c>
      <c r="J570" s="1">
        <f>financials[[#This Row],[Gross Sales]]-financials[[#This Row],[Discounts]]</f>
        <v>764.72</v>
      </c>
      <c r="K570" s="1">
        <f>financials[[#This Row],[Manufacturing Price]]*financials[[#This Row],[Units Sold]]*1.2</f>
        <v>15931.666666666666</v>
      </c>
      <c r="L570" s="1">
        <f>financials[[#This Row],[ Sales]]-financials[[#This Row],[COGS]]</f>
        <v>-15166.946666666667</v>
      </c>
      <c r="M570" s="5">
        <v>43800</v>
      </c>
    </row>
    <row r="571" spans="1:13" x14ac:dyDescent="0.25">
      <c r="A571" t="s">
        <v>9</v>
      </c>
      <c r="B571" t="s">
        <v>13</v>
      </c>
      <c r="C571" s="4" t="s">
        <v>27</v>
      </c>
      <c r="D571" s="4" t="s">
        <v>32</v>
      </c>
      <c r="E571">
        <v>742</v>
      </c>
      <c r="F571" s="1">
        <v>174.7777777777778</v>
      </c>
      <c r="G571" s="1">
        <v>423.50000000000011</v>
      </c>
      <c r="H571" s="1">
        <f>financials[[#This Row],[Units Sold]]*financials[[#This Row],[Sale Price]]</f>
        <v>314237.00000000006</v>
      </c>
      <c r="I571" s="1">
        <f>VLOOKUP(financials[[#This Row],[Discount Band]],discount!A:B,2,0)*financials[[#This Row],[Gross Sales]]</f>
        <v>188542.20000000004</v>
      </c>
      <c r="J571" s="1">
        <f>financials[[#This Row],[Gross Sales]]-financials[[#This Row],[Discounts]]</f>
        <v>125694.80000000002</v>
      </c>
      <c r="K571" s="1">
        <f>financials[[#This Row],[Manufacturing Price]]*financials[[#This Row],[Units Sold]]*1.2</f>
        <v>155622.13333333333</v>
      </c>
      <c r="L571" s="1">
        <f>financials[[#This Row],[ Sales]]-financials[[#This Row],[COGS]]</f>
        <v>-29927.333333333314</v>
      </c>
      <c r="M571" s="5">
        <v>43497</v>
      </c>
    </row>
    <row r="572" spans="1:13" x14ac:dyDescent="0.25">
      <c r="A572" t="s">
        <v>9</v>
      </c>
      <c r="B572" t="s">
        <v>14</v>
      </c>
      <c r="C572" s="4" t="s">
        <v>27</v>
      </c>
      <c r="D572" s="4" t="s">
        <v>32</v>
      </c>
      <c r="E572">
        <v>4549</v>
      </c>
      <c r="F572" s="1">
        <v>174.7777777777778</v>
      </c>
      <c r="G572" s="1">
        <v>8.4700000000000024</v>
      </c>
      <c r="H572" s="1">
        <f>financials[[#This Row],[Units Sold]]*financials[[#This Row],[Sale Price]]</f>
        <v>38530.030000000013</v>
      </c>
      <c r="I572" s="1">
        <f>VLOOKUP(financials[[#This Row],[Discount Band]],discount!A:B,2,0)*financials[[#This Row],[Gross Sales]]</f>
        <v>23118.018000000007</v>
      </c>
      <c r="J572" s="1">
        <f>financials[[#This Row],[Gross Sales]]-financials[[#This Row],[Discounts]]</f>
        <v>15412.012000000006</v>
      </c>
      <c r="K572" s="1">
        <f>financials[[#This Row],[Manufacturing Price]]*financials[[#This Row],[Units Sold]]*1.2</f>
        <v>954076.93333333347</v>
      </c>
      <c r="L572" s="1">
        <f>financials[[#This Row],[ Sales]]-financials[[#This Row],[COGS]]</f>
        <v>-938664.92133333348</v>
      </c>
      <c r="M572" s="5">
        <v>43647</v>
      </c>
    </row>
    <row r="573" spans="1:13" x14ac:dyDescent="0.25">
      <c r="A573" t="s">
        <v>9</v>
      </c>
      <c r="B573" t="s">
        <v>12</v>
      </c>
      <c r="C573" s="4" t="s">
        <v>27</v>
      </c>
      <c r="D573" s="4" t="s">
        <v>32</v>
      </c>
      <c r="E573">
        <v>4902</v>
      </c>
      <c r="F573" s="1">
        <v>174.7777777777778</v>
      </c>
      <c r="G573" s="1">
        <v>8.4700000000000024</v>
      </c>
      <c r="H573" s="1">
        <f>financials[[#This Row],[Units Sold]]*financials[[#This Row],[Sale Price]]</f>
        <v>41519.94000000001</v>
      </c>
      <c r="I573" s="1">
        <f>VLOOKUP(financials[[#This Row],[Discount Band]],discount!A:B,2,0)*financials[[#This Row],[Gross Sales]]</f>
        <v>24911.964000000004</v>
      </c>
      <c r="J573" s="1">
        <f>financials[[#This Row],[Gross Sales]]-financials[[#This Row],[Discounts]]</f>
        <v>16607.976000000006</v>
      </c>
      <c r="K573" s="1">
        <f>financials[[#This Row],[Manufacturing Price]]*financials[[#This Row],[Units Sold]]*1.2</f>
        <v>1028112.8</v>
      </c>
      <c r="L573" s="1">
        <f>financials[[#This Row],[ Sales]]-financials[[#This Row],[COGS]]</f>
        <v>-1011504.824</v>
      </c>
      <c r="M573" s="5">
        <v>43739</v>
      </c>
    </row>
    <row r="574" spans="1:13" x14ac:dyDescent="0.25">
      <c r="A574" t="s">
        <v>7</v>
      </c>
      <c r="B574" t="s">
        <v>13</v>
      </c>
      <c r="C574" s="4" t="s">
        <v>27</v>
      </c>
      <c r="D574" s="4" t="s">
        <v>32</v>
      </c>
      <c r="E574">
        <v>301</v>
      </c>
      <c r="F574" s="1">
        <v>174.7777777777778</v>
      </c>
      <c r="G574" s="1">
        <v>18.150000000000002</v>
      </c>
      <c r="H574" s="1">
        <f>financials[[#This Row],[Units Sold]]*financials[[#This Row],[Sale Price]]</f>
        <v>5463.1500000000005</v>
      </c>
      <c r="I574" s="1">
        <f>VLOOKUP(financials[[#This Row],[Discount Band]],discount!A:B,2,0)*financials[[#This Row],[Gross Sales]]</f>
        <v>3277.8900000000003</v>
      </c>
      <c r="J574" s="1">
        <f>financials[[#This Row],[Gross Sales]]-financials[[#This Row],[Discounts]]</f>
        <v>2185.2600000000002</v>
      </c>
      <c r="K574" s="1">
        <f>financials[[#This Row],[Manufacturing Price]]*financials[[#This Row],[Units Sold]]*1.2</f>
        <v>63129.733333333337</v>
      </c>
      <c r="L574" s="1">
        <f>financials[[#This Row],[ Sales]]-financials[[#This Row],[COGS]]</f>
        <v>-60944.473333333335</v>
      </c>
      <c r="M574" s="5">
        <v>44136</v>
      </c>
    </row>
    <row r="575" spans="1:13" x14ac:dyDescent="0.25">
      <c r="A575" t="s">
        <v>9</v>
      </c>
      <c r="B575" t="s">
        <v>14</v>
      </c>
      <c r="C575" s="4" t="s">
        <v>22</v>
      </c>
      <c r="D575" s="4" t="s">
        <v>32</v>
      </c>
      <c r="E575">
        <v>290</v>
      </c>
      <c r="F575" s="1">
        <v>2.0166666666666671</v>
      </c>
      <c r="G575" s="1">
        <v>24.200000000000003</v>
      </c>
      <c r="H575" s="1">
        <f>financials[[#This Row],[Units Sold]]*financials[[#This Row],[Sale Price]]</f>
        <v>7018.0000000000009</v>
      </c>
      <c r="I575" s="1">
        <f>VLOOKUP(financials[[#This Row],[Discount Band]],discount!A:B,2,0)*financials[[#This Row],[Gross Sales]]</f>
        <v>4210.8</v>
      </c>
      <c r="J575" s="1">
        <f>financials[[#This Row],[Gross Sales]]-financials[[#This Row],[Discounts]]</f>
        <v>2807.2000000000007</v>
      </c>
      <c r="K575" s="1">
        <f>financials[[#This Row],[Manufacturing Price]]*financials[[#This Row],[Units Sold]]*1.2</f>
        <v>701.80000000000018</v>
      </c>
      <c r="L575" s="1">
        <f>financials[[#This Row],[ Sales]]-financials[[#This Row],[COGS]]</f>
        <v>2105.4000000000005</v>
      </c>
      <c r="M575" s="5">
        <v>43466</v>
      </c>
    </row>
    <row r="576" spans="1:13" x14ac:dyDescent="0.25">
      <c r="A576" t="s">
        <v>10</v>
      </c>
      <c r="B576" t="s">
        <v>16</v>
      </c>
      <c r="C576" s="4" t="s">
        <v>23</v>
      </c>
      <c r="D576" s="4" t="s">
        <v>32</v>
      </c>
      <c r="E576">
        <v>3328</v>
      </c>
      <c r="F576" s="1">
        <v>3.3611111111111116</v>
      </c>
      <c r="G576" s="1">
        <v>14.520000000000003</v>
      </c>
      <c r="H576" s="1">
        <f>financials[[#This Row],[Units Sold]]*financials[[#This Row],[Sale Price]]</f>
        <v>48322.560000000012</v>
      </c>
      <c r="I576" s="1">
        <f>VLOOKUP(financials[[#This Row],[Discount Band]],discount!A:B,2,0)*financials[[#This Row],[Gross Sales]]</f>
        <v>28993.536000000007</v>
      </c>
      <c r="J576" s="1">
        <f>financials[[#This Row],[Gross Sales]]-financials[[#This Row],[Discounts]]</f>
        <v>19329.024000000005</v>
      </c>
      <c r="K576" s="1">
        <f>financials[[#This Row],[Manufacturing Price]]*financials[[#This Row],[Units Sold]]*1.2</f>
        <v>13422.933333333334</v>
      </c>
      <c r="L576" s="1">
        <f>financials[[#This Row],[ Sales]]-financials[[#This Row],[COGS]]</f>
        <v>5906.0906666666706</v>
      </c>
      <c r="M576" s="5">
        <v>43586</v>
      </c>
    </row>
    <row r="577" spans="1:13" x14ac:dyDescent="0.25">
      <c r="A577" t="s">
        <v>9</v>
      </c>
      <c r="B577" t="s">
        <v>15</v>
      </c>
      <c r="C577" s="4" t="s">
        <v>24</v>
      </c>
      <c r="D577" s="4" t="s">
        <v>32</v>
      </c>
      <c r="E577">
        <v>412</v>
      </c>
      <c r="F577" s="1">
        <v>6.7222222222222232</v>
      </c>
      <c r="G577" s="1">
        <v>24.200000000000003</v>
      </c>
      <c r="H577" s="1">
        <f>financials[[#This Row],[Units Sold]]*financials[[#This Row],[Sale Price]]</f>
        <v>9970.4000000000015</v>
      </c>
      <c r="I577" s="1">
        <f>VLOOKUP(financials[[#This Row],[Discount Band]],discount!A:B,2,0)*financials[[#This Row],[Gross Sales]]</f>
        <v>5982.2400000000007</v>
      </c>
      <c r="J577" s="1">
        <f>financials[[#This Row],[Gross Sales]]-financials[[#This Row],[Discounts]]</f>
        <v>3988.1600000000008</v>
      </c>
      <c r="K577" s="1">
        <f>financials[[#This Row],[Manufacturing Price]]*financials[[#This Row],[Units Sold]]*1.2</f>
        <v>3323.4666666666672</v>
      </c>
      <c r="L577" s="1">
        <f>financials[[#This Row],[ Sales]]-financials[[#This Row],[COGS]]</f>
        <v>664.69333333333361</v>
      </c>
      <c r="M577" s="5">
        <v>43800</v>
      </c>
    </row>
    <row r="578" spans="1:13" x14ac:dyDescent="0.25">
      <c r="A578" t="s">
        <v>9</v>
      </c>
      <c r="B578" t="s">
        <v>14</v>
      </c>
      <c r="C578" s="4" t="s">
        <v>26</v>
      </c>
      <c r="D578" s="4" t="s">
        <v>32</v>
      </c>
      <c r="E578">
        <v>1487</v>
      </c>
      <c r="F578" s="1">
        <v>168.05555555555554</v>
      </c>
      <c r="G578" s="1">
        <v>8.4700000000000024</v>
      </c>
      <c r="H578" s="1">
        <f>financials[[#This Row],[Units Sold]]*financials[[#This Row],[Sale Price]]</f>
        <v>12594.890000000003</v>
      </c>
      <c r="I578" s="1">
        <f>VLOOKUP(financials[[#This Row],[Discount Band]],discount!A:B,2,0)*financials[[#This Row],[Gross Sales]]</f>
        <v>7556.9340000000011</v>
      </c>
      <c r="J578" s="1">
        <f>financials[[#This Row],[Gross Sales]]-financials[[#This Row],[Discounts]]</f>
        <v>5037.9560000000019</v>
      </c>
      <c r="K578" s="1">
        <f>financials[[#This Row],[Manufacturing Price]]*financials[[#This Row],[Units Sold]]*1.2</f>
        <v>299878.33333333331</v>
      </c>
      <c r="L578" s="1">
        <f>financials[[#This Row],[ Sales]]-financials[[#This Row],[COGS]]</f>
        <v>-294840.37733333331</v>
      </c>
      <c r="M578" s="5">
        <v>43525</v>
      </c>
    </row>
    <row r="579" spans="1:13" x14ac:dyDescent="0.25">
      <c r="A579" t="s">
        <v>9</v>
      </c>
      <c r="B579" t="s">
        <v>15</v>
      </c>
      <c r="C579" s="4" t="s">
        <v>26</v>
      </c>
      <c r="D579" s="4" t="s">
        <v>32</v>
      </c>
      <c r="E579">
        <v>3304</v>
      </c>
      <c r="F579" s="1">
        <v>168.05555555555554</v>
      </c>
      <c r="G579" s="1">
        <v>24.200000000000003</v>
      </c>
      <c r="H579" s="1">
        <f>financials[[#This Row],[Units Sold]]*financials[[#This Row],[Sale Price]]</f>
        <v>79956.800000000003</v>
      </c>
      <c r="I579" s="1">
        <f>VLOOKUP(financials[[#This Row],[Discount Band]],discount!A:B,2,0)*financials[[#This Row],[Gross Sales]]</f>
        <v>47974.080000000002</v>
      </c>
      <c r="J579" s="1">
        <f>financials[[#This Row],[Gross Sales]]-financials[[#This Row],[Discounts]]</f>
        <v>31982.720000000001</v>
      </c>
      <c r="K579" s="1">
        <f>financials[[#This Row],[Manufacturing Price]]*financials[[#This Row],[Units Sold]]*1.2</f>
        <v>666306.66666666663</v>
      </c>
      <c r="L579" s="1">
        <f>financials[[#This Row],[ Sales]]-financials[[#This Row],[COGS]]</f>
        <v>-634323.94666666666</v>
      </c>
      <c r="M579" s="5">
        <v>43800</v>
      </c>
    </row>
    <row r="580" spans="1:13" x14ac:dyDescent="0.25">
      <c r="A580" t="s">
        <v>10</v>
      </c>
      <c r="B580" t="s">
        <v>12</v>
      </c>
      <c r="C580" s="4" t="s">
        <v>27</v>
      </c>
      <c r="D580" s="4" t="s">
        <v>32</v>
      </c>
      <c r="E580">
        <v>1188</v>
      </c>
      <c r="F580" s="1">
        <v>174.7777777777778</v>
      </c>
      <c r="G580" s="1">
        <v>14.520000000000003</v>
      </c>
      <c r="H580" s="1">
        <f>financials[[#This Row],[Units Sold]]*financials[[#This Row],[Sale Price]]</f>
        <v>17249.760000000002</v>
      </c>
      <c r="I580" s="1">
        <f>VLOOKUP(financials[[#This Row],[Discount Band]],discount!A:B,2,0)*financials[[#This Row],[Gross Sales]]</f>
        <v>10349.856000000002</v>
      </c>
      <c r="J580" s="1">
        <f>financials[[#This Row],[Gross Sales]]-financials[[#This Row],[Discounts]]</f>
        <v>6899.9040000000005</v>
      </c>
      <c r="K580" s="1">
        <f>financials[[#This Row],[Manufacturing Price]]*financials[[#This Row],[Units Sold]]*1.2</f>
        <v>249163.2</v>
      </c>
      <c r="L580" s="1">
        <f>financials[[#This Row],[ Sales]]-financials[[#This Row],[COGS]]</f>
        <v>-242263.296</v>
      </c>
      <c r="M580" s="5">
        <v>44075</v>
      </c>
    </row>
    <row r="581" spans="1:13" x14ac:dyDescent="0.25">
      <c r="A581" t="s">
        <v>7</v>
      </c>
      <c r="B581" t="s">
        <v>13</v>
      </c>
      <c r="C581" s="4" t="s">
        <v>22</v>
      </c>
      <c r="D581" s="4" t="s">
        <v>32</v>
      </c>
      <c r="E581">
        <v>3699</v>
      </c>
      <c r="F581" s="1">
        <v>2.0166666666666671</v>
      </c>
      <c r="G581" s="1">
        <v>18.150000000000002</v>
      </c>
      <c r="H581" s="1">
        <f>financials[[#This Row],[Units Sold]]*financials[[#This Row],[Sale Price]]</f>
        <v>67136.850000000006</v>
      </c>
      <c r="I581" s="1">
        <f>VLOOKUP(financials[[#This Row],[Discount Band]],discount!A:B,2,0)*financials[[#This Row],[Gross Sales]]</f>
        <v>40282.11</v>
      </c>
      <c r="J581" s="1">
        <f>financials[[#This Row],[Gross Sales]]-financials[[#This Row],[Discounts]]</f>
        <v>26854.740000000005</v>
      </c>
      <c r="K581" s="1">
        <f>financials[[#This Row],[Manufacturing Price]]*financials[[#This Row],[Units Sold]]*1.2</f>
        <v>8951.5800000000017</v>
      </c>
      <c r="L581" s="1">
        <f>financials[[#This Row],[ Sales]]-financials[[#This Row],[COGS]]</f>
        <v>17903.160000000003</v>
      </c>
      <c r="M581" s="5">
        <v>43617</v>
      </c>
    </row>
    <row r="582" spans="1:13" x14ac:dyDescent="0.25">
      <c r="A582" t="s">
        <v>7</v>
      </c>
      <c r="B582" t="s">
        <v>13</v>
      </c>
      <c r="C582" s="4" t="s">
        <v>26</v>
      </c>
      <c r="D582" s="4" t="s">
        <v>32</v>
      </c>
      <c r="E582">
        <v>4683</v>
      </c>
      <c r="F582" s="1">
        <v>168.05555555555554</v>
      </c>
      <c r="G582" s="1">
        <v>18.150000000000002</v>
      </c>
      <c r="H582" s="1">
        <f>financials[[#This Row],[Units Sold]]*financials[[#This Row],[Sale Price]]</f>
        <v>84996.450000000012</v>
      </c>
      <c r="I582" s="1">
        <f>VLOOKUP(financials[[#This Row],[Discount Band]],discount!A:B,2,0)*financials[[#This Row],[Gross Sales]]</f>
        <v>50997.87</v>
      </c>
      <c r="J582" s="1">
        <f>financials[[#This Row],[Gross Sales]]-financials[[#This Row],[Discounts]]</f>
        <v>33998.580000000009</v>
      </c>
      <c r="K582" s="1">
        <f>financials[[#This Row],[Manufacturing Price]]*financials[[#This Row],[Units Sold]]*1.2</f>
        <v>944404.99999999988</v>
      </c>
      <c r="L582" s="1">
        <f>financials[[#This Row],[ Sales]]-financials[[#This Row],[COGS]]</f>
        <v>-910406.41999999993</v>
      </c>
      <c r="M582" s="5">
        <v>43617</v>
      </c>
    </row>
    <row r="583" spans="1:13" x14ac:dyDescent="0.25">
      <c r="A583" t="s">
        <v>9</v>
      </c>
      <c r="B583" t="s">
        <v>12</v>
      </c>
      <c r="C583" s="4" t="s">
        <v>22</v>
      </c>
      <c r="D583" s="4" t="s">
        <v>32</v>
      </c>
      <c r="E583">
        <v>1166</v>
      </c>
      <c r="F583" s="1">
        <v>2.0166666666666671</v>
      </c>
      <c r="G583" s="1">
        <v>423.50000000000011</v>
      </c>
      <c r="H583" s="1">
        <f>financials[[#This Row],[Units Sold]]*financials[[#This Row],[Sale Price]]</f>
        <v>493801.00000000012</v>
      </c>
      <c r="I583" s="1">
        <f>VLOOKUP(financials[[#This Row],[Discount Band]],discount!A:B,2,0)*financials[[#This Row],[Gross Sales]]</f>
        <v>296280.60000000003</v>
      </c>
      <c r="J583" s="1">
        <f>financials[[#This Row],[Gross Sales]]-financials[[#This Row],[Discounts]]</f>
        <v>197520.40000000008</v>
      </c>
      <c r="K583" s="1">
        <f>financials[[#This Row],[Manufacturing Price]]*financials[[#This Row],[Units Sold]]*1.2</f>
        <v>2821.7200000000007</v>
      </c>
      <c r="L583" s="1">
        <f>financials[[#This Row],[ Sales]]-financials[[#This Row],[COGS]]</f>
        <v>194698.68000000008</v>
      </c>
      <c r="M583" s="5">
        <v>43525</v>
      </c>
    </row>
    <row r="584" spans="1:13" x14ac:dyDescent="0.25">
      <c r="A584" t="s">
        <v>9</v>
      </c>
      <c r="B584" t="s">
        <v>14</v>
      </c>
      <c r="C584" s="4" t="s">
        <v>22</v>
      </c>
      <c r="D584" s="4" t="s">
        <v>32</v>
      </c>
      <c r="E584">
        <v>777</v>
      </c>
      <c r="F584" s="1">
        <v>2.0166666666666671</v>
      </c>
      <c r="G584" s="1">
        <v>423.50000000000011</v>
      </c>
      <c r="H584" s="1">
        <f>financials[[#This Row],[Units Sold]]*financials[[#This Row],[Sale Price]]</f>
        <v>329059.50000000012</v>
      </c>
      <c r="I584" s="1">
        <f>VLOOKUP(financials[[#This Row],[Discount Band]],discount!A:B,2,0)*financials[[#This Row],[Gross Sales]]</f>
        <v>197435.70000000007</v>
      </c>
      <c r="J584" s="1">
        <f>financials[[#This Row],[Gross Sales]]-financials[[#This Row],[Discounts]]</f>
        <v>131623.80000000005</v>
      </c>
      <c r="K584" s="1">
        <f>financials[[#This Row],[Manufacturing Price]]*financials[[#This Row],[Units Sold]]*1.2</f>
        <v>1880.3400000000001</v>
      </c>
      <c r="L584" s="1">
        <f>financials[[#This Row],[ Sales]]-financials[[#This Row],[COGS]]</f>
        <v>129743.46000000005</v>
      </c>
      <c r="M584" s="5">
        <v>43525</v>
      </c>
    </row>
    <row r="585" spans="1:13" x14ac:dyDescent="0.25">
      <c r="A585" t="s">
        <v>9</v>
      </c>
      <c r="B585" t="s">
        <v>15</v>
      </c>
      <c r="C585" s="4" t="s">
        <v>22</v>
      </c>
      <c r="D585" s="4" t="s">
        <v>32</v>
      </c>
      <c r="E585">
        <v>2939</v>
      </c>
      <c r="F585" s="1">
        <v>2.0166666666666671</v>
      </c>
      <c r="G585" s="1">
        <v>24.200000000000003</v>
      </c>
      <c r="H585" s="1">
        <f>financials[[#This Row],[Units Sold]]*financials[[#This Row],[Sale Price]]</f>
        <v>71123.8</v>
      </c>
      <c r="I585" s="1">
        <f>VLOOKUP(financials[[#This Row],[Discount Band]],discount!A:B,2,0)*financials[[#This Row],[Gross Sales]]</f>
        <v>42674.28</v>
      </c>
      <c r="J585" s="1">
        <f>financials[[#This Row],[Gross Sales]]-financials[[#This Row],[Discounts]]</f>
        <v>28449.520000000004</v>
      </c>
      <c r="K585" s="1">
        <f>financials[[#This Row],[Manufacturing Price]]*financials[[#This Row],[Units Sold]]*1.2</f>
        <v>7112.380000000001</v>
      </c>
      <c r="L585" s="1">
        <f>financials[[#This Row],[ Sales]]-financials[[#This Row],[COGS]]</f>
        <v>21337.140000000003</v>
      </c>
      <c r="M585" s="5">
        <v>44075</v>
      </c>
    </row>
    <row r="586" spans="1:13" x14ac:dyDescent="0.25">
      <c r="A586" t="s">
        <v>9</v>
      </c>
      <c r="B586" t="s">
        <v>13</v>
      </c>
      <c r="C586" s="4" t="s">
        <v>23</v>
      </c>
      <c r="D586" s="4" t="s">
        <v>32</v>
      </c>
      <c r="E586">
        <v>2367</v>
      </c>
      <c r="F586" s="1">
        <v>3.3611111111111116</v>
      </c>
      <c r="G586" s="1">
        <v>423.50000000000011</v>
      </c>
      <c r="H586" s="1">
        <f>financials[[#This Row],[Units Sold]]*financials[[#This Row],[Sale Price]]</f>
        <v>1002424.5000000002</v>
      </c>
      <c r="I586" s="1">
        <f>VLOOKUP(financials[[#This Row],[Discount Band]],discount!A:B,2,0)*financials[[#This Row],[Gross Sales]]</f>
        <v>601454.70000000007</v>
      </c>
      <c r="J586" s="1">
        <f>financials[[#This Row],[Gross Sales]]-financials[[#This Row],[Discounts]]</f>
        <v>400969.80000000016</v>
      </c>
      <c r="K586" s="1">
        <f>financials[[#This Row],[Manufacturing Price]]*financials[[#This Row],[Units Sold]]*1.2</f>
        <v>9546.9000000000015</v>
      </c>
      <c r="L586" s="1">
        <f>financials[[#This Row],[ Sales]]-financials[[#This Row],[COGS]]</f>
        <v>391422.90000000014</v>
      </c>
      <c r="M586" s="5">
        <v>43466</v>
      </c>
    </row>
    <row r="587" spans="1:13" x14ac:dyDescent="0.25">
      <c r="A587" t="s">
        <v>9</v>
      </c>
      <c r="B587" t="s">
        <v>13</v>
      </c>
      <c r="C587" s="4" t="s">
        <v>23</v>
      </c>
      <c r="D587" s="4" t="s">
        <v>32</v>
      </c>
      <c r="E587">
        <v>987</v>
      </c>
      <c r="F587" s="1">
        <v>3.3611111111111116</v>
      </c>
      <c r="G587" s="1">
        <v>8.4700000000000024</v>
      </c>
      <c r="H587" s="1">
        <f>financials[[#This Row],[Units Sold]]*financials[[#This Row],[Sale Price]]</f>
        <v>8359.8900000000031</v>
      </c>
      <c r="I587" s="1">
        <f>VLOOKUP(financials[[#This Row],[Discount Band]],discount!A:B,2,0)*financials[[#This Row],[Gross Sales]]</f>
        <v>5015.934000000002</v>
      </c>
      <c r="J587" s="1">
        <f>financials[[#This Row],[Gross Sales]]-financials[[#This Row],[Discounts]]</f>
        <v>3343.956000000001</v>
      </c>
      <c r="K587" s="1">
        <f>financials[[#This Row],[Manufacturing Price]]*financials[[#This Row],[Units Sold]]*1.2</f>
        <v>3980.9</v>
      </c>
      <c r="L587" s="1">
        <f>financials[[#This Row],[ Sales]]-financials[[#This Row],[COGS]]</f>
        <v>-636.94399999999905</v>
      </c>
      <c r="M587" s="5">
        <v>43497</v>
      </c>
    </row>
    <row r="588" spans="1:13" x14ac:dyDescent="0.25">
      <c r="A588" t="s">
        <v>10</v>
      </c>
      <c r="B588" t="s">
        <v>16</v>
      </c>
      <c r="C588" s="4" t="s">
        <v>23</v>
      </c>
      <c r="D588" s="4" t="s">
        <v>32</v>
      </c>
      <c r="E588">
        <v>2794</v>
      </c>
      <c r="F588" s="1">
        <v>3.3611111111111116</v>
      </c>
      <c r="G588" s="1">
        <v>14.520000000000003</v>
      </c>
      <c r="H588" s="1">
        <f>financials[[#This Row],[Units Sold]]*financials[[#This Row],[Sale Price]]</f>
        <v>40568.880000000012</v>
      </c>
      <c r="I588" s="1">
        <f>VLOOKUP(financials[[#This Row],[Discount Band]],discount!A:B,2,0)*financials[[#This Row],[Gross Sales]]</f>
        <v>24341.328000000005</v>
      </c>
      <c r="J588" s="1">
        <f>financials[[#This Row],[Gross Sales]]-financials[[#This Row],[Discounts]]</f>
        <v>16227.552000000007</v>
      </c>
      <c r="K588" s="1">
        <f>financials[[#This Row],[Manufacturing Price]]*financials[[#This Row],[Units Sold]]*1.2</f>
        <v>11269.133333333333</v>
      </c>
      <c r="L588" s="1">
        <f>financials[[#This Row],[ Sales]]-financials[[#This Row],[COGS]]</f>
        <v>4958.4186666666737</v>
      </c>
      <c r="M588" s="5">
        <v>43617</v>
      </c>
    </row>
    <row r="589" spans="1:13" x14ac:dyDescent="0.25">
      <c r="A589" t="s">
        <v>9</v>
      </c>
      <c r="B589" t="s">
        <v>16</v>
      </c>
      <c r="C589" s="4" t="s">
        <v>23</v>
      </c>
      <c r="D589" s="4" t="s">
        <v>32</v>
      </c>
      <c r="E589">
        <v>2151</v>
      </c>
      <c r="F589" s="1">
        <v>3.3611111111111116</v>
      </c>
      <c r="G589" s="1">
        <v>24.200000000000003</v>
      </c>
      <c r="H589" s="1">
        <f>financials[[#This Row],[Units Sold]]*financials[[#This Row],[Sale Price]]</f>
        <v>52054.200000000004</v>
      </c>
      <c r="I589" s="1">
        <f>VLOOKUP(financials[[#This Row],[Discount Band]],discount!A:B,2,0)*financials[[#This Row],[Gross Sales]]</f>
        <v>31232.52</v>
      </c>
      <c r="J589" s="1">
        <f>financials[[#This Row],[Gross Sales]]-financials[[#This Row],[Discounts]]</f>
        <v>20821.680000000004</v>
      </c>
      <c r="K589" s="1">
        <f>financials[[#This Row],[Manufacturing Price]]*financials[[#This Row],[Units Sold]]*1.2</f>
        <v>8675.7000000000007</v>
      </c>
      <c r="L589" s="1">
        <f>financials[[#This Row],[ Sales]]-financials[[#This Row],[COGS]]</f>
        <v>12145.980000000003</v>
      </c>
      <c r="M589" s="5">
        <v>43647</v>
      </c>
    </row>
    <row r="590" spans="1:13" x14ac:dyDescent="0.25">
      <c r="A590" t="s">
        <v>9</v>
      </c>
      <c r="B590" t="s">
        <v>12</v>
      </c>
      <c r="C590" s="4" t="s">
        <v>23</v>
      </c>
      <c r="D590" s="4" t="s">
        <v>32</v>
      </c>
      <c r="E590">
        <v>2977</v>
      </c>
      <c r="F590" s="1">
        <v>3.3611111111111116</v>
      </c>
      <c r="G590" s="1">
        <v>24.200000000000003</v>
      </c>
      <c r="H590" s="1">
        <f>financials[[#This Row],[Units Sold]]*financials[[#This Row],[Sale Price]]</f>
        <v>72043.400000000009</v>
      </c>
      <c r="I590" s="1">
        <f>VLOOKUP(financials[[#This Row],[Discount Band]],discount!A:B,2,0)*financials[[#This Row],[Gross Sales]]</f>
        <v>43226.04</v>
      </c>
      <c r="J590" s="1">
        <f>financials[[#This Row],[Gross Sales]]-financials[[#This Row],[Discounts]]</f>
        <v>28817.360000000008</v>
      </c>
      <c r="K590" s="1">
        <f>financials[[#This Row],[Manufacturing Price]]*financials[[#This Row],[Units Sold]]*1.2</f>
        <v>12007.233333333335</v>
      </c>
      <c r="L590" s="1">
        <f>financials[[#This Row],[ Sales]]-financials[[#This Row],[COGS]]</f>
        <v>16810.126666666671</v>
      </c>
      <c r="M590" s="5">
        <v>43739</v>
      </c>
    </row>
    <row r="591" spans="1:13" x14ac:dyDescent="0.25">
      <c r="A591" t="s">
        <v>9</v>
      </c>
      <c r="B591" t="s">
        <v>13</v>
      </c>
      <c r="C591" s="4" t="s">
        <v>24</v>
      </c>
      <c r="D591" s="4" t="s">
        <v>32</v>
      </c>
      <c r="E591">
        <v>4196</v>
      </c>
      <c r="F591" s="1">
        <v>6.7222222222222232</v>
      </c>
      <c r="G591" s="1">
        <v>8.4700000000000024</v>
      </c>
      <c r="H591" s="1">
        <f>financials[[#This Row],[Units Sold]]*financials[[#This Row],[Sale Price]]</f>
        <v>35540.12000000001</v>
      </c>
      <c r="I591" s="1">
        <f>VLOOKUP(financials[[#This Row],[Discount Band]],discount!A:B,2,0)*financials[[#This Row],[Gross Sales]]</f>
        <v>21324.072000000004</v>
      </c>
      <c r="J591" s="1">
        <f>financials[[#This Row],[Gross Sales]]-financials[[#This Row],[Discounts]]</f>
        <v>14216.048000000006</v>
      </c>
      <c r="K591" s="1">
        <f>financials[[#This Row],[Manufacturing Price]]*financials[[#This Row],[Units Sold]]*1.2</f>
        <v>33847.733333333337</v>
      </c>
      <c r="L591" s="1">
        <f>financials[[#This Row],[ Sales]]-financials[[#This Row],[COGS]]</f>
        <v>-19631.685333333331</v>
      </c>
      <c r="M591" s="5">
        <v>43466</v>
      </c>
    </row>
    <row r="592" spans="1:13" x14ac:dyDescent="0.25">
      <c r="A592" t="s">
        <v>6</v>
      </c>
      <c r="B592" t="s">
        <v>15</v>
      </c>
      <c r="C592" s="4" t="s">
        <v>24</v>
      </c>
      <c r="D592" s="4" t="s">
        <v>32</v>
      </c>
      <c r="E592">
        <v>1455</v>
      </c>
      <c r="F592" s="1">
        <v>6.7222222222222232</v>
      </c>
      <c r="G592" s="1">
        <v>363.00000000000006</v>
      </c>
      <c r="H592" s="1">
        <f>financials[[#This Row],[Units Sold]]*financials[[#This Row],[Sale Price]]</f>
        <v>528165.00000000012</v>
      </c>
      <c r="I592" s="1">
        <f>VLOOKUP(financials[[#This Row],[Discount Band]],discount!A:B,2,0)*financials[[#This Row],[Gross Sales]]</f>
        <v>316899.00000000006</v>
      </c>
      <c r="J592" s="1">
        <f>financials[[#This Row],[Gross Sales]]-financials[[#This Row],[Discounts]]</f>
        <v>211266.00000000006</v>
      </c>
      <c r="K592" s="1">
        <f>financials[[#This Row],[Manufacturing Price]]*financials[[#This Row],[Units Sold]]*1.2</f>
        <v>11737</v>
      </c>
      <c r="L592" s="1">
        <f>financials[[#This Row],[ Sales]]-financials[[#This Row],[COGS]]</f>
        <v>199529.00000000006</v>
      </c>
      <c r="M592" s="5">
        <v>43466</v>
      </c>
    </row>
    <row r="593" spans="1:13" x14ac:dyDescent="0.25">
      <c r="A593" t="s">
        <v>9</v>
      </c>
      <c r="B593" t="s">
        <v>13</v>
      </c>
      <c r="C593" s="4" t="s">
        <v>24</v>
      </c>
      <c r="D593" s="4" t="s">
        <v>32</v>
      </c>
      <c r="E593">
        <v>3121</v>
      </c>
      <c r="F593" s="1">
        <v>6.7222222222222232</v>
      </c>
      <c r="G593" s="1">
        <v>24.200000000000003</v>
      </c>
      <c r="H593" s="1">
        <f>financials[[#This Row],[Units Sold]]*financials[[#This Row],[Sale Price]]</f>
        <v>75528.200000000012</v>
      </c>
      <c r="I593" s="1">
        <f>VLOOKUP(financials[[#This Row],[Discount Band]],discount!A:B,2,0)*financials[[#This Row],[Gross Sales]]</f>
        <v>45316.920000000006</v>
      </c>
      <c r="J593" s="1">
        <f>financials[[#This Row],[Gross Sales]]-financials[[#This Row],[Discounts]]</f>
        <v>30211.280000000006</v>
      </c>
      <c r="K593" s="1">
        <f>financials[[#This Row],[Manufacturing Price]]*financials[[#This Row],[Units Sold]]*1.2</f>
        <v>25176.066666666669</v>
      </c>
      <c r="L593" s="1">
        <f>financials[[#This Row],[ Sales]]-financials[[#This Row],[COGS]]</f>
        <v>5035.2133333333368</v>
      </c>
      <c r="M593" s="5">
        <v>43497</v>
      </c>
    </row>
    <row r="594" spans="1:13" x14ac:dyDescent="0.25">
      <c r="A594" t="s">
        <v>9</v>
      </c>
      <c r="B594" t="s">
        <v>15</v>
      </c>
      <c r="C594" s="4" t="s">
        <v>24</v>
      </c>
      <c r="D594" s="4" t="s">
        <v>32</v>
      </c>
      <c r="E594">
        <v>604</v>
      </c>
      <c r="F594" s="1">
        <v>6.7222222222222232</v>
      </c>
      <c r="G594" s="1">
        <v>24.200000000000003</v>
      </c>
      <c r="H594" s="1">
        <f>financials[[#This Row],[Units Sold]]*financials[[#This Row],[Sale Price]]</f>
        <v>14616.800000000001</v>
      </c>
      <c r="I594" s="1">
        <f>VLOOKUP(financials[[#This Row],[Discount Band]],discount!A:B,2,0)*financials[[#This Row],[Gross Sales]]</f>
        <v>8770.08</v>
      </c>
      <c r="J594" s="1">
        <f>financials[[#This Row],[Gross Sales]]-financials[[#This Row],[Discounts]]</f>
        <v>5846.7200000000012</v>
      </c>
      <c r="K594" s="1">
        <f>financials[[#This Row],[Manufacturing Price]]*financials[[#This Row],[Units Sold]]*1.2</f>
        <v>4872.2666666666673</v>
      </c>
      <c r="L594" s="1">
        <f>financials[[#This Row],[ Sales]]-financials[[#This Row],[COGS]]</f>
        <v>974.45333333333383</v>
      </c>
      <c r="M594" s="5">
        <v>43497</v>
      </c>
    </row>
    <row r="595" spans="1:13" x14ac:dyDescent="0.25">
      <c r="A595" t="s">
        <v>9</v>
      </c>
      <c r="B595" t="s">
        <v>12</v>
      </c>
      <c r="C595" s="4" t="s">
        <v>24</v>
      </c>
      <c r="D595" s="4" t="s">
        <v>32</v>
      </c>
      <c r="E595">
        <v>4211</v>
      </c>
      <c r="F595" s="1">
        <v>6.7222222222222232</v>
      </c>
      <c r="G595" s="1">
        <v>423.50000000000011</v>
      </c>
      <c r="H595" s="1">
        <f>financials[[#This Row],[Units Sold]]*financials[[#This Row],[Sale Price]]</f>
        <v>1783358.5000000005</v>
      </c>
      <c r="I595" s="1">
        <f>VLOOKUP(financials[[#This Row],[Discount Band]],discount!A:B,2,0)*financials[[#This Row],[Gross Sales]]</f>
        <v>1070015.1000000003</v>
      </c>
      <c r="J595" s="1">
        <f>financials[[#This Row],[Gross Sales]]-financials[[#This Row],[Discounts]]</f>
        <v>713343.40000000014</v>
      </c>
      <c r="K595" s="1">
        <f>financials[[#This Row],[Manufacturing Price]]*financials[[#This Row],[Units Sold]]*1.2</f>
        <v>33968.733333333337</v>
      </c>
      <c r="L595" s="1">
        <f>financials[[#This Row],[ Sales]]-financials[[#This Row],[COGS]]</f>
        <v>679374.66666666674</v>
      </c>
      <c r="M595" s="5">
        <v>43617</v>
      </c>
    </row>
    <row r="596" spans="1:13" x14ac:dyDescent="0.25">
      <c r="A596" t="s">
        <v>8</v>
      </c>
      <c r="B596" t="s">
        <v>12</v>
      </c>
      <c r="C596" s="4" t="s">
        <v>24</v>
      </c>
      <c r="D596" s="4" t="s">
        <v>32</v>
      </c>
      <c r="E596">
        <v>1717</v>
      </c>
      <c r="F596" s="1">
        <v>6.7222222222222232</v>
      </c>
      <c r="G596" s="1">
        <v>151.25</v>
      </c>
      <c r="H596" s="1">
        <f>financials[[#This Row],[Units Sold]]*financials[[#This Row],[Sale Price]]</f>
        <v>259696.25</v>
      </c>
      <c r="I596" s="1">
        <f>VLOOKUP(financials[[#This Row],[Discount Band]],discount!A:B,2,0)*financials[[#This Row],[Gross Sales]]</f>
        <v>155817.75</v>
      </c>
      <c r="J596" s="1">
        <f>financials[[#This Row],[Gross Sales]]-financials[[#This Row],[Discounts]]</f>
        <v>103878.5</v>
      </c>
      <c r="K596" s="1">
        <f>financials[[#This Row],[Manufacturing Price]]*financials[[#This Row],[Units Sold]]*1.2</f>
        <v>13850.466666666667</v>
      </c>
      <c r="L596" s="1">
        <f>financials[[#This Row],[ Sales]]-financials[[#This Row],[COGS]]</f>
        <v>90028.033333333326</v>
      </c>
      <c r="M596" s="5">
        <v>43617</v>
      </c>
    </row>
    <row r="597" spans="1:13" x14ac:dyDescent="0.25">
      <c r="A597" t="s">
        <v>10</v>
      </c>
      <c r="B597" t="s">
        <v>16</v>
      </c>
      <c r="C597" s="4" t="s">
        <v>24</v>
      </c>
      <c r="D597" s="4" t="s">
        <v>32</v>
      </c>
      <c r="E597">
        <v>2369</v>
      </c>
      <c r="F597" s="1">
        <v>6.7222222222222232</v>
      </c>
      <c r="G597" s="1">
        <v>14.520000000000003</v>
      </c>
      <c r="H597" s="1">
        <f>financials[[#This Row],[Units Sold]]*financials[[#This Row],[Sale Price]]</f>
        <v>34397.880000000005</v>
      </c>
      <c r="I597" s="1">
        <f>VLOOKUP(financials[[#This Row],[Discount Band]],discount!A:B,2,0)*financials[[#This Row],[Gross Sales]]</f>
        <v>20638.728000000003</v>
      </c>
      <c r="J597" s="1">
        <f>financials[[#This Row],[Gross Sales]]-financials[[#This Row],[Discounts]]</f>
        <v>13759.152000000002</v>
      </c>
      <c r="K597" s="1">
        <f>financials[[#This Row],[Manufacturing Price]]*financials[[#This Row],[Units Sold]]*1.2</f>
        <v>19109.933333333334</v>
      </c>
      <c r="L597" s="1">
        <f>financials[[#This Row],[ Sales]]-financials[[#This Row],[COGS]]</f>
        <v>-5350.7813333333324</v>
      </c>
      <c r="M597" s="5">
        <v>43647</v>
      </c>
    </row>
    <row r="598" spans="1:13" x14ac:dyDescent="0.25">
      <c r="A598" t="s">
        <v>9</v>
      </c>
      <c r="B598" t="s">
        <v>14</v>
      </c>
      <c r="C598" s="4" t="s">
        <v>24</v>
      </c>
      <c r="D598" s="4" t="s">
        <v>32</v>
      </c>
      <c r="E598">
        <v>4019</v>
      </c>
      <c r="F598" s="1">
        <v>6.7222222222222232</v>
      </c>
      <c r="G598" s="1">
        <v>8.4700000000000024</v>
      </c>
      <c r="H598" s="1">
        <f>financials[[#This Row],[Units Sold]]*financials[[#This Row],[Sale Price]]</f>
        <v>34040.930000000008</v>
      </c>
      <c r="I598" s="1">
        <f>VLOOKUP(financials[[#This Row],[Discount Band]],discount!A:B,2,0)*financials[[#This Row],[Gross Sales]]</f>
        <v>20424.558000000005</v>
      </c>
      <c r="J598" s="1">
        <f>financials[[#This Row],[Gross Sales]]-financials[[#This Row],[Discounts]]</f>
        <v>13616.372000000003</v>
      </c>
      <c r="K598" s="1">
        <f>financials[[#This Row],[Manufacturing Price]]*financials[[#This Row],[Units Sold]]*1.2</f>
        <v>32419.933333333338</v>
      </c>
      <c r="L598" s="1">
        <f>financials[[#This Row],[ Sales]]-financials[[#This Row],[COGS]]</f>
        <v>-18803.561333333335</v>
      </c>
      <c r="M598" s="5">
        <v>43678</v>
      </c>
    </row>
    <row r="599" spans="1:13" x14ac:dyDescent="0.25">
      <c r="A599" t="s">
        <v>7</v>
      </c>
      <c r="B599" t="s">
        <v>12</v>
      </c>
      <c r="C599" s="4" t="s">
        <v>24</v>
      </c>
      <c r="D599" s="4" t="s">
        <v>32</v>
      </c>
      <c r="E599">
        <v>4298</v>
      </c>
      <c r="F599" s="1">
        <v>6.7222222222222232</v>
      </c>
      <c r="G599" s="1">
        <v>18.150000000000002</v>
      </c>
      <c r="H599" s="1">
        <f>financials[[#This Row],[Units Sold]]*financials[[#This Row],[Sale Price]]</f>
        <v>78008.700000000012</v>
      </c>
      <c r="I599" s="1">
        <f>VLOOKUP(financials[[#This Row],[Discount Band]],discount!A:B,2,0)*financials[[#This Row],[Gross Sales]]</f>
        <v>46805.220000000008</v>
      </c>
      <c r="J599" s="1">
        <f>financials[[#This Row],[Gross Sales]]-financials[[#This Row],[Discounts]]</f>
        <v>31203.480000000003</v>
      </c>
      <c r="K599" s="1">
        <f>financials[[#This Row],[Manufacturing Price]]*financials[[#This Row],[Units Sold]]*1.2</f>
        <v>34670.53333333334</v>
      </c>
      <c r="L599" s="1">
        <f>financials[[#This Row],[ Sales]]-financials[[#This Row],[COGS]]</f>
        <v>-3467.0533333333369</v>
      </c>
      <c r="M599" s="5">
        <v>43739</v>
      </c>
    </row>
    <row r="600" spans="1:13" x14ac:dyDescent="0.25">
      <c r="A600" t="s">
        <v>9</v>
      </c>
      <c r="B600" t="s">
        <v>12</v>
      </c>
      <c r="C600" s="4" t="s">
        <v>24</v>
      </c>
      <c r="D600" s="4" t="s">
        <v>32</v>
      </c>
      <c r="E600">
        <v>4973</v>
      </c>
      <c r="F600" s="1">
        <v>6.7222222222222232</v>
      </c>
      <c r="G600" s="1">
        <v>24.200000000000003</v>
      </c>
      <c r="H600" s="1">
        <f>financials[[#This Row],[Units Sold]]*financials[[#This Row],[Sale Price]]</f>
        <v>120346.60000000002</v>
      </c>
      <c r="I600" s="1">
        <f>VLOOKUP(financials[[#This Row],[Discount Band]],discount!A:B,2,0)*financials[[#This Row],[Gross Sales]]</f>
        <v>72207.960000000006</v>
      </c>
      <c r="J600" s="1">
        <f>financials[[#This Row],[Gross Sales]]-financials[[#This Row],[Discounts]]</f>
        <v>48138.640000000014</v>
      </c>
      <c r="K600" s="1">
        <f>financials[[#This Row],[Manufacturing Price]]*financials[[#This Row],[Units Sold]]*1.2</f>
        <v>40115.53333333334</v>
      </c>
      <c r="L600" s="1">
        <f>financials[[#This Row],[ Sales]]-financials[[#This Row],[COGS]]</f>
        <v>8023.1066666666738</v>
      </c>
      <c r="M600" s="5">
        <v>43739</v>
      </c>
    </row>
    <row r="601" spans="1:13" x14ac:dyDescent="0.25">
      <c r="A601" t="s">
        <v>9</v>
      </c>
      <c r="B601" t="s">
        <v>15</v>
      </c>
      <c r="C601" s="4" t="s">
        <v>24</v>
      </c>
      <c r="D601" s="4" t="s">
        <v>32</v>
      </c>
      <c r="E601">
        <v>2007</v>
      </c>
      <c r="F601" s="1">
        <v>6.7222222222222232</v>
      </c>
      <c r="G601" s="1">
        <v>423.50000000000011</v>
      </c>
      <c r="H601" s="1">
        <f>financials[[#This Row],[Units Sold]]*financials[[#This Row],[Sale Price]]</f>
        <v>849964.50000000023</v>
      </c>
      <c r="I601" s="1">
        <f>VLOOKUP(financials[[#This Row],[Discount Band]],discount!A:B,2,0)*financials[[#This Row],[Gross Sales]]</f>
        <v>509978.70000000013</v>
      </c>
      <c r="J601" s="1">
        <f>financials[[#This Row],[Gross Sales]]-financials[[#This Row],[Discounts]]</f>
        <v>339985.8000000001</v>
      </c>
      <c r="K601" s="1">
        <f>financials[[#This Row],[Manufacturing Price]]*financials[[#This Row],[Units Sold]]*1.2</f>
        <v>16189.800000000001</v>
      </c>
      <c r="L601" s="1">
        <f>financials[[#This Row],[ Sales]]-financials[[#This Row],[COGS]]</f>
        <v>323796.00000000012</v>
      </c>
      <c r="M601" s="5">
        <v>43770</v>
      </c>
    </row>
    <row r="602" spans="1:13" x14ac:dyDescent="0.25">
      <c r="A602" t="s">
        <v>10</v>
      </c>
      <c r="B602" t="s">
        <v>15</v>
      </c>
      <c r="C602" s="4" t="s">
        <v>24</v>
      </c>
      <c r="D602" s="4" t="s">
        <v>32</v>
      </c>
      <c r="E602">
        <v>548</v>
      </c>
      <c r="F602" s="1">
        <v>6.7222222222222232</v>
      </c>
      <c r="G602" s="1">
        <v>14.520000000000003</v>
      </c>
      <c r="H602" s="1">
        <f>financials[[#This Row],[Units Sold]]*financials[[#This Row],[Sale Price]]</f>
        <v>7956.9600000000019</v>
      </c>
      <c r="I602" s="1">
        <f>VLOOKUP(financials[[#This Row],[Discount Band]],discount!A:B,2,0)*financials[[#This Row],[Gross Sales]]</f>
        <v>4774.1760000000013</v>
      </c>
      <c r="J602" s="1">
        <f>financials[[#This Row],[Gross Sales]]-financials[[#This Row],[Discounts]]</f>
        <v>3182.7840000000006</v>
      </c>
      <c r="K602" s="1">
        <f>financials[[#This Row],[Manufacturing Price]]*financials[[#This Row],[Units Sold]]*1.2</f>
        <v>4420.5333333333338</v>
      </c>
      <c r="L602" s="1">
        <f>financials[[#This Row],[ Sales]]-financials[[#This Row],[COGS]]</f>
        <v>-1237.7493333333332</v>
      </c>
      <c r="M602" s="5">
        <v>43800</v>
      </c>
    </row>
    <row r="603" spans="1:13" x14ac:dyDescent="0.25">
      <c r="A603" t="s">
        <v>7</v>
      </c>
      <c r="B603" t="s">
        <v>14</v>
      </c>
      <c r="C603" s="4" t="s">
        <v>25</v>
      </c>
      <c r="D603" s="4" t="s">
        <v>32</v>
      </c>
      <c r="E603">
        <v>481</v>
      </c>
      <c r="F603" s="1">
        <v>80.666666666666671</v>
      </c>
      <c r="G603" s="1">
        <v>18.150000000000002</v>
      </c>
      <c r="H603" s="1">
        <f>financials[[#This Row],[Units Sold]]*financials[[#This Row],[Sale Price]]</f>
        <v>8730.1500000000015</v>
      </c>
      <c r="I603" s="1">
        <f>VLOOKUP(financials[[#This Row],[Discount Band]],discount!A:B,2,0)*financials[[#This Row],[Gross Sales]]</f>
        <v>5238.0900000000011</v>
      </c>
      <c r="J603" s="1">
        <f>financials[[#This Row],[Gross Sales]]-financials[[#This Row],[Discounts]]</f>
        <v>3492.0600000000004</v>
      </c>
      <c r="K603" s="1">
        <f>financials[[#This Row],[Manufacturing Price]]*financials[[#This Row],[Units Sold]]*1.2</f>
        <v>46560.800000000003</v>
      </c>
      <c r="L603" s="1">
        <f>financials[[#This Row],[ Sales]]-financials[[#This Row],[COGS]]</f>
        <v>-43068.740000000005</v>
      </c>
      <c r="M603" s="5">
        <v>43466</v>
      </c>
    </row>
    <row r="604" spans="1:13" x14ac:dyDescent="0.25">
      <c r="A604" t="s">
        <v>9</v>
      </c>
      <c r="B604" t="s">
        <v>12</v>
      </c>
      <c r="C604" s="4" t="s">
        <v>25</v>
      </c>
      <c r="D604" s="4" t="s">
        <v>32</v>
      </c>
      <c r="E604">
        <v>1145</v>
      </c>
      <c r="F604" s="1">
        <v>80.666666666666671</v>
      </c>
      <c r="G604" s="1">
        <v>423.50000000000011</v>
      </c>
      <c r="H604" s="1">
        <f>financials[[#This Row],[Units Sold]]*financials[[#This Row],[Sale Price]]</f>
        <v>484907.50000000012</v>
      </c>
      <c r="I604" s="1">
        <f>VLOOKUP(financials[[#This Row],[Discount Band]],discount!A:B,2,0)*financials[[#This Row],[Gross Sales]]</f>
        <v>290944.50000000006</v>
      </c>
      <c r="J604" s="1">
        <f>financials[[#This Row],[Gross Sales]]-financials[[#This Row],[Discounts]]</f>
        <v>193963.00000000006</v>
      </c>
      <c r="K604" s="1">
        <f>financials[[#This Row],[Manufacturing Price]]*financials[[#This Row],[Units Sold]]*1.2</f>
        <v>110836.00000000001</v>
      </c>
      <c r="L604" s="1">
        <f>financials[[#This Row],[ Sales]]-financials[[#This Row],[COGS]]</f>
        <v>83127.000000000044</v>
      </c>
      <c r="M604" s="5">
        <v>43617</v>
      </c>
    </row>
    <row r="605" spans="1:13" x14ac:dyDescent="0.25">
      <c r="A605" t="s">
        <v>9</v>
      </c>
      <c r="B605" t="s">
        <v>14</v>
      </c>
      <c r="C605" s="4" t="s">
        <v>25</v>
      </c>
      <c r="D605" s="4" t="s">
        <v>32</v>
      </c>
      <c r="E605">
        <v>4866</v>
      </c>
      <c r="F605" s="1">
        <v>80.666666666666671</v>
      </c>
      <c r="G605" s="1">
        <v>8.4700000000000024</v>
      </c>
      <c r="H605" s="1">
        <f>financials[[#This Row],[Units Sold]]*financials[[#This Row],[Sale Price]]</f>
        <v>41215.020000000011</v>
      </c>
      <c r="I605" s="1">
        <f>VLOOKUP(financials[[#This Row],[Discount Band]],discount!A:B,2,0)*financials[[#This Row],[Gross Sales]]</f>
        <v>24729.012000000006</v>
      </c>
      <c r="J605" s="1">
        <f>financials[[#This Row],[Gross Sales]]-financials[[#This Row],[Discounts]]</f>
        <v>16486.008000000005</v>
      </c>
      <c r="K605" s="1">
        <f>financials[[#This Row],[Manufacturing Price]]*financials[[#This Row],[Units Sold]]*1.2</f>
        <v>471028.8</v>
      </c>
      <c r="L605" s="1">
        <f>financials[[#This Row],[ Sales]]-financials[[#This Row],[COGS]]</f>
        <v>-454542.79199999996</v>
      </c>
      <c r="M605" s="5">
        <v>43617</v>
      </c>
    </row>
    <row r="606" spans="1:13" x14ac:dyDescent="0.25">
      <c r="A606" t="s">
        <v>10</v>
      </c>
      <c r="B606" t="s">
        <v>16</v>
      </c>
      <c r="C606" s="4" t="s">
        <v>25</v>
      </c>
      <c r="D606" s="4" t="s">
        <v>32</v>
      </c>
      <c r="E606">
        <v>3632</v>
      </c>
      <c r="F606" s="1">
        <v>80.666666666666671</v>
      </c>
      <c r="G606" s="1">
        <v>14.520000000000003</v>
      </c>
      <c r="H606" s="1">
        <f>financials[[#This Row],[Units Sold]]*financials[[#This Row],[Sale Price]]</f>
        <v>52736.640000000014</v>
      </c>
      <c r="I606" s="1">
        <f>VLOOKUP(financials[[#This Row],[Discount Band]],discount!A:B,2,0)*financials[[#This Row],[Gross Sales]]</f>
        <v>31641.984000000008</v>
      </c>
      <c r="J606" s="1">
        <f>financials[[#This Row],[Gross Sales]]-financials[[#This Row],[Discounts]]</f>
        <v>21094.656000000006</v>
      </c>
      <c r="K606" s="1">
        <f>financials[[#This Row],[Manufacturing Price]]*financials[[#This Row],[Units Sold]]*1.2</f>
        <v>351577.60000000003</v>
      </c>
      <c r="L606" s="1">
        <f>financials[[#This Row],[ Sales]]-financials[[#This Row],[COGS]]</f>
        <v>-330482.94400000002</v>
      </c>
      <c r="M606" s="5">
        <v>43617</v>
      </c>
    </row>
    <row r="607" spans="1:13" x14ac:dyDescent="0.25">
      <c r="A607" t="s">
        <v>7</v>
      </c>
      <c r="B607" t="s">
        <v>15</v>
      </c>
      <c r="C607" s="4" t="s">
        <v>25</v>
      </c>
      <c r="D607" s="4" t="s">
        <v>32</v>
      </c>
      <c r="E607">
        <v>2118</v>
      </c>
      <c r="F607" s="1">
        <v>80.666666666666671</v>
      </c>
      <c r="G607" s="1">
        <v>18.150000000000002</v>
      </c>
      <c r="H607" s="1">
        <f>financials[[#This Row],[Units Sold]]*financials[[#This Row],[Sale Price]]</f>
        <v>38441.700000000004</v>
      </c>
      <c r="I607" s="1">
        <f>VLOOKUP(financials[[#This Row],[Discount Band]],discount!A:B,2,0)*financials[[#This Row],[Gross Sales]]</f>
        <v>23065.02</v>
      </c>
      <c r="J607" s="1">
        <f>financials[[#This Row],[Gross Sales]]-financials[[#This Row],[Discounts]]</f>
        <v>15376.680000000004</v>
      </c>
      <c r="K607" s="1">
        <f>financials[[#This Row],[Manufacturing Price]]*financials[[#This Row],[Units Sold]]*1.2</f>
        <v>205022.4</v>
      </c>
      <c r="L607" s="1">
        <f>financials[[#This Row],[ Sales]]-financials[[#This Row],[COGS]]</f>
        <v>-189645.72</v>
      </c>
      <c r="M607" s="5">
        <v>44075</v>
      </c>
    </row>
    <row r="608" spans="1:13" x14ac:dyDescent="0.25">
      <c r="A608" t="s">
        <v>10</v>
      </c>
      <c r="B608" t="s">
        <v>16</v>
      </c>
      <c r="C608" s="4" t="s">
        <v>25</v>
      </c>
      <c r="D608" s="4" t="s">
        <v>32</v>
      </c>
      <c r="E608">
        <v>2318</v>
      </c>
      <c r="F608" s="1">
        <v>80.666666666666671</v>
      </c>
      <c r="G608" s="1">
        <v>14.520000000000003</v>
      </c>
      <c r="H608" s="1">
        <f>financials[[#This Row],[Units Sold]]*financials[[#This Row],[Sale Price]]</f>
        <v>33657.360000000008</v>
      </c>
      <c r="I608" s="1">
        <f>VLOOKUP(financials[[#This Row],[Discount Band]],discount!A:B,2,0)*financials[[#This Row],[Gross Sales]]</f>
        <v>20194.416000000005</v>
      </c>
      <c r="J608" s="1">
        <f>financials[[#This Row],[Gross Sales]]-financials[[#This Row],[Discounts]]</f>
        <v>13462.944000000003</v>
      </c>
      <c r="K608" s="1">
        <f>financials[[#This Row],[Manufacturing Price]]*financials[[#This Row],[Units Sold]]*1.2</f>
        <v>224382.4</v>
      </c>
      <c r="L608" s="1">
        <f>financials[[#This Row],[ Sales]]-financials[[#This Row],[COGS]]</f>
        <v>-210919.45600000001</v>
      </c>
      <c r="M608" s="5">
        <v>43739</v>
      </c>
    </row>
    <row r="609" spans="1:13" x14ac:dyDescent="0.25">
      <c r="A609" t="s">
        <v>6</v>
      </c>
      <c r="B609" t="s">
        <v>16</v>
      </c>
      <c r="C609" s="4" t="s">
        <v>25</v>
      </c>
      <c r="D609" s="4" t="s">
        <v>32</v>
      </c>
      <c r="E609">
        <v>1337</v>
      </c>
      <c r="F609" s="1">
        <v>80.666666666666671</v>
      </c>
      <c r="G609" s="1">
        <v>363.00000000000006</v>
      </c>
      <c r="H609" s="1">
        <f>financials[[#This Row],[Units Sold]]*financials[[#This Row],[Sale Price]]</f>
        <v>485331.00000000006</v>
      </c>
      <c r="I609" s="1">
        <f>VLOOKUP(financials[[#This Row],[Discount Band]],discount!A:B,2,0)*financials[[#This Row],[Gross Sales]]</f>
        <v>291198.60000000003</v>
      </c>
      <c r="J609" s="1">
        <f>financials[[#This Row],[Gross Sales]]-financials[[#This Row],[Discounts]]</f>
        <v>194132.40000000002</v>
      </c>
      <c r="K609" s="1">
        <f>financials[[#This Row],[Manufacturing Price]]*financials[[#This Row],[Units Sold]]*1.2</f>
        <v>129421.6</v>
      </c>
      <c r="L609" s="1">
        <f>financials[[#This Row],[ Sales]]-financials[[#This Row],[COGS]]</f>
        <v>64710.800000000017</v>
      </c>
      <c r="M609" s="5">
        <v>44136</v>
      </c>
    </row>
    <row r="610" spans="1:13" x14ac:dyDescent="0.25">
      <c r="A610" t="s">
        <v>10</v>
      </c>
      <c r="B610" t="s">
        <v>15</v>
      </c>
      <c r="C610" s="4" t="s">
        <v>25</v>
      </c>
      <c r="D610" s="4" t="s">
        <v>32</v>
      </c>
      <c r="E610">
        <v>2647</v>
      </c>
      <c r="F610" s="1">
        <v>80.666666666666671</v>
      </c>
      <c r="G610" s="1">
        <v>14.520000000000003</v>
      </c>
      <c r="H610" s="1">
        <f>financials[[#This Row],[Units Sold]]*financials[[#This Row],[Sale Price]]</f>
        <v>38434.44000000001</v>
      </c>
      <c r="I610" s="1">
        <f>VLOOKUP(financials[[#This Row],[Discount Band]],discount!A:B,2,0)*financials[[#This Row],[Gross Sales]]</f>
        <v>23060.664000000004</v>
      </c>
      <c r="J610" s="1">
        <f>financials[[#This Row],[Gross Sales]]-financials[[#This Row],[Discounts]]</f>
        <v>15373.776000000005</v>
      </c>
      <c r="K610" s="1">
        <f>financials[[#This Row],[Manufacturing Price]]*financials[[#This Row],[Units Sold]]*1.2</f>
        <v>256229.6</v>
      </c>
      <c r="L610" s="1">
        <f>financials[[#This Row],[ Sales]]-financials[[#This Row],[COGS]]</f>
        <v>-240855.82399999999</v>
      </c>
      <c r="M610" s="5">
        <v>43800</v>
      </c>
    </row>
    <row r="611" spans="1:13" x14ac:dyDescent="0.25">
      <c r="A611" t="s">
        <v>8</v>
      </c>
      <c r="B611" t="s">
        <v>12</v>
      </c>
      <c r="C611" s="4" t="s">
        <v>26</v>
      </c>
      <c r="D611" s="4" t="s">
        <v>32</v>
      </c>
      <c r="E611">
        <v>4323</v>
      </c>
      <c r="F611" s="1">
        <v>168.05555555555554</v>
      </c>
      <c r="G611" s="1">
        <v>151.25</v>
      </c>
      <c r="H611" s="1">
        <f>financials[[#This Row],[Units Sold]]*financials[[#This Row],[Sale Price]]</f>
        <v>653853.75</v>
      </c>
      <c r="I611" s="1">
        <f>VLOOKUP(financials[[#This Row],[Discount Band]],discount!A:B,2,0)*financials[[#This Row],[Gross Sales]]</f>
        <v>392312.25</v>
      </c>
      <c r="J611" s="1">
        <f>financials[[#This Row],[Gross Sales]]-financials[[#This Row],[Discounts]]</f>
        <v>261541.5</v>
      </c>
      <c r="K611" s="1">
        <f>financials[[#This Row],[Manufacturing Price]]*financials[[#This Row],[Units Sold]]*1.2</f>
        <v>871804.99999999988</v>
      </c>
      <c r="L611" s="1">
        <f>financials[[#This Row],[ Sales]]-financials[[#This Row],[COGS]]</f>
        <v>-610263.49999999988</v>
      </c>
      <c r="M611" s="5">
        <v>43617</v>
      </c>
    </row>
    <row r="612" spans="1:13" x14ac:dyDescent="0.25">
      <c r="A612" t="s">
        <v>7</v>
      </c>
      <c r="B612" t="s">
        <v>12</v>
      </c>
      <c r="C612" s="4" t="s">
        <v>26</v>
      </c>
      <c r="D612" s="4" t="s">
        <v>32</v>
      </c>
      <c r="E612">
        <v>1243</v>
      </c>
      <c r="F612" s="1">
        <v>168.05555555555554</v>
      </c>
      <c r="G612" s="1">
        <v>18.150000000000002</v>
      </c>
      <c r="H612" s="1">
        <f>financials[[#This Row],[Units Sold]]*financials[[#This Row],[Sale Price]]</f>
        <v>22560.450000000004</v>
      </c>
      <c r="I612" s="1">
        <f>VLOOKUP(financials[[#This Row],[Discount Band]],discount!A:B,2,0)*financials[[#This Row],[Gross Sales]]</f>
        <v>13536.270000000002</v>
      </c>
      <c r="J612" s="1">
        <f>financials[[#This Row],[Gross Sales]]-financials[[#This Row],[Discounts]]</f>
        <v>9024.1800000000021</v>
      </c>
      <c r="K612" s="1">
        <f>financials[[#This Row],[Manufacturing Price]]*financials[[#This Row],[Units Sold]]*1.2</f>
        <v>250671.66666666663</v>
      </c>
      <c r="L612" s="1">
        <f>financials[[#This Row],[ Sales]]-financials[[#This Row],[COGS]]</f>
        <v>-241647.48666666663</v>
      </c>
      <c r="M612" s="5">
        <v>43739</v>
      </c>
    </row>
    <row r="613" spans="1:13" x14ac:dyDescent="0.25">
      <c r="A613" t="s">
        <v>8</v>
      </c>
      <c r="B613" t="s">
        <v>12</v>
      </c>
      <c r="C613" s="4" t="s">
        <v>27</v>
      </c>
      <c r="D613" s="4" t="s">
        <v>32</v>
      </c>
      <c r="E613">
        <v>3670</v>
      </c>
      <c r="F613" s="1">
        <v>174.7777777777778</v>
      </c>
      <c r="G613" s="1">
        <v>151.25</v>
      </c>
      <c r="H613" s="1">
        <f>financials[[#This Row],[Units Sold]]*financials[[#This Row],[Sale Price]]</f>
        <v>555087.5</v>
      </c>
      <c r="I613" s="1">
        <f>VLOOKUP(financials[[#This Row],[Discount Band]],discount!A:B,2,0)*financials[[#This Row],[Gross Sales]]</f>
        <v>333052.5</v>
      </c>
      <c r="J613" s="1">
        <f>financials[[#This Row],[Gross Sales]]-financials[[#This Row],[Discounts]]</f>
        <v>222035</v>
      </c>
      <c r="K613" s="1">
        <f>financials[[#This Row],[Manufacturing Price]]*financials[[#This Row],[Units Sold]]*1.2</f>
        <v>769721.33333333337</v>
      </c>
      <c r="L613" s="1">
        <f>financials[[#This Row],[ Sales]]-financials[[#This Row],[COGS]]</f>
        <v>-547686.33333333337</v>
      </c>
      <c r="M613" s="5">
        <v>43466</v>
      </c>
    </row>
    <row r="614" spans="1:13" x14ac:dyDescent="0.25">
      <c r="A614" t="s">
        <v>9</v>
      </c>
      <c r="B614" t="s">
        <v>14</v>
      </c>
      <c r="C614" s="4" t="s">
        <v>27</v>
      </c>
      <c r="D614" s="4" t="s">
        <v>32</v>
      </c>
      <c r="E614">
        <v>2991</v>
      </c>
      <c r="F614" s="1">
        <v>174.7777777777778</v>
      </c>
      <c r="G614" s="1">
        <v>8.4700000000000024</v>
      </c>
      <c r="H614" s="1">
        <f>financials[[#This Row],[Units Sold]]*financials[[#This Row],[Sale Price]]</f>
        <v>25333.770000000008</v>
      </c>
      <c r="I614" s="1">
        <f>VLOOKUP(financials[[#This Row],[Discount Band]],discount!A:B,2,0)*financials[[#This Row],[Gross Sales]]</f>
        <v>15200.262000000004</v>
      </c>
      <c r="J614" s="1">
        <f>financials[[#This Row],[Gross Sales]]-financials[[#This Row],[Discounts]]</f>
        <v>10133.508000000003</v>
      </c>
      <c r="K614" s="1">
        <f>financials[[#This Row],[Manufacturing Price]]*financials[[#This Row],[Units Sold]]*1.2</f>
        <v>627312.4</v>
      </c>
      <c r="L614" s="1">
        <f>financials[[#This Row],[ Sales]]-financials[[#This Row],[COGS]]</f>
        <v>-617178.89199999999</v>
      </c>
      <c r="M614" s="5">
        <v>43617</v>
      </c>
    </row>
    <row r="615" spans="1:13" x14ac:dyDescent="0.25">
      <c r="A615" t="s">
        <v>10</v>
      </c>
      <c r="B615" t="s">
        <v>16</v>
      </c>
      <c r="C615" s="4" t="s">
        <v>27</v>
      </c>
      <c r="D615" s="4" t="s">
        <v>32</v>
      </c>
      <c r="E615">
        <v>3311</v>
      </c>
      <c r="F615" s="1">
        <v>174.7777777777778</v>
      </c>
      <c r="G615" s="1">
        <v>14.520000000000003</v>
      </c>
      <c r="H615" s="1">
        <f>financials[[#This Row],[Units Sold]]*financials[[#This Row],[Sale Price]]</f>
        <v>48075.720000000008</v>
      </c>
      <c r="I615" s="1">
        <f>VLOOKUP(financials[[#This Row],[Discount Band]],discount!A:B,2,0)*financials[[#This Row],[Gross Sales]]</f>
        <v>28845.432000000004</v>
      </c>
      <c r="J615" s="1">
        <f>financials[[#This Row],[Gross Sales]]-financials[[#This Row],[Discounts]]</f>
        <v>19230.288000000004</v>
      </c>
      <c r="K615" s="1">
        <f>financials[[#This Row],[Manufacturing Price]]*financials[[#This Row],[Units Sold]]*1.2</f>
        <v>694427.06666666665</v>
      </c>
      <c r="L615" s="1">
        <f>financials[[#This Row],[ Sales]]-financials[[#This Row],[COGS]]</f>
        <v>-675196.77866666659</v>
      </c>
      <c r="M615" s="5">
        <v>43739</v>
      </c>
    </row>
    <row r="616" spans="1:13" x14ac:dyDescent="0.25">
      <c r="A616" t="s">
        <v>10</v>
      </c>
      <c r="B616" t="s">
        <v>15</v>
      </c>
      <c r="C616" s="4" t="s">
        <v>27</v>
      </c>
      <c r="D616" s="4" t="s">
        <v>32</v>
      </c>
      <c r="E616">
        <v>4541</v>
      </c>
      <c r="F616" s="1">
        <v>174.7777777777778</v>
      </c>
      <c r="G616" s="1">
        <v>14.520000000000003</v>
      </c>
      <c r="H616" s="1">
        <f>financials[[#This Row],[Units Sold]]*financials[[#This Row],[Sale Price]]</f>
        <v>65935.320000000007</v>
      </c>
      <c r="I616" s="1">
        <f>VLOOKUP(financials[[#This Row],[Discount Band]],discount!A:B,2,0)*financials[[#This Row],[Gross Sales]]</f>
        <v>39561.192000000003</v>
      </c>
      <c r="J616" s="1">
        <f>financials[[#This Row],[Gross Sales]]-financials[[#This Row],[Discounts]]</f>
        <v>26374.128000000004</v>
      </c>
      <c r="K616" s="1">
        <f>financials[[#This Row],[Manufacturing Price]]*financials[[#This Row],[Units Sold]]*1.2</f>
        <v>952399.06666666677</v>
      </c>
      <c r="L616" s="1">
        <f>financials[[#This Row],[ Sales]]-financials[[#This Row],[COGS]]</f>
        <v>-926024.93866666674</v>
      </c>
      <c r="M616" s="5">
        <v>44166</v>
      </c>
    </row>
    <row r="617" spans="1:13" x14ac:dyDescent="0.25">
      <c r="A617" t="s">
        <v>9</v>
      </c>
      <c r="B617" t="s">
        <v>16</v>
      </c>
      <c r="C617" s="4" t="s">
        <v>22</v>
      </c>
      <c r="D617" s="4" t="s">
        <v>32</v>
      </c>
      <c r="E617">
        <v>3892</v>
      </c>
      <c r="F617" s="1">
        <v>2.0166666666666671</v>
      </c>
      <c r="G617" s="1">
        <v>24.200000000000003</v>
      </c>
      <c r="H617" s="1">
        <f>financials[[#This Row],[Units Sold]]*financials[[#This Row],[Sale Price]]</f>
        <v>94186.400000000009</v>
      </c>
      <c r="I617" s="1">
        <f>VLOOKUP(financials[[#This Row],[Discount Band]],discount!A:B,2,0)*financials[[#This Row],[Gross Sales]]</f>
        <v>56511.840000000004</v>
      </c>
      <c r="J617" s="1">
        <f>financials[[#This Row],[Gross Sales]]-financials[[#This Row],[Discounts]]</f>
        <v>37674.560000000005</v>
      </c>
      <c r="K617" s="1">
        <f>financials[[#This Row],[Manufacturing Price]]*financials[[#This Row],[Units Sold]]*1.2</f>
        <v>9418.6400000000012</v>
      </c>
      <c r="L617" s="1">
        <f>financials[[#This Row],[ Sales]]-financials[[#This Row],[COGS]]</f>
        <v>28255.920000000006</v>
      </c>
      <c r="M617" s="5">
        <v>43556</v>
      </c>
    </row>
    <row r="618" spans="1:13" x14ac:dyDescent="0.25">
      <c r="A618" t="s">
        <v>9</v>
      </c>
      <c r="B618" t="s">
        <v>13</v>
      </c>
      <c r="C618" s="4" t="s">
        <v>22</v>
      </c>
      <c r="D618" s="4" t="s">
        <v>32</v>
      </c>
      <c r="E618">
        <v>670</v>
      </c>
      <c r="F618" s="1">
        <v>2.0166666666666671</v>
      </c>
      <c r="G618" s="1">
        <v>24.200000000000003</v>
      </c>
      <c r="H618" s="1">
        <f>financials[[#This Row],[Units Sold]]*financials[[#This Row],[Sale Price]]</f>
        <v>16214.000000000002</v>
      </c>
      <c r="I618" s="1">
        <f>VLOOKUP(financials[[#This Row],[Discount Band]],discount!A:B,2,0)*financials[[#This Row],[Gross Sales]]</f>
        <v>9728.4000000000015</v>
      </c>
      <c r="J618" s="1">
        <f>financials[[#This Row],[Gross Sales]]-financials[[#This Row],[Discounts]]</f>
        <v>6485.6</v>
      </c>
      <c r="K618" s="1">
        <f>financials[[#This Row],[Manufacturing Price]]*financials[[#This Row],[Units Sold]]*1.2</f>
        <v>1621.4000000000003</v>
      </c>
      <c r="L618" s="1">
        <f>financials[[#This Row],[ Sales]]-financials[[#This Row],[COGS]]</f>
        <v>4864.2</v>
      </c>
      <c r="M618" s="5">
        <v>43586</v>
      </c>
    </row>
    <row r="619" spans="1:13" x14ac:dyDescent="0.25">
      <c r="A619" t="s">
        <v>9</v>
      </c>
      <c r="B619" t="s">
        <v>13</v>
      </c>
      <c r="C619" s="4" t="s">
        <v>22</v>
      </c>
      <c r="D619" s="4" t="s">
        <v>32</v>
      </c>
      <c r="E619">
        <v>610</v>
      </c>
      <c r="F619" s="1">
        <v>2.0166666666666671</v>
      </c>
      <c r="G619" s="1">
        <v>8.4700000000000024</v>
      </c>
      <c r="H619" s="1">
        <f>financials[[#This Row],[Units Sold]]*financials[[#This Row],[Sale Price]]</f>
        <v>5166.7000000000016</v>
      </c>
      <c r="I619" s="1">
        <f>VLOOKUP(financials[[#This Row],[Discount Band]],discount!A:B,2,0)*financials[[#This Row],[Gross Sales]]</f>
        <v>3100.0200000000009</v>
      </c>
      <c r="J619" s="1">
        <f>financials[[#This Row],[Gross Sales]]-financials[[#This Row],[Discounts]]</f>
        <v>2066.6800000000007</v>
      </c>
      <c r="K619" s="1">
        <f>financials[[#This Row],[Manufacturing Price]]*financials[[#This Row],[Units Sold]]*1.2</f>
        <v>1476.2000000000003</v>
      </c>
      <c r="L619" s="1">
        <f>financials[[#This Row],[ Sales]]-financials[[#This Row],[COGS]]</f>
        <v>590.48000000000047</v>
      </c>
      <c r="M619" s="5">
        <v>44105</v>
      </c>
    </row>
    <row r="620" spans="1:13" x14ac:dyDescent="0.25">
      <c r="A620" t="s">
        <v>9</v>
      </c>
      <c r="B620" t="s">
        <v>15</v>
      </c>
      <c r="C620" s="4" t="s">
        <v>22</v>
      </c>
      <c r="D620" s="4" t="s">
        <v>32</v>
      </c>
      <c r="E620">
        <v>1220</v>
      </c>
      <c r="F620" s="1">
        <v>2.0166666666666671</v>
      </c>
      <c r="G620" s="1">
        <v>8.4700000000000024</v>
      </c>
      <c r="H620" s="1">
        <f>financials[[#This Row],[Units Sold]]*financials[[#This Row],[Sale Price]]</f>
        <v>10333.400000000003</v>
      </c>
      <c r="I620" s="1">
        <f>VLOOKUP(financials[[#This Row],[Discount Band]],discount!A:B,2,0)*financials[[#This Row],[Gross Sales]]</f>
        <v>6200.0400000000018</v>
      </c>
      <c r="J620" s="1">
        <f>financials[[#This Row],[Gross Sales]]-financials[[#This Row],[Discounts]]</f>
        <v>4133.3600000000015</v>
      </c>
      <c r="K620" s="1">
        <f>financials[[#This Row],[Manufacturing Price]]*financials[[#This Row],[Units Sold]]*1.2</f>
        <v>2952.4000000000005</v>
      </c>
      <c r="L620" s="1">
        <f>financials[[#This Row],[ Sales]]-financials[[#This Row],[COGS]]</f>
        <v>1180.9600000000009</v>
      </c>
      <c r="M620" s="5">
        <v>43800</v>
      </c>
    </row>
    <row r="621" spans="1:13" x14ac:dyDescent="0.25">
      <c r="A621" t="s">
        <v>9</v>
      </c>
      <c r="B621" t="s">
        <v>14</v>
      </c>
      <c r="C621" s="4" t="s">
        <v>23</v>
      </c>
      <c r="D621" s="4" t="s">
        <v>32</v>
      </c>
      <c r="E621">
        <v>3327</v>
      </c>
      <c r="F621" s="1">
        <v>3.3611111111111116</v>
      </c>
      <c r="G621" s="1">
        <v>8.4700000000000024</v>
      </c>
      <c r="H621" s="1">
        <f>financials[[#This Row],[Units Sold]]*financials[[#This Row],[Sale Price]]</f>
        <v>28179.69000000001</v>
      </c>
      <c r="I621" s="1">
        <f>VLOOKUP(financials[[#This Row],[Discount Band]],discount!A:B,2,0)*financials[[#This Row],[Gross Sales]]</f>
        <v>16907.814000000006</v>
      </c>
      <c r="J621" s="1">
        <f>financials[[#This Row],[Gross Sales]]-financials[[#This Row],[Discounts]]</f>
        <v>11271.876000000004</v>
      </c>
      <c r="K621" s="1">
        <f>financials[[#This Row],[Manufacturing Price]]*financials[[#This Row],[Units Sold]]*1.2</f>
        <v>13418.900000000001</v>
      </c>
      <c r="L621" s="1">
        <f>financials[[#This Row],[ Sales]]-financials[[#This Row],[COGS]]</f>
        <v>-2147.0239999999976</v>
      </c>
      <c r="M621" s="5">
        <v>43497</v>
      </c>
    </row>
    <row r="622" spans="1:13" x14ac:dyDescent="0.25">
      <c r="A622" t="s">
        <v>9</v>
      </c>
      <c r="B622" t="s">
        <v>13</v>
      </c>
      <c r="C622" s="4" t="s">
        <v>23</v>
      </c>
      <c r="D622" s="4" t="s">
        <v>32</v>
      </c>
      <c r="E622">
        <v>1140</v>
      </c>
      <c r="F622" s="1">
        <v>3.3611111111111116</v>
      </c>
      <c r="G622" s="1">
        <v>8.4700000000000024</v>
      </c>
      <c r="H622" s="1">
        <f>financials[[#This Row],[Units Sold]]*financials[[#This Row],[Sale Price]]</f>
        <v>9655.8000000000029</v>
      </c>
      <c r="I622" s="1">
        <f>VLOOKUP(financials[[#This Row],[Discount Band]],discount!A:B,2,0)*financials[[#This Row],[Gross Sales]]</f>
        <v>5793.4800000000014</v>
      </c>
      <c r="J622" s="1">
        <f>financials[[#This Row],[Gross Sales]]-financials[[#This Row],[Discounts]]</f>
        <v>3862.3200000000015</v>
      </c>
      <c r="K622" s="1">
        <f>financials[[#This Row],[Manufacturing Price]]*financials[[#This Row],[Units Sold]]*1.2</f>
        <v>4598.0000000000009</v>
      </c>
      <c r="L622" s="1">
        <f>financials[[#This Row],[ Sales]]-financials[[#This Row],[COGS]]</f>
        <v>-735.67999999999938</v>
      </c>
      <c r="M622" s="5">
        <v>44105</v>
      </c>
    </row>
    <row r="623" spans="1:13" x14ac:dyDescent="0.25">
      <c r="A623" t="s">
        <v>7</v>
      </c>
      <c r="B623" t="s">
        <v>15</v>
      </c>
      <c r="C623" s="4" t="s">
        <v>24</v>
      </c>
      <c r="D623" s="4" t="s">
        <v>32</v>
      </c>
      <c r="E623">
        <v>4340</v>
      </c>
      <c r="F623" s="1">
        <v>6.7222222222222232</v>
      </c>
      <c r="G623" s="1">
        <v>18.150000000000002</v>
      </c>
      <c r="H623" s="1">
        <f>financials[[#This Row],[Units Sold]]*financials[[#This Row],[Sale Price]]</f>
        <v>78771.000000000015</v>
      </c>
      <c r="I623" s="1">
        <f>VLOOKUP(financials[[#This Row],[Discount Band]],discount!A:B,2,0)*financials[[#This Row],[Gross Sales]]</f>
        <v>47262.600000000006</v>
      </c>
      <c r="J623" s="1">
        <f>financials[[#This Row],[Gross Sales]]-financials[[#This Row],[Discounts]]</f>
        <v>31508.400000000009</v>
      </c>
      <c r="K623" s="1">
        <f>financials[[#This Row],[Manufacturing Price]]*financials[[#This Row],[Units Sold]]*1.2</f>
        <v>35009.333333333336</v>
      </c>
      <c r="L623" s="1">
        <f>financials[[#This Row],[ Sales]]-financials[[#This Row],[COGS]]</f>
        <v>-3500.933333333327</v>
      </c>
      <c r="M623" s="5">
        <v>43497</v>
      </c>
    </row>
    <row r="624" spans="1:13" x14ac:dyDescent="0.25">
      <c r="A624" t="s">
        <v>9</v>
      </c>
      <c r="B624" t="s">
        <v>12</v>
      </c>
      <c r="C624" s="4" t="s">
        <v>24</v>
      </c>
      <c r="D624" s="4" t="s">
        <v>32</v>
      </c>
      <c r="E624">
        <v>1176</v>
      </c>
      <c r="F624" s="1">
        <v>6.7222222222222232</v>
      </c>
      <c r="G624" s="1">
        <v>24.200000000000003</v>
      </c>
      <c r="H624" s="1">
        <f>financials[[#This Row],[Units Sold]]*financials[[#This Row],[Sale Price]]</f>
        <v>28459.200000000004</v>
      </c>
      <c r="I624" s="1">
        <f>VLOOKUP(financials[[#This Row],[Discount Band]],discount!A:B,2,0)*financials[[#This Row],[Gross Sales]]</f>
        <v>17075.52</v>
      </c>
      <c r="J624" s="1">
        <f>financials[[#This Row],[Gross Sales]]-financials[[#This Row],[Discounts]]</f>
        <v>11383.680000000004</v>
      </c>
      <c r="K624" s="1">
        <f>financials[[#This Row],[Manufacturing Price]]*financials[[#This Row],[Units Sold]]*1.2</f>
        <v>9486.4000000000015</v>
      </c>
      <c r="L624" s="1">
        <f>financials[[#This Row],[ Sales]]-financials[[#This Row],[COGS]]</f>
        <v>1897.2800000000025</v>
      </c>
      <c r="M624" s="5">
        <v>43525</v>
      </c>
    </row>
    <row r="625" spans="1:13" x14ac:dyDescent="0.25">
      <c r="A625" t="s">
        <v>7</v>
      </c>
      <c r="B625" t="s">
        <v>13</v>
      </c>
      <c r="C625" s="4" t="s">
        <v>24</v>
      </c>
      <c r="D625" s="4" t="s">
        <v>32</v>
      </c>
      <c r="E625">
        <v>4936</v>
      </c>
      <c r="F625" s="1">
        <v>6.7222222222222232</v>
      </c>
      <c r="G625" s="1">
        <v>18.150000000000002</v>
      </c>
      <c r="H625" s="1">
        <f>financials[[#This Row],[Units Sold]]*financials[[#This Row],[Sale Price]]</f>
        <v>89588.400000000009</v>
      </c>
      <c r="I625" s="1">
        <f>VLOOKUP(financials[[#This Row],[Discount Band]],discount!A:B,2,0)*financials[[#This Row],[Gross Sales]]</f>
        <v>53753.04</v>
      </c>
      <c r="J625" s="1">
        <f>financials[[#This Row],[Gross Sales]]-financials[[#This Row],[Discounts]]</f>
        <v>35835.360000000008</v>
      </c>
      <c r="K625" s="1">
        <f>financials[[#This Row],[Manufacturing Price]]*financials[[#This Row],[Units Sold]]*1.2</f>
        <v>39817.066666666666</v>
      </c>
      <c r="L625" s="1">
        <f>financials[[#This Row],[ Sales]]-financials[[#This Row],[COGS]]</f>
        <v>-3981.7066666666578</v>
      </c>
      <c r="M625" s="5">
        <v>43709</v>
      </c>
    </row>
    <row r="626" spans="1:13" x14ac:dyDescent="0.25">
      <c r="A626" t="s">
        <v>10</v>
      </c>
      <c r="B626" t="s">
        <v>14</v>
      </c>
      <c r="C626" s="4" t="s">
        <v>24</v>
      </c>
      <c r="D626" s="4" t="s">
        <v>32</v>
      </c>
      <c r="E626">
        <v>3658</v>
      </c>
      <c r="F626" s="1">
        <v>6.7222222222222232</v>
      </c>
      <c r="G626" s="1">
        <v>14.520000000000003</v>
      </c>
      <c r="H626" s="1">
        <f>financials[[#This Row],[Units Sold]]*financials[[#This Row],[Sale Price]]</f>
        <v>53114.160000000011</v>
      </c>
      <c r="I626" s="1">
        <f>VLOOKUP(financials[[#This Row],[Discount Band]],discount!A:B,2,0)*financials[[#This Row],[Gross Sales]]</f>
        <v>31868.496000000006</v>
      </c>
      <c r="J626" s="1">
        <f>financials[[#This Row],[Gross Sales]]-financials[[#This Row],[Discounts]]</f>
        <v>21245.664000000004</v>
      </c>
      <c r="K626" s="1">
        <f>financials[[#This Row],[Manufacturing Price]]*financials[[#This Row],[Units Sold]]*1.2</f>
        <v>29507.866666666672</v>
      </c>
      <c r="L626" s="1">
        <f>financials[[#This Row],[ Sales]]-financials[[#This Row],[COGS]]</f>
        <v>-8262.2026666666679</v>
      </c>
      <c r="M626" s="5">
        <v>43739</v>
      </c>
    </row>
    <row r="627" spans="1:13" x14ac:dyDescent="0.25">
      <c r="A627" t="s">
        <v>9</v>
      </c>
      <c r="B627" t="s">
        <v>15</v>
      </c>
      <c r="C627" s="4" t="s">
        <v>26</v>
      </c>
      <c r="D627" s="4" t="s">
        <v>32</v>
      </c>
      <c r="E627">
        <v>3170</v>
      </c>
      <c r="F627" s="1">
        <v>168.05555555555554</v>
      </c>
      <c r="G627" s="1">
        <v>8.4700000000000024</v>
      </c>
      <c r="H627" s="1">
        <f>financials[[#This Row],[Units Sold]]*financials[[#This Row],[Sale Price]]</f>
        <v>26849.900000000009</v>
      </c>
      <c r="I627" s="1">
        <f>VLOOKUP(financials[[#This Row],[Discount Band]],discount!A:B,2,0)*financials[[#This Row],[Gross Sales]]</f>
        <v>16109.940000000004</v>
      </c>
      <c r="J627" s="1">
        <f>financials[[#This Row],[Gross Sales]]-financials[[#This Row],[Discounts]]</f>
        <v>10739.960000000005</v>
      </c>
      <c r="K627" s="1">
        <f>financials[[#This Row],[Manufacturing Price]]*financials[[#This Row],[Units Sold]]*1.2</f>
        <v>639283.33333333337</v>
      </c>
      <c r="L627" s="1">
        <f>financials[[#This Row],[ Sales]]-financials[[#This Row],[COGS]]</f>
        <v>-628543.37333333341</v>
      </c>
      <c r="M627" s="5">
        <v>43800</v>
      </c>
    </row>
    <row r="628" spans="1:13" x14ac:dyDescent="0.25">
      <c r="A628" t="s">
        <v>10</v>
      </c>
      <c r="B628" t="s">
        <v>14</v>
      </c>
      <c r="C628" s="4" t="s">
        <v>27</v>
      </c>
      <c r="D628" s="4" t="s">
        <v>32</v>
      </c>
      <c r="E628">
        <v>3345</v>
      </c>
      <c r="F628" s="1">
        <v>174.7777777777778</v>
      </c>
      <c r="G628" s="1">
        <v>14.520000000000003</v>
      </c>
      <c r="H628" s="1">
        <f>financials[[#This Row],[Units Sold]]*financials[[#This Row],[Sale Price]]</f>
        <v>48569.400000000009</v>
      </c>
      <c r="I628" s="1">
        <f>VLOOKUP(financials[[#This Row],[Discount Band]],discount!A:B,2,0)*financials[[#This Row],[Gross Sales]]</f>
        <v>29141.640000000003</v>
      </c>
      <c r="J628" s="1">
        <f>financials[[#This Row],[Gross Sales]]-financials[[#This Row],[Discounts]]</f>
        <v>19427.760000000006</v>
      </c>
      <c r="K628" s="1">
        <f>financials[[#This Row],[Manufacturing Price]]*financials[[#This Row],[Units Sold]]*1.2</f>
        <v>701558.00000000012</v>
      </c>
      <c r="L628" s="1">
        <f>financials[[#This Row],[ Sales]]-financials[[#This Row],[COGS]]</f>
        <v>-682130.24000000011</v>
      </c>
      <c r="M628" s="5">
        <v>43739</v>
      </c>
    </row>
    <row r="629" spans="1:13" x14ac:dyDescent="0.25">
      <c r="A629" t="s">
        <v>10</v>
      </c>
      <c r="B629" t="s">
        <v>13</v>
      </c>
      <c r="C629" s="4" t="s">
        <v>27</v>
      </c>
      <c r="D629" s="4" t="s">
        <v>32</v>
      </c>
      <c r="E629">
        <v>438</v>
      </c>
      <c r="F629" s="1">
        <v>174.7777777777778</v>
      </c>
      <c r="G629" s="1">
        <v>14.520000000000003</v>
      </c>
      <c r="H629" s="1">
        <f>financials[[#This Row],[Units Sold]]*financials[[#This Row],[Sale Price]]</f>
        <v>6359.7600000000011</v>
      </c>
      <c r="I629" s="1">
        <f>VLOOKUP(financials[[#This Row],[Discount Band]],discount!A:B,2,0)*financials[[#This Row],[Gross Sales]]</f>
        <v>3815.8560000000007</v>
      </c>
      <c r="J629" s="1">
        <f>financials[[#This Row],[Gross Sales]]-financials[[#This Row],[Discounts]]</f>
        <v>2543.9040000000005</v>
      </c>
      <c r="K629" s="1">
        <f>financials[[#This Row],[Manufacturing Price]]*financials[[#This Row],[Units Sold]]*1.2</f>
        <v>91863.2</v>
      </c>
      <c r="L629" s="1">
        <f>financials[[#This Row],[ Sales]]-financials[[#This Row],[COGS]]</f>
        <v>-89319.296000000002</v>
      </c>
      <c r="M629" s="5">
        <v>44166</v>
      </c>
    </row>
    <row r="630" spans="1:13" x14ac:dyDescent="0.25">
      <c r="A630" t="s">
        <v>6</v>
      </c>
      <c r="B630" t="s">
        <v>16</v>
      </c>
      <c r="C630" s="4" t="s">
        <v>22</v>
      </c>
      <c r="D630" s="4" t="s">
        <v>32</v>
      </c>
      <c r="E630">
        <v>984</v>
      </c>
      <c r="F630" s="1">
        <v>2.0166666666666671</v>
      </c>
      <c r="G630" s="1">
        <v>363.00000000000006</v>
      </c>
      <c r="H630" s="1">
        <f>financials[[#This Row],[Units Sold]]*financials[[#This Row],[Sale Price]]</f>
        <v>357192.00000000006</v>
      </c>
      <c r="I630" s="1">
        <f>VLOOKUP(financials[[#This Row],[Discount Band]],discount!A:B,2,0)*financials[[#This Row],[Gross Sales]]</f>
        <v>214315.20000000004</v>
      </c>
      <c r="J630" s="1">
        <f>financials[[#This Row],[Gross Sales]]-financials[[#This Row],[Discounts]]</f>
        <v>142876.80000000002</v>
      </c>
      <c r="K630" s="1">
        <f>financials[[#This Row],[Manufacturing Price]]*financials[[#This Row],[Units Sold]]*1.2</f>
        <v>2381.2800000000002</v>
      </c>
      <c r="L630" s="1">
        <f>financials[[#This Row],[ Sales]]-financials[[#This Row],[COGS]]</f>
        <v>140495.52000000002</v>
      </c>
      <c r="M630" s="5">
        <v>43647</v>
      </c>
    </row>
    <row r="631" spans="1:13" x14ac:dyDescent="0.25">
      <c r="A631" t="s">
        <v>8</v>
      </c>
      <c r="B631" t="s">
        <v>14</v>
      </c>
      <c r="C631" s="4" t="s">
        <v>22</v>
      </c>
      <c r="D631" s="4" t="s">
        <v>32</v>
      </c>
      <c r="E631">
        <v>4548</v>
      </c>
      <c r="F631" s="1">
        <v>2.0166666666666671</v>
      </c>
      <c r="G631" s="1">
        <v>151.25</v>
      </c>
      <c r="H631" s="1">
        <f>financials[[#This Row],[Units Sold]]*financials[[#This Row],[Sale Price]]</f>
        <v>687885</v>
      </c>
      <c r="I631" s="1">
        <f>VLOOKUP(financials[[#This Row],[Discount Band]],discount!A:B,2,0)*financials[[#This Row],[Gross Sales]]</f>
        <v>412731</v>
      </c>
      <c r="J631" s="1">
        <f>financials[[#This Row],[Gross Sales]]-financials[[#This Row],[Discounts]]</f>
        <v>275154</v>
      </c>
      <c r="K631" s="1">
        <f>financials[[#This Row],[Manufacturing Price]]*financials[[#This Row],[Units Sold]]*1.2</f>
        <v>11006.160000000002</v>
      </c>
      <c r="L631" s="1">
        <f>financials[[#This Row],[ Sales]]-financials[[#This Row],[COGS]]</f>
        <v>264147.84000000003</v>
      </c>
      <c r="M631" s="5">
        <v>44075</v>
      </c>
    </row>
    <row r="632" spans="1:13" x14ac:dyDescent="0.25">
      <c r="A632" t="s">
        <v>6</v>
      </c>
      <c r="B632" t="s">
        <v>12</v>
      </c>
      <c r="C632" s="4" t="s">
        <v>22</v>
      </c>
      <c r="D632" s="4" t="s">
        <v>32</v>
      </c>
      <c r="E632">
        <v>4717</v>
      </c>
      <c r="F632" s="1">
        <v>2.0166666666666671</v>
      </c>
      <c r="G632" s="1">
        <v>363.00000000000006</v>
      </c>
      <c r="H632" s="1">
        <f>financials[[#This Row],[Units Sold]]*financials[[#This Row],[Sale Price]]</f>
        <v>1712271.0000000002</v>
      </c>
      <c r="I632" s="1">
        <f>VLOOKUP(financials[[#This Row],[Discount Band]],discount!A:B,2,0)*financials[[#This Row],[Gross Sales]]</f>
        <v>1027362.6000000001</v>
      </c>
      <c r="J632" s="1">
        <f>financials[[#This Row],[Gross Sales]]-financials[[#This Row],[Discounts]]</f>
        <v>684908.40000000014</v>
      </c>
      <c r="K632" s="1">
        <f>financials[[#This Row],[Manufacturing Price]]*financials[[#This Row],[Units Sold]]*1.2</f>
        <v>11415.140000000001</v>
      </c>
      <c r="L632" s="1">
        <f>financials[[#This Row],[ Sales]]-financials[[#This Row],[COGS]]</f>
        <v>673493.26000000013</v>
      </c>
      <c r="M632" s="5">
        <v>43739</v>
      </c>
    </row>
    <row r="633" spans="1:13" x14ac:dyDescent="0.25">
      <c r="A633" t="s">
        <v>6</v>
      </c>
      <c r="B633" t="s">
        <v>13</v>
      </c>
      <c r="C633" s="4" t="s">
        <v>22</v>
      </c>
      <c r="D633" s="4" t="s">
        <v>32</v>
      </c>
      <c r="E633">
        <v>2372</v>
      </c>
      <c r="F633" s="1">
        <v>2.0166666666666671</v>
      </c>
      <c r="G633" s="1">
        <v>363.00000000000006</v>
      </c>
      <c r="H633" s="1">
        <f>financials[[#This Row],[Units Sold]]*financials[[#This Row],[Sale Price]]</f>
        <v>861036.00000000012</v>
      </c>
      <c r="I633" s="1">
        <f>VLOOKUP(financials[[#This Row],[Discount Band]],discount!A:B,2,0)*financials[[#This Row],[Gross Sales]]</f>
        <v>516621.60000000003</v>
      </c>
      <c r="J633" s="1">
        <f>financials[[#This Row],[Gross Sales]]-financials[[#This Row],[Discounts]]</f>
        <v>344414.40000000008</v>
      </c>
      <c r="K633" s="1">
        <f>financials[[#This Row],[Manufacturing Price]]*financials[[#This Row],[Units Sold]]*1.2</f>
        <v>5740.2400000000016</v>
      </c>
      <c r="L633" s="1">
        <f>financials[[#This Row],[ Sales]]-financials[[#This Row],[COGS]]</f>
        <v>338674.16000000009</v>
      </c>
      <c r="M633" s="5">
        <v>43739</v>
      </c>
    </row>
    <row r="634" spans="1:13" x14ac:dyDescent="0.25">
      <c r="A634" t="s">
        <v>7</v>
      </c>
      <c r="B634" t="s">
        <v>15</v>
      </c>
      <c r="C634" s="4" t="s">
        <v>22</v>
      </c>
      <c r="D634" s="4" t="s">
        <v>32</v>
      </c>
      <c r="E634">
        <v>3279</v>
      </c>
      <c r="F634" s="1">
        <v>2.0166666666666671</v>
      </c>
      <c r="G634" s="1">
        <v>18.150000000000002</v>
      </c>
      <c r="H634" s="1">
        <f>financials[[#This Row],[Units Sold]]*financials[[#This Row],[Sale Price]]</f>
        <v>59513.850000000006</v>
      </c>
      <c r="I634" s="1">
        <f>VLOOKUP(financials[[#This Row],[Discount Band]],discount!A:B,2,0)*financials[[#This Row],[Gross Sales]]</f>
        <v>35708.310000000005</v>
      </c>
      <c r="J634" s="1">
        <f>financials[[#This Row],[Gross Sales]]-financials[[#This Row],[Discounts]]</f>
        <v>23805.54</v>
      </c>
      <c r="K634" s="1">
        <f>financials[[#This Row],[Manufacturing Price]]*financials[[#This Row],[Units Sold]]*1.2</f>
        <v>7935.1800000000012</v>
      </c>
      <c r="L634" s="1">
        <f>financials[[#This Row],[ Sales]]-financials[[#This Row],[COGS]]</f>
        <v>15870.36</v>
      </c>
      <c r="M634" s="5">
        <v>43770</v>
      </c>
    </row>
    <row r="635" spans="1:13" x14ac:dyDescent="0.25">
      <c r="A635" t="s">
        <v>7</v>
      </c>
      <c r="B635" t="s">
        <v>12</v>
      </c>
      <c r="C635" s="4" t="s">
        <v>22</v>
      </c>
      <c r="D635" s="4" t="s">
        <v>32</v>
      </c>
      <c r="E635">
        <v>4402</v>
      </c>
      <c r="F635" s="1">
        <v>2.0166666666666671</v>
      </c>
      <c r="G635" s="1">
        <v>18.150000000000002</v>
      </c>
      <c r="H635" s="1">
        <f>financials[[#This Row],[Units Sold]]*financials[[#This Row],[Sale Price]]</f>
        <v>79896.3</v>
      </c>
      <c r="I635" s="1">
        <f>VLOOKUP(financials[[#This Row],[Discount Band]],discount!A:B,2,0)*financials[[#This Row],[Gross Sales]]</f>
        <v>47937.78</v>
      </c>
      <c r="J635" s="1">
        <f>financials[[#This Row],[Gross Sales]]-financials[[#This Row],[Discounts]]</f>
        <v>31958.520000000004</v>
      </c>
      <c r="K635" s="1">
        <f>financials[[#This Row],[Manufacturing Price]]*financials[[#This Row],[Units Sold]]*1.2</f>
        <v>10652.840000000002</v>
      </c>
      <c r="L635" s="1">
        <f>financials[[#This Row],[ Sales]]-financials[[#This Row],[COGS]]</f>
        <v>21305.68</v>
      </c>
      <c r="M635" s="5">
        <v>43800</v>
      </c>
    </row>
    <row r="636" spans="1:13" x14ac:dyDescent="0.25">
      <c r="A636" t="s">
        <v>8</v>
      </c>
      <c r="B636" t="s">
        <v>16</v>
      </c>
      <c r="C636" s="4" t="s">
        <v>22</v>
      </c>
      <c r="D636" s="4" t="s">
        <v>32</v>
      </c>
      <c r="E636">
        <v>481</v>
      </c>
      <c r="F636" s="1">
        <v>2.0166666666666671</v>
      </c>
      <c r="G636" s="1">
        <v>151.25</v>
      </c>
      <c r="H636" s="1">
        <f>financials[[#This Row],[Units Sold]]*financials[[#This Row],[Sale Price]]</f>
        <v>72751.25</v>
      </c>
      <c r="I636" s="1">
        <f>VLOOKUP(financials[[#This Row],[Discount Band]],discount!A:B,2,0)*financials[[#This Row],[Gross Sales]]</f>
        <v>43650.75</v>
      </c>
      <c r="J636" s="1">
        <f>financials[[#This Row],[Gross Sales]]-financials[[#This Row],[Discounts]]</f>
        <v>29100.5</v>
      </c>
      <c r="K636" s="1">
        <f>financials[[#This Row],[Manufacturing Price]]*financials[[#This Row],[Units Sold]]*1.2</f>
        <v>1164.0200000000002</v>
      </c>
      <c r="L636" s="1">
        <f>financials[[#This Row],[ Sales]]-financials[[#This Row],[COGS]]</f>
        <v>27936.48</v>
      </c>
      <c r="M636" s="5">
        <v>44166</v>
      </c>
    </row>
    <row r="637" spans="1:13" x14ac:dyDescent="0.25">
      <c r="A637" t="s">
        <v>9</v>
      </c>
      <c r="B637" t="s">
        <v>12</v>
      </c>
      <c r="C637" s="4" t="s">
        <v>23</v>
      </c>
      <c r="D637" s="4" t="s">
        <v>32</v>
      </c>
      <c r="E637">
        <v>423</v>
      </c>
      <c r="F637" s="1">
        <v>3.3611111111111116</v>
      </c>
      <c r="G637" s="1">
        <v>423.50000000000011</v>
      </c>
      <c r="H637" s="1">
        <f>financials[[#This Row],[Units Sold]]*financials[[#This Row],[Sale Price]]</f>
        <v>179140.50000000006</v>
      </c>
      <c r="I637" s="1">
        <f>VLOOKUP(financials[[#This Row],[Discount Band]],discount!A:B,2,0)*financials[[#This Row],[Gross Sales]]</f>
        <v>107484.30000000003</v>
      </c>
      <c r="J637" s="1">
        <f>financials[[#This Row],[Gross Sales]]-financials[[#This Row],[Discounts]]</f>
        <v>71656.200000000026</v>
      </c>
      <c r="K637" s="1">
        <f>financials[[#This Row],[Manufacturing Price]]*financials[[#This Row],[Units Sold]]*1.2</f>
        <v>1706.1000000000001</v>
      </c>
      <c r="L637" s="1">
        <f>financials[[#This Row],[ Sales]]-financials[[#This Row],[COGS]]</f>
        <v>69950.10000000002</v>
      </c>
      <c r="M637" s="5">
        <v>43466</v>
      </c>
    </row>
    <row r="638" spans="1:13" x14ac:dyDescent="0.25">
      <c r="A638" t="s">
        <v>9</v>
      </c>
      <c r="B638" t="s">
        <v>15</v>
      </c>
      <c r="C638" s="4" t="s">
        <v>23</v>
      </c>
      <c r="D638" s="4" t="s">
        <v>32</v>
      </c>
      <c r="E638">
        <v>4021</v>
      </c>
      <c r="F638" s="1">
        <v>3.3611111111111116</v>
      </c>
      <c r="G638" s="1">
        <v>423.50000000000011</v>
      </c>
      <c r="H638" s="1">
        <f>financials[[#This Row],[Units Sold]]*financials[[#This Row],[Sale Price]]</f>
        <v>1702893.5000000005</v>
      </c>
      <c r="I638" s="1">
        <f>VLOOKUP(financials[[#This Row],[Discount Band]],discount!A:B,2,0)*financials[[#This Row],[Gross Sales]]</f>
        <v>1021736.1000000002</v>
      </c>
      <c r="J638" s="1">
        <f>financials[[#This Row],[Gross Sales]]-financials[[#This Row],[Discounts]]</f>
        <v>681157.40000000026</v>
      </c>
      <c r="K638" s="1">
        <f>financials[[#This Row],[Manufacturing Price]]*financials[[#This Row],[Units Sold]]*1.2</f>
        <v>16218.033333333335</v>
      </c>
      <c r="L638" s="1">
        <f>financials[[#This Row],[ Sales]]-financials[[#This Row],[COGS]]</f>
        <v>664939.36666666693</v>
      </c>
      <c r="M638" s="5">
        <v>43556</v>
      </c>
    </row>
    <row r="639" spans="1:13" x14ac:dyDescent="0.25">
      <c r="A639" t="s">
        <v>9</v>
      </c>
      <c r="B639" t="s">
        <v>12</v>
      </c>
      <c r="C639" s="4" t="s">
        <v>23</v>
      </c>
      <c r="D639" s="4" t="s">
        <v>32</v>
      </c>
      <c r="E639">
        <v>3900</v>
      </c>
      <c r="F639" s="1">
        <v>3.3611111111111116</v>
      </c>
      <c r="G639" s="1">
        <v>423.50000000000011</v>
      </c>
      <c r="H639" s="1">
        <f>financials[[#This Row],[Units Sold]]*financials[[#This Row],[Sale Price]]</f>
        <v>1651650.0000000005</v>
      </c>
      <c r="I639" s="1">
        <f>VLOOKUP(financials[[#This Row],[Discount Band]],discount!A:B,2,0)*financials[[#This Row],[Gross Sales]]</f>
        <v>990990.00000000023</v>
      </c>
      <c r="J639" s="1">
        <f>financials[[#This Row],[Gross Sales]]-financials[[#This Row],[Discounts]]</f>
        <v>660660.00000000023</v>
      </c>
      <c r="K639" s="1">
        <f>financials[[#This Row],[Manufacturing Price]]*financials[[#This Row],[Units Sold]]*1.2</f>
        <v>15730.000000000002</v>
      </c>
      <c r="L639" s="1">
        <f>financials[[#This Row],[ Sales]]-financials[[#This Row],[COGS]]</f>
        <v>644930.00000000023</v>
      </c>
      <c r="M639" s="5">
        <v>43586</v>
      </c>
    </row>
    <row r="640" spans="1:13" x14ac:dyDescent="0.25">
      <c r="A640" t="s">
        <v>9</v>
      </c>
      <c r="B640" t="s">
        <v>12</v>
      </c>
      <c r="C640" s="4" t="s">
        <v>23</v>
      </c>
      <c r="D640" s="4" t="s">
        <v>32</v>
      </c>
      <c r="E640">
        <v>4169</v>
      </c>
      <c r="F640" s="1">
        <v>3.3611111111111116</v>
      </c>
      <c r="G640" s="1">
        <v>8.4700000000000024</v>
      </c>
      <c r="H640" s="1">
        <f>financials[[#This Row],[Units Sold]]*financials[[#This Row],[Sale Price]]</f>
        <v>35311.430000000008</v>
      </c>
      <c r="I640" s="1">
        <f>VLOOKUP(financials[[#This Row],[Discount Band]],discount!A:B,2,0)*financials[[#This Row],[Gross Sales]]</f>
        <v>21186.858000000004</v>
      </c>
      <c r="J640" s="1">
        <f>financials[[#This Row],[Gross Sales]]-financials[[#This Row],[Discounts]]</f>
        <v>14124.572000000004</v>
      </c>
      <c r="K640" s="1">
        <f>financials[[#This Row],[Manufacturing Price]]*financials[[#This Row],[Units Sold]]*1.2</f>
        <v>16814.966666666667</v>
      </c>
      <c r="L640" s="1">
        <f>financials[[#This Row],[ Sales]]-financials[[#This Row],[COGS]]</f>
        <v>-2690.3946666666634</v>
      </c>
      <c r="M640" s="5">
        <v>43709</v>
      </c>
    </row>
    <row r="641" spans="1:13" x14ac:dyDescent="0.25">
      <c r="A641" t="s">
        <v>9</v>
      </c>
      <c r="B641" t="s">
        <v>16</v>
      </c>
      <c r="C641" s="4" t="s">
        <v>23</v>
      </c>
      <c r="D641" s="4" t="s">
        <v>32</v>
      </c>
      <c r="E641">
        <v>461</v>
      </c>
      <c r="F641" s="1">
        <v>3.3611111111111116</v>
      </c>
      <c r="G641" s="1">
        <v>8.4700000000000024</v>
      </c>
      <c r="H641" s="1">
        <f>financials[[#This Row],[Units Sold]]*financials[[#This Row],[Sale Price]]</f>
        <v>3904.670000000001</v>
      </c>
      <c r="I641" s="1">
        <f>VLOOKUP(financials[[#This Row],[Discount Band]],discount!A:B,2,0)*financials[[#This Row],[Gross Sales]]</f>
        <v>2342.8020000000006</v>
      </c>
      <c r="J641" s="1">
        <f>financials[[#This Row],[Gross Sales]]-financials[[#This Row],[Discounts]]</f>
        <v>1561.8680000000004</v>
      </c>
      <c r="K641" s="1">
        <f>financials[[#This Row],[Manufacturing Price]]*financials[[#This Row],[Units Sold]]*1.2</f>
        <v>1859.3666666666668</v>
      </c>
      <c r="L641" s="1">
        <f>financials[[#This Row],[ Sales]]-financials[[#This Row],[COGS]]</f>
        <v>-297.4986666666664</v>
      </c>
      <c r="M641" s="5">
        <v>44105</v>
      </c>
    </row>
    <row r="642" spans="1:13" x14ac:dyDescent="0.25">
      <c r="A642" t="s">
        <v>7</v>
      </c>
      <c r="B642" t="s">
        <v>12</v>
      </c>
      <c r="C642" s="4" t="s">
        <v>23</v>
      </c>
      <c r="D642" s="4" t="s">
        <v>32</v>
      </c>
      <c r="E642">
        <v>158</v>
      </c>
      <c r="F642" s="1">
        <v>3.3611111111111116</v>
      </c>
      <c r="G642" s="1">
        <v>18.150000000000002</v>
      </c>
      <c r="H642" s="1">
        <f>financials[[#This Row],[Units Sold]]*financials[[#This Row],[Sale Price]]</f>
        <v>2867.7000000000003</v>
      </c>
      <c r="I642" s="1">
        <f>VLOOKUP(financials[[#This Row],[Discount Band]],discount!A:B,2,0)*financials[[#This Row],[Gross Sales]]</f>
        <v>1720.6200000000001</v>
      </c>
      <c r="J642" s="1">
        <f>financials[[#This Row],[Gross Sales]]-financials[[#This Row],[Discounts]]</f>
        <v>1147.0800000000002</v>
      </c>
      <c r="K642" s="1">
        <f>financials[[#This Row],[Manufacturing Price]]*financials[[#This Row],[Units Sold]]*1.2</f>
        <v>637.26666666666677</v>
      </c>
      <c r="L642" s="1">
        <f>financials[[#This Row],[ Sales]]-financials[[#This Row],[COGS]]</f>
        <v>509.81333333333339</v>
      </c>
      <c r="M642" s="5">
        <v>43800</v>
      </c>
    </row>
    <row r="643" spans="1:13" x14ac:dyDescent="0.25">
      <c r="A643" t="s">
        <v>9</v>
      </c>
      <c r="B643" t="s">
        <v>16</v>
      </c>
      <c r="C643" s="4" t="s">
        <v>24</v>
      </c>
      <c r="D643" s="4" t="s">
        <v>32</v>
      </c>
      <c r="E643">
        <v>4116</v>
      </c>
      <c r="F643" s="1">
        <v>6.7222222222222232</v>
      </c>
      <c r="G643" s="1">
        <v>24.200000000000003</v>
      </c>
      <c r="H643" s="1">
        <f>financials[[#This Row],[Units Sold]]*financials[[#This Row],[Sale Price]]</f>
        <v>99607.200000000012</v>
      </c>
      <c r="I643" s="1">
        <f>VLOOKUP(financials[[#This Row],[Discount Band]],discount!A:B,2,0)*financials[[#This Row],[Gross Sales]]</f>
        <v>59764.320000000007</v>
      </c>
      <c r="J643" s="1">
        <f>financials[[#This Row],[Gross Sales]]-financials[[#This Row],[Discounts]]</f>
        <v>39842.880000000005</v>
      </c>
      <c r="K643" s="1">
        <f>financials[[#This Row],[Manufacturing Price]]*financials[[#This Row],[Units Sold]]*1.2</f>
        <v>33202.400000000001</v>
      </c>
      <c r="L643" s="1">
        <f>financials[[#This Row],[ Sales]]-financials[[#This Row],[COGS]]</f>
        <v>6640.4800000000032</v>
      </c>
      <c r="M643" s="5">
        <v>43497</v>
      </c>
    </row>
    <row r="644" spans="1:13" x14ac:dyDescent="0.25">
      <c r="A644" t="s">
        <v>7</v>
      </c>
      <c r="B644" t="s">
        <v>12</v>
      </c>
      <c r="C644" s="4" t="s">
        <v>24</v>
      </c>
      <c r="D644" s="4" t="s">
        <v>32</v>
      </c>
      <c r="E644">
        <v>4973</v>
      </c>
      <c r="F644" s="1">
        <v>6.7222222222222232</v>
      </c>
      <c r="G644" s="1">
        <v>18.150000000000002</v>
      </c>
      <c r="H644" s="1">
        <f>financials[[#This Row],[Units Sold]]*financials[[#This Row],[Sale Price]]</f>
        <v>90259.950000000012</v>
      </c>
      <c r="I644" s="1">
        <f>VLOOKUP(financials[[#This Row],[Discount Band]],discount!A:B,2,0)*financials[[#This Row],[Gross Sales]]</f>
        <v>54155.970000000008</v>
      </c>
      <c r="J644" s="1">
        <f>financials[[#This Row],[Gross Sales]]-financials[[#This Row],[Discounts]]</f>
        <v>36103.980000000003</v>
      </c>
      <c r="K644" s="1">
        <f>financials[[#This Row],[Manufacturing Price]]*financials[[#This Row],[Units Sold]]*1.2</f>
        <v>40115.53333333334</v>
      </c>
      <c r="L644" s="1">
        <f>financials[[#This Row],[ Sales]]-financials[[#This Row],[COGS]]</f>
        <v>-4011.5533333333369</v>
      </c>
      <c r="M644" s="5">
        <v>44075</v>
      </c>
    </row>
    <row r="645" spans="1:13" x14ac:dyDescent="0.25">
      <c r="A645" t="s">
        <v>7</v>
      </c>
      <c r="B645" t="s">
        <v>12</v>
      </c>
      <c r="C645" s="4" t="s">
        <v>24</v>
      </c>
      <c r="D645" s="4" t="s">
        <v>32</v>
      </c>
      <c r="E645">
        <v>43</v>
      </c>
      <c r="F645" s="1">
        <v>6.7222222222222232</v>
      </c>
      <c r="G645" s="1">
        <v>18.150000000000002</v>
      </c>
      <c r="H645" s="1">
        <f>financials[[#This Row],[Units Sold]]*financials[[#This Row],[Sale Price]]</f>
        <v>780.45</v>
      </c>
      <c r="I645" s="1">
        <f>VLOOKUP(financials[[#This Row],[Discount Band]],discount!A:B,2,0)*financials[[#This Row],[Gross Sales]]</f>
        <v>468.27</v>
      </c>
      <c r="J645" s="1">
        <f>financials[[#This Row],[Gross Sales]]-financials[[#This Row],[Discounts]]</f>
        <v>312.18000000000006</v>
      </c>
      <c r="K645" s="1">
        <f>financials[[#This Row],[Manufacturing Price]]*financials[[#This Row],[Units Sold]]*1.2</f>
        <v>346.86666666666673</v>
      </c>
      <c r="L645" s="1">
        <f>financials[[#This Row],[ Sales]]-financials[[#This Row],[COGS]]</f>
        <v>-34.686666666666667</v>
      </c>
      <c r="M645" s="5">
        <v>44105</v>
      </c>
    </row>
    <row r="646" spans="1:13" x14ac:dyDescent="0.25">
      <c r="A646" t="s">
        <v>10</v>
      </c>
      <c r="B646" t="s">
        <v>13</v>
      </c>
      <c r="C646" s="4" t="s">
        <v>24</v>
      </c>
      <c r="D646" s="4" t="s">
        <v>32</v>
      </c>
      <c r="E646">
        <v>1030</v>
      </c>
      <c r="F646" s="1">
        <v>6.7222222222222232</v>
      </c>
      <c r="G646" s="1">
        <v>14.520000000000003</v>
      </c>
      <c r="H646" s="1">
        <f>financials[[#This Row],[Units Sold]]*financials[[#This Row],[Sale Price]]</f>
        <v>14955.600000000004</v>
      </c>
      <c r="I646" s="1">
        <f>VLOOKUP(financials[[#This Row],[Discount Band]],discount!A:B,2,0)*financials[[#This Row],[Gross Sales]]</f>
        <v>8973.3600000000024</v>
      </c>
      <c r="J646" s="1">
        <f>financials[[#This Row],[Gross Sales]]-financials[[#This Row],[Discounts]]</f>
        <v>5982.2400000000016</v>
      </c>
      <c r="K646" s="1">
        <f>financials[[#This Row],[Manufacturing Price]]*financials[[#This Row],[Units Sold]]*1.2</f>
        <v>8308.6666666666679</v>
      </c>
      <c r="L646" s="1">
        <f>financials[[#This Row],[ Sales]]-financials[[#This Row],[COGS]]</f>
        <v>-2326.4266666666663</v>
      </c>
      <c r="M646" s="5">
        <v>43739</v>
      </c>
    </row>
    <row r="647" spans="1:13" x14ac:dyDescent="0.25">
      <c r="A647" t="s">
        <v>9</v>
      </c>
      <c r="B647" t="s">
        <v>14</v>
      </c>
      <c r="C647" s="4" t="s">
        <v>24</v>
      </c>
      <c r="D647" s="4" t="s">
        <v>32</v>
      </c>
      <c r="E647">
        <v>1567</v>
      </c>
      <c r="F647" s="1">
        <v>6.7222222222222232</v>
      </c>
      <c r="G647" s="1">
        <v>8.4700000000000024</v>
      </c>
      <c r="H647" s="1">
        <f>financials[[#This Row],[Units Sold]]*financials[[#This Row],[Sale Price]]</f>
        <v>13272.490000000003</v>
      </c>
      <c r="I647" s="1">
        <f>VLOOKUP(financials[[#This Row],[Discount Band]],discount!A:B,2,0)*financials[[#This Row],[Gross Sales]]</f>
        <v>7963.4940000000015</v>
      </c>
      <c r="J647" s="1">
        <f>financials[[#This Row],[Gross Sales]]-financials[[#This Row],[Discounts]]</f>
        <v>5308.9960000000019</v>
      </c>
      <c r="K647" s="1">
        <f>financials[[#This Row],[Manufacturing Price]]*financials[[#This Row],[Units Sold]]*1.2</f>
        <v>12640.466666666669</v>
      </c>
      <c r="L647" s="1">
        <f>financials[[#This Row],[ Sales]]-financials[[#This Row],[COGS]]</f>
        <v>-7331.4706666666671</v>
      </c>
      <c r="M647" s="5">
        <v>43739</v>
      </c>
    </row>
    <row r="648" spans="1:13" x14ac:dyDescent="0.25">
      <c r="A648" t="s">
        <v>9</v>
      </c>
      <c r="B648" t="s">
        <v>12</v>
      </c>
      <c r="C648" s="4" t="s">
        <v>24</v>
      </c>
      <c r="D648" s="4" t="s">
        <v>32</v>
      </c>
      <c r="E648">
        <v>4710</v>
      </c>
      <c r="F648" s="1">
        <v>6.7222222222222232</v>
      </c>
      <c r="G648" s="1">
        <v>423.50000000000011</v>
      </c>
      <c r="H648" s="1">
        <f>financials[[#This Row],[Units Sold]]*financials[[#This Row],[Sale Price]]</f>
        <v>1994685.0000000005</v>
      </c>
      <c r="I648" s="1">
        <f>VLOOKUP(financials[[#This Row],[Discount Band]],discount!A:B,2,0)*financials[[#This Row],[Gross Sales]]</f>
        <v>1196811.0000000002</v>
      </c>
      <c r="J648" s="1">
        <f>financials[[#This Row],[Gross Sales]]-financials[[#This Row],[Discounts]]</f>
        <v>797874.00000000023</v>
      </c>
      <c r="K648" s="1">
        <f>financials[[#This Row],[Manufacturing Price]]*financials[[#This Row],[Units Sold]]*1.2</f>
        <v>37994.000000000007</v>
      </c>
      <c r="L648" s="1">
        <f>financials[[#This Row],[ Sales]]-financials[[#This Row],[COGS]]</f>
        <v>759880.00000000023</v>
      </c>
      <c r="M648" s="5">
        <v>43770</v>
      </c>
    </row>
    <row r="649" spans="1:13" x14ac:dyDescent="0.25">
      <c r="A649" t="s">
        <v>10</v>
      </c>
      <c r="B649" t="s">
        <v>12</v>
      </c>
      <c r="C649" s="4" t="s">
        <v>24</v>
      </c>
      <c r="D649" s="4" t="s">
        <v>32</v>
      </c>
      <c r="E649">
        <v>1929</v>
      </c>
      <c r="F649" s="1">
        <v>6.7222222222222232</v>
      </c>
      <c r="G649" s="1">
        <v>14.520000000000003</v>
      </c>
      <c r="H649" s="1">
        <f>financials[[#This Row],[Units Sold]]*financials[[#This Row],[Sale Price]]</f>
        <v>28009.080000000005</v>
      </c>
      <c r="I649" s="1">
        <f>VLOOKUP(financials[[#This Row],[Discount Band]],discount!A:B,2,0)*financials[[#This Row],[Gross Sales]]</f>
        <v>16805.448000000004</v>
      </c>
      <c r="J649" s="1">
        <f>financials[[#This Row],[Gross Sales]]-financials[[#This Row],[Discounts]]</f>
        <v>11203.632000000001</v>
      </c>
      <c r="K649" s="1">
        <f>financials[[#This Row],[Manufacturing Price]]*financials[[#This Row],[Units Sold]]*1.2</f>
        <v>15560.6</v>
      </c>
      <c r="L649" s="1">
        <f>financials[[#This Row],[ Sales]]-financials[[#This Row],[COGS]]</f>
        <v>-4356.9679999999989</v>
      </c>
      <c r="M649" s="5">
        <v>44136</v>
      </c>
    </row>
    <row r="650" spans="1:13" x14ac:dyDescent="0.25">
      <c r="A650" t="s">
        <v>9</v>
      </c>
      <c r="B650" t="s">
        <v>13</v>
      </c>
      <c r="C650" s="4" t="s">
        <v>24</v>
      </c>
      <c r="D650" s="4" t="s">
        <v>32</v>
      </c>
      <c r="E650">
        <v>424</v>
      </c>
      <c r="F650" s="1">
        <v>6.7222222222222232</v>
      </c>
      <c r="G650" s="1">
        <v>423.50000000000011</v>
      </c>
      <c r="H650" s="1">
        <f>financials[[#This Row],[Units Sold]]*financials[[#This Row],[Sale Price]]</f>
        <v>179564.00000000006</v>
      </c>
      <c r="I650" s="1">
        <f>VLOOKUP(financials[[#This Row],[Discount Band]],discount!A:B,2,0)*financials[[#This Row],[Gross Sales]]</f>
        <v>107738.40000000004</v>
      </c>
      <c r="J650" s="1">
        <f>financials[[#This Row],[Gross Sales]]-financials[[#This Row],[Discounts]]</f>
        <v>71825.60000000002</v>
      </c>
      <c r="K650" s="1">
        <f>financials[[#This Row],[Manufacturing Price]]*financials[[#This Row],[Units Sold]]*1.2</f>
        <v>3420.2666666666669</v>
      </c>
      <c r="L650" s="1">
        <f>financials[[#This Row],[ Sales]]-financials[[#This Row],[COGS]]</f>
        <v>68405.333333333358</v>
      </c>
      <c r="M650" s="5">
        <v>43770</v>
      </c>
    </row>
    <row r="651" spans="1:13" x14ac:dyDescent="0.25">
      <c r="A651" t="s">
        <v>9</v>
      </c>
      <c r="B651" t="s">
        <v>14</v>
      </c>
      <c r="C651" s="4" t="s">
        <v>24</v>
      </c>
      <c r="D651" s="4" t="s">
        <v>32</v>
      </c>
      <c r="E651">
        <v>4600</v>
      </c>
      <c r="F651" s="1">
        <v>6.7222222222222232</v>
      </c>
      <c r="G651" s="1">
        <v>423.50000000000011</v>
      </c>
      <c r="H651" s="1">
        <f>financials[[#This Row],[Units Sold]]*financials[[#This Row],[Sale Price]]</f>
        <v>1948100.0000000005</v>
      </c>
      <c r="I651" s="1">
        <f>VLOOKUP(financials[[#This Row],[Discount Band]],discount!A:B,2,0)*financials[[#This Row],[Gross Sales]]</f>
        <v>1168860.0000000002</v>
      </c>
      <c r="J651" s="1">
        <f>financials[[#This Row],[Gross Sales]]-financials[[#This Row],[Discounts]]</f>
        <v>779240.00000000023</v>
      </c>
      <c r="K651" s="1">
        <f>financials[[#This Row],[Manufacturing Price]]*financials[[#This Row],[Units Sold]]*1.2</f>
        <v>37106.666666666672</v>
      </c>
      <c r="L651" s="1">
        <f>financials[[#This Row],[ Sales]]-financials[[#This Row],[COGS]]</f>
        <v>742133.3333333336</v>
      </c>
      <c r="M651" s="5">
        <v>44136</v>
      </c>
    </row>
    <row r="652" spans="1:13" x14ac:dyDescent="0.25">
      <c r="A652" t="s">
        <v>8</v>
      </c>
      <c r="B652" t="s">
        <v>16</v>
      </c>
      <c r="C652" s="4" t="s">
        <v>25</v>
      </c>
      <c r="D652" s="4" t="s">
        <v>32</v>
      </c>
      <c r="E652">
        <v>345</v>
      </c>
      <c r="F652" s="1">
        <v>80.666666666666671</v>
      </c>
      <c r="G652" s="1">
        <v>151.25</v>
      </c>
      <c r="H652" s="1">
        <f>financials[[#This Row],[Units Sold]]*financials[[#This Row],[Sale Price]]</f>
        <v>52181.25</v>
      </c>
      <c r="I652" s="1">
        <f>VLOOKUP(financials[[#This Row],[Discount Band]],discount!A:B,2,0)*financials[[#This Row],[Gross Sales]]</f>
        <v>31308.75</v>
      </c>
      <c r="J652" s="1">
        <f>financials[[#This Row],[Gross Sales]]-financials[[#This Row],[Discounts]]</f>
        <v>20872.5</v>
      </c>
      <c r="K652" s="1">
        <f>financials[[#This Row],[Manufacturing Price]]*financials[[#This Row],[Units Sold]]*1.2</f>
        <v>33396</v>
      </c>
      <c r="L652" s="1">
        <f>financials[[#This Row],[ Sales]]-financials[[#This Row],[COGS]]</f>
        <v>-12523.5</v>
      </c>
      <c r="M652" s="5">
        <v>43497</v>
      </c>
    </row>
    <row r="653" spans="1:13" x14ac:dyDescent="0.25">
      <c r="A653" t="s">
        <v>9</v>
      </c>
      <c r="B653" t="s">
        <v>13</v>
      </c>
      <c r="C653" s="4" t="s">
        <v>25</v>
      </c>
      <c r="D653" s="4" t="s">
        <v>32</v>
      </c>
      <c r="E653">
        <v>166</v>
      </c>
      <c r="F653" s="1">
        <v>80.666666666666671</v>
      </c>
      <c r="G653" s="1">
        <v>24.200000000000003</v>
      </c>
      <c r="H653" s="1">
        <f>financials[[#This Row],[Units Sold]]*financials[[#This Row],[Sale Price]]</f>
        <v>4017.2000000000003</v>
      </c>
      <c r="I653" s="1">
        <f>VLOOKUP(financials[[#This Row],[Discount Band]],discount!A:B,2,0)*financials[[#This Row],[Gross Sales]]</f>
        <v>2410.3200000000002</v>
      </c>
      <c r="J653" s="1">
        <f>financials[[#This Row],[Gross Sales]]-financials[[#This Row],[Discounts]]</f>
        <v>1606.88</v>
      </c>
      <c r="K653" s="1">
        <f>financials[[#This Row],[Manufacturing Price]]*financials[[#This Row],[Units Sold]]*1.2</f>
        <v>16068.800000000001</v>
      </c>
      <c r="L653" s="1">
        <f>financials[[#This Row],[ Sales]]-financials[[#This Row],[COGS]]</f>
        <v>-14461.920000000002</v>
      </c>
      <c r="M653" s="5">
        <v>43556</v>
      </c>
    </row>
    <row r="654" spans="1:13" x14ac:dyDescent="0.25">
      <c r="A654" t="s">
        <v>6</v>
      </c>
      <c r="B654" t="s">
        <v>13</v>
      </c>
      <c r="C654" s="4" t="s">
        <v>25</v>
      </c>
      <c r="D654" s="4" t="s">
        <v>32</v>
      </c>
      <c r="E654">
        <v>1250</v>
      </c>
      <c r="F654" s="1">
        <v>80.666666666666671</v>
      </c>
      <c r="G654" s="1">
        <v>363.00000000000006</v>
      </c>
      <c r="H654" s="1">
        <f>financials[[#This Row],[Units Sold]]*financials[[#This Row],[Sale Price]]</f>
        <v>453750.00000000006</v>
      </c>
      <c r="I654" s="1">
        <f>VLOOKUP(financials[[#This Row],[Discount Band]],discount!A:B,2,0)*financials[[#This Row],[Gross Sales]]</f>
        <v>272250</v>
      </c>
      <c r="J654" s="1">
        <f>financials[[#This Row],[Gross Sales]]-financials[[#This Row],[Discounts]]</f>
        <v>181500.00000000006</v>
      </c>
      <c r="K654" s="1">
        <f>financials[[#This Row],[Manufacturing Price]]*financials[[#This Row],[Units Sold]]*1.2</f>
        <v>121000</v>
      </c>
      <c r="L654" s="1">
        <f>financials[[#This Row],[ Sales]]-financials[[#This Row],[COGS]]</f>
        <v>60500.000000000058</v>
      </c>
      <c r="M654" s="5">
        <v>43647</v>
      </c>
    </row>
    <row r="655" spans="1:13" x14ac:dyDescent="0.25">
      <c r="A655" t="s">
        <v>6</v>
      </c>
      <c r="B655" t="s">
        <v>12</v>
      </c>
      <c r="C655" s="4" t="s">
        <v>25</v>
      </c>
      <c r="D655" s="4" t="s">
        <v>32</v>
      </c>
      <c r="E655">
        <v>1327</v>
      </c>
      <c r="F655" s="1">
        <v>80.666666666666671</v>
      </c>
      <c r="G655" s="1">
        <v>363.00000000000006</v>
      </c>
      <c r="H655" s="1">
        <f>financials[[#This Row],[Units Sold]]*financials[[#This Row],[Sale Price]]</f>
        <v>481701.00000000006</v>
      </c>
      <c r="I655" s="1">
        <f>VLOOKUP(financials[[#This Row],[Discount Band]],discount!A:B,2,0)*financials[[#This Row],[Gross Sales]]</f>
        <v>289020.60000000003</v>
      </c>
      <c r="J655" s="1">
        <f>financials[[#This Row],[Gross Sales]]-financials[[#This Row],[Discounts]]</f>
        <v>192680.40000000002</v>
      </c>
      <c r="K655" s="1">
        <f>financials[[#This Row],[Manufacturing Price]]*financials[[#This Row],[Units Sold]]*1.2</f>
        <v>128453.6</v>
      </c>
      <c r="L655" s="1">
        <f>financials[[#This Row],[ Sales]]-financials[[#This Row],[COGS]]</f>
        <v>64226.800000000017</v>
      </c>
      <c r="M655" s="5">
        <v>44105</v>
      </c>
    </row>
    <row r="656" spans="1:13" x14ac:dyDescent="0.25">
      <c r="A656" t="s">
        <v>6</v>
      </c>
      <c r="B656" t="s">
        <v>15</v>
      </c>
      <c r="C656" s="4" t="s">
        <v>25</v>
      </c>
      <c r="D656" s="4" t="s">
        <v>32</v>
      </c>
      <c r="E656">
        <v>1147</v>
      </c>
      <c r="F656" s="1">
        <v>80.666666666666671</v>
      </c>
      <c r="G656" s="1">
        <v>363.00000000000006</v>
      </c>
      <c r="H656" s="1">
        <f>financials[[#This Row],[Units Sold]]*financials[[#This Row],[Sale Price]]</f>
        <v>416361.00000000006</v>
      </c>
      <c r="I656" s="1">
        <f>VLOOKUP(financials[[#This Row],[Discount Band]],discount!A:B,2,0)*financials[[#This Row],[Gross Sales]]</f>
        <v>249816.60000000003</v>
      </c>
      <c r="J656" s="1">
        <f>financials[[#This Row],[Gross Sales]]-financials[[#This Row],[Discounts]]</f>
        <v>166544.40000000002</v>
      </c>
      <c r="K656" s="1">
        <f>financials[[#This Row],[Manufacturing Price]]*financials[[#This Row],[Units Sold]]*1.2</f>
        <v>111029.6</v>
      </c>
      <c r="L656" s="1">
        <f>financials[[#This Row],[ Sales]]-financials[[#This Row],[COGS]]</f>
        <v>55514.800000000017</v>
      </c>
      <c r="M656" s="5">
        <v>44136</v>
      </c>
    </row>
    <row r="657" spans="1:13" x14ac:dyDescent="0.25">
      <c r="A657" t="s">
        <v>9</v>
      </c>
      <c r="B657" t="s">
        <v>16</v>
      </c>
      <c r="C657" s="4" t="s">
        <v>26</v>
      </c>
      <c r="D657" s="4" t="s">
        <v>32</v>
      </c>
      <c r="E657">
        <v>2207</v>
      </c>
      <c r="F657" s="1">
        <v>168.05555555555554</v>
      </c>
      <c r="G657" s="1">
        <v>8.4700000000000024</v>
      </c>
      <c r="H657" s="1">
        <f>financials[[#This Row],[Units Sold]]*financials[[#This Row],[Sale Price]]</f>
        <v>18693.290000000005</v>
      </c>
      <c r="I657" s="1">
        <f>VLOOKUP(financials[[#This Row],[Discount Band]],discount!A:B,2,0)*financials[[#This Row],[Gross Sales]]</f>
        <v>11215.974000000002</v>
      </c>
      <c r="J657" s="1">
        <f>financials[[#This Row],[Gross Sales]]-financials[[#This Row],[Discounts]]</f>
        <v>7477.3160000000025</v>
      </c>
      <c r="K657" s="1">
        <f>financials[[#This Row],[Manufacturing Price]]*financials[[#This Row],[Units Sold]]*1.2</f>
        <v>445078.33333333326</v>
      </c>
      <c r="L657" s="1">
        <f>financials[[#This Row],[ Sales]]-financials[[#This Row],[COGS]]</f>
        <v>-437601.01733333326</v>
      </c>
      <c r="M657" s="5">
        <v>43525</v>
      </c>
    </row>
    <row r="658" spans="1:13" x14ac:dyDescent="0.25">
      <c r="A658" t="s">
        <v>6</v>
      </c>
      <c r="B658" t="s">
        <v>13</v>
      </c>
      <c r="C658" s="4" t="s">
        <v>26</v>
      </c>
      <c r="D658" s="4" t="s">
        <v>32</v>
      </c>
      <c r="E658">
        <v>2213</v>
      </c>
      <c r="F658" s="1">
        <v>168.05555555555554</v>
      </c>
      <c r="G658" s="1">
        <v>363.00000000000006</v>
      </c>
      <c r="H658" s="1">
        <f>financials[[#This Row],[Units Sold]]*financials[[#This Row],[Sale Price]]</f>
        <v>803319.00000000012</v>
      </c>
      <c r="I658" s="1">
        <f>VLOOKUP(financials[[#This Row],[Discount Band]],discount!A:B,2,0)*financials[[#This Row],[Gross Sales]]</f>
        <v>481991.4</v>
      </c>
      <c r="J658" s="1">
        <f>financials[[#This Row],[Gross Sales]]-financials[[#This Row],[Discounts]]</f>
        <v>321327.60000000009</v>
      </c>
      <c r="K658" s="1">
        <f>financials[[#This Row],[Manufacturing Price]]*financials[[#This Row],[Units Sold]]*1.2</f>
        <v>446288.33333333331</v>
      </c>
      <c r="L658" s="1">
        <f>financials[[#This Row],[ Sales]]-financials[[#This Row],[COGS]]</f>
        <v>-124960.73333333322</v>
      </c>
      <c r="M658" s="5">
        <v>43678</v>
      </c>
    </row>
    <row r="659" spans="1:13" x14ac:dyDescent="0.25">
      <c r="A659" t="s">
        <v>6</v>
      </c>
      <c r="B659" t="s">
        <v>12</v>
      </c>
      <c r="C659" s="4" t="s">
        <v>26</v>
      </c>
      <c r="D659" s="4" t="s">
        <v>32</v>
      </c>
      <c r="E659">
        <v>3516</v>
      </c>
      <c r="F659" s="1">
        <v>168.05555555555554</v>
      </c>
      <c r="G659" s="1">
        <v>363.00000000000006</v>
      </c>
      <c r="H659" s="1">
        <f>financials[[#This Row],[Units Sold]]*financials[[#This Row],[Sale Price]]</f>
        <v>1276308.0000000002</v>
      </c>
      <c r="I659" s="1">
        <f>VLOOKUP(financials[[#This Row],[Discount Band]],discount!A:B,2,0)*financials[[#This Row],[Gross Sales]]</f>
        <v>765784.80000000016</v>
      </c>
      <c r="J659" s="1">
        <f>financials[[#This Row],[Gross Sales]]-financials[[#This Row],[Discounts]]</f>
        <v>510523.20000000007</v>
      </c>
      <c r="K659" s="1">
        <f>financials[[#This Row],[Manufacturing Price]]*financials[[#This Row],[Units Sold]]*1.2</f>
        <v>709059.99999999988</v>
      </c>
      <c r="L659" s="1">
        <f>financials[[#This Row],[ Sales]]-financials[[#This Row],[COGS]]</f>
        <v>-198536.79999999981</v>
      </c>
      <c r="M659" s="5">
        <v>44105</v>
      </c>
    </row>
    <row r="660" spans="1:13" x14ac:dyDescent="0.25">
      <c r="A660" t="s">
        <v>6</v>
      </c>
      <c r="B660" t="s">
        <v>12</v>
      </c>
      <c r="C660" s="4" t="s">
        <v>26</v>
      </c>
      <c r="D660" s="4" t="s">
        <v>32</v>
      </c>
      <c r="E660">
        <v>3050</v>
      </c>
      <c r="F660" s="1">
        <v>168.05555555555554</v>
      </c>
      <c r="G660" s="1">
        <v>363.00000000000006</v>
      </c>
      <c r="H660" s="1">
        <f>financials[[#This Row],[Units Sold]]*financials[[#This Row],[Sale Price]]</f>
        <v>1107150.0000000002</v>
      </c>
      <c r="I660" s="1">
        <f>VLOOKUP(financials[[#This Row],[Discount Band]],discount!A:B,2,0)*financials[[#This Row],[Gross Sales]]</f>
        <v>664290.00000000012</v>
      </c>
      <c r="J660" s="1">
        <f>financials[[#This Row],[Gross Sales]]-financials[[#This Row],[Discounts]]</f>
        <v>442860.00000000012</v>
      </c>
      <c r="K660" s="1">
        <f>financials[[#This Row],[Manufacturing Price]]*financials[[#This Row],[Units Sold]]*1.2</f>
        <v>615083.33333333326</v>
      </c>
      <c r="L660" s="1">
        <f>financials[[#This Row],[ Sales]]-financials[[#This Row],[COGS]]</f>
        <v>-172223.33333333314</v>
      </c>
      <c r="M660" s="5">
        <v>43739</v>
      </c>
    </row>
    <row r="661" spans="1:13" x14ac:dyDescent="0.25">
      <c r="A661" t="s">
        <v>6</v>
      </c>
      <c r="B661" t="s">
        <v>13</v>
      </c>
      <c r="C661" s="4" t="s">
        <v>26</v>
      </c>
      <c r="D661" s="4" t="s">
        <v>32</v>
      </c>
      <c r="E661">
        <v>4747</v>
      </c>
      <c r="F661" s="1">
        <v>168.05555555555554</v>
      </c>
      <c r="G661" s="1">
        <v>363.00000000000006</v>
      </c>
      <c r="H661" s="1">
        <f>financials[[#This Row],[Units Sold]]*financials[[#This Row],[Sale Price]]</f>
        <v>1723161.0000000002</v>
      </c>
      <c r="I661" s="1">
        <f>VLOOKUP(financials[[#This Row],[Discount Band]],discount!A:B,2,0)*financials[[#This Row],[Gross Sales]]</f>
        <v>1033896.6000000001</v>
      </c>
      <c r="J661" s="1">
        <f>financials[[#This Row],[Gross Sales]]-financials[[#This Row],[Discounts]]</f>
        <v>689264.40000000014</v>
      </c>
      <c r="K661" s="1">
        <f>financials[[#This Row],[Manufacturing Price]]*financials[[#This Row],[Units Sold]]*1.2</f>
        <v>957311.66666666651</v>
      </c>
      <c r="L661" s="1">
        <f>financials[[#This Row],[ Sales]]-financials[[#This Row],[COGS]]</f>
        <v>-268047.26666666637</v>
      </c>
      <c r="M661" s="5">
        <v>43739</v>
      </c>
    </row>
    <row r="662" spans="1:13" x14ac:dyDescent="0.25">
      <c r="A662" t="s">
        <v>9</v>
      </c>
      <c r="B662" t="s">
        <v>14</v>
      </c>
      <c r="C662" s="4" t="s">
        <v>26</v>
      </c>
      <c r="D662" s="4" t="s">
        <v>32</v>
      </c>
      <c r="E662">
        <v>4501</v>
      </c>
      <c r="F662" s="1">
        <v>168.05555555555554</v>
      </c>
      <c r="G662" s="1">
        <v>423.50000000000011</v>
      </c>
      <c r="H662" s="1">
        <f>financials[[#This Row],[Units Sold]]*financials[[#This Row],[Sale Price]]</f>
        <v>1906173.5000000005</v>
      </c>
      <c r="I662" s="1">
        <f>VLOOKUP(financials[[#This Row],[Discount Band]],discount!A:B,2,0)*financials[[#This Row],[Gross Sales]]</f>
        <v>1143704.1000000003</v>
      </c>
      <c r="J662" s="1">
        <f>financials[[#This Row],[Gross Sales]]-financials[[#This Row],[Discounts]]</f>
        <v>762469.40000000014</v>
      </c>
      <c r="K662" s="1">
        <f>financials[[#This Row],[Manufacturing Price]]*financials[[#This Row],[Units Sold]]*1.2</f>
        <v>907701.66666666663</v>
      </c>
      <c r="L662" s="1">
        <f>financials[[#This Row],[ Sales]]-financials[[#This Row],[COGS]]</f>
        <v>-145232.26666666649</v>
      </c>
      <c r="M662" s="5">
        <v>44166</v>
      </c>
    </row>
    <row r="663" spans="1:13" x14ac:dyDescent="0.25">
      <c r="A663" t="s">
        <v>6</v>
      </c>
      <c r="B663" t="s">
        <v>12</v>
      </c>
      <c r="C663" s="4" t="s">
        <v>27</v>
      </c>
      <c r="D663" s="4" t="s">
        <v>32</v>
      </c>
      <c r="E663">
        <v>4719</v>
      </c>
      <c r="F663" s="1">
        <v>174.7777777777778</v>
      </c>
      <c r="G663" s="1">
        <v>363.00000000000006</v>
      </c>
      <c r="H663" s="1">
        <f>financials[[#This Row],[Units Sold]]*financials[[#This Row],[Sale Price]]</f>
        <v>1712997.0000000002</v>
      </c>
      <c r="I663" s="1">
        <f>VLOOKUP(financials[[#This Row],[Discount Band]],discount!A:B,2,0)*financials[[#This Row],[Gross Sales]]</f>
        <v>1027798.2000000001</v>
      </c>
      <c r="J663" s="1">
        <f>financials[[#This Row],[Gross Sales]]-financials[[#This Row],[Discounts]]</f>
        <v>685198.80000000016</v>
      </c>
      <c r="K663" s="1">
        <f>financials[[#This Row],[Manufacturing Price]]*financials[[#This Row],[Units Sold]]*1.2</f>
        <v>989731.60000000009</v>
      </c>
      <c r="L663" s="1">
        <f>financials[[#This Row],[ Sales]]-financials[[#This Row],[COGS]]</f>
        <v>-304532.79999999993</v>
      </c>
      <c r="M663" s="5">
        <v>43525</v>
      </c>
    </row>
    <row r="664" spans="1:13" x14ac:dyDescent="0.25">
      <c r="A664" t="s">
        <v>8</v>
      </c>
      <c r="B664" t="s">
        <v>13</v>
      </c>
      <c r="C664" s="4" t="s">
        <v>27</v>
      </c>
      <c r="D664" s="4" t="s">
        <v>32</v>
      </c>
      <c r="E664">
        <v>560</v>
      </c>
      <c r="F664" s="1">
        <v>174.7777777777778</v>
      </c>
      <c r="G664" s="1">
        <v>151.25</v>
      </c>
      <c r="H664" s="1">
        <f>financials[[#This Row],[Units Sold]]*financials[[#This Row],[Sale Price]]</f>
        <v>84700</v>
      </c>
      <c r="I664" s="1">
        <f>VLOOKUP(financials[[#This Row],[Discount Band]],discount!A:B,2,0)*financials[[#This Row],[Gross Sales]]</f>
        <v>50820</v>
      </c>
      <c r="J664" s="1">
        <f>financials[[#This Row],[Gross Sales]]-financials[[#This Row],[Discounts]]</f>
        <v>33880</v>
      </c>
      <c r="K664" s="1">
        <f>financials[[#This Row],[Manufacturing Price]]*financials[[#This Row],[Units Sold]]*1.2</f>
        <v>117450.66666666667</v>
      </c>
      <c r="L664" s="1">
        <f>financials[[#This Row],[ Sales]]-financials[[#This Row],[COGS]]</f>
        <v>-83570.666666666672</v>
      </c>
      <c r="M664" s="5">
        <v>43586</v>
      </c>
    </row>
    <row r="665" spans="1:13" x14ac:dyDescent="0.25">
      <c r="A665" t="s">
        <v>10</v>
      </c>
      <c r="B665" t="s">
        <v>14</v>
      </c>
      <c r="C665" s="4" t="s">
        <v>27</v>
      </c>
      <c r="D665" s="4" t="s">
        <v>32</v>
      </c>
      <c r="E665">
        <v>3365</v>
      </c>
      <c r="F665" s="1">
        <v>174.7777777777778</v>
      </c>
      <c r="G665" s="1">
        <v>14.520000000000003</v>
      </c>
      <c r="H665" s="1">
        <f>financials[[#This Row],[Units Sold]]*financials[[#This Row],[Sale Price]]</f>
        <v>48859.80000000001</v>
      </c>
      <c r="I665" s="1">
        <f>VLOOKUP(financials[[#This Row],[Discount Band]],discount!A:B,2,0)*financials[[#This Row],[Gross Sales]]</f>
        <v>29315.880000000005</v>
      </c>
      <c r="J665" s="1">
        <f>financials[[#This Row],[Gross Sales]]-financials[[#This Row],[Discounts]]</f>
        <v>19543.920000000006</v>
      </c>
      <c r="K665" s="1">
        <f>financials[[#This Row],[Manufacturing Price]]*financials[[#This Row],[Units Sold]]*1.2</f>
        <v>705752.66666666663</v>
      </c>
      <c r="L665" s="1">
        <f>financials[[#This Row],[ Sales]]-financials[[#This Row],[COGS]]</f>
        <v>-686208.74666666659</v>
      </c>
      <c r="M665" s="5">
        <v>43678</v>
      </c>
    </row>
    <row r="666" spans="1:13" x14ac:dyDescent="0.25">
      <c r="A666" t="s">
        <v>7</v>
      </c>
      <c r="B666" t="s">
        <v>12</v>
      </c>
      <c r="C666" s="4" t="s">
        <v>27</v>
      </c>
      <c r="D666" s="4" t="s">
        <v>32</v>
      </c>
      <c r="E666">
        <v>1110</v>
      </c>
      <c r="F666" s="1">
        <v>174.7777777777778</v>
      </c>
      <c r="G666" s="1">
        <v>18.150000000000002</v>
      </c>
      <c r="H666" s="1">
        <f>financials[[#This Row],[Units Sold]]*financials[[#This Row],[Sale Price]]</f>
        <v>20146.500000000004</v>
      </c>
      <c r="I666" s="1">
        <f>VLOOKUP(financials[[#This Row],[Discount Band]],discount!A:B,2,0)*financials[[#This Row],[Gross Sales]]</f>
        <v>12087.900000000001</v>
      </c>
      <c r="J666" s="1">
        <f>financials[[#This Row],[Gross Sales]]-financials[[#This Row],[Discounts]]</f>
        <v>8058.6000000000022</v>
      </c>
      <c r="K666" s="1">
        <f>financials[[#This Row],[Manufacturing Price]]*financials[[#This Row],[Units Sold]]*1.2</f>
        <v>232804.00000000003</v>
      </c>
      <c r="L666" s="1">
        <f>financials[[#This Row],[ Sales]]-financials[[#This Row],[COGS]]</f>
        <v>-224745.40000000002</v>
      </c>
      <c r="M666" s="5">
        <v>44105</v>
      </c>
    </row>
    <row r="667" spans="1:13" x14ac:dyDescent="0.25">
      <c r="A667" t="s">
        <v>10</v>
      </c>
      <c r="B667" t="s">
        <v>13</v>
      </c>
      <c r="C667" s="4" t="s">
        <v>27</v>
      </c>
      <c r="D667" s="4" t="s">
        <v>32</v>
      </c>
      <c r="E667">
        <v>95</v>
      </c>
      <c r="F667" s="1">
        <v>174.7777777777778</v>
      </c>
      <c r="G667" s="1">
        <v>14.520000000000003</v>
      </c>
      <c r="H667" s="1">
        <f>financials[[#This Row],[Units Sold]]*financials[[#This Row],[Sale Price]]</f>
        <v>1379.4000000000003</v>
      </c>
      <c r="I667" s="1">
        <f>VLOOKUP(financials[[#This Row],[Discount Band]],discount!A:B,2,0)*financials[[#This Row],[Gross Sales]]</f>
        <v>827.64000000000021</v>
      </c>
      <c r="J667" s="1">
        <f>financials[[#This Row],[Gross Sales]]-financials[[#This Row],[Discounts]]</f>
        <v>551.7600000000001</v>
      </c>
      <c r="K667" s="1">
        <f>financials[[#This Row],[Manufacturing Price]]*financials[[#This Row],[Units Sold]]*1.2</f>
        <v>19924.666666666668</v>
      </c>
      <c r="L667" s="1">
        <f>financials[[#This Row],[ Sales]]-financials[[#This Row],[COGS]]</f>
        <v>-19372.906666666669</v>
      </c>
      <c r="M667" s="5">
        <v>43739</v>
      </c>
    </row>
    <row r="668" spans="1:13" x14ac:dyDescent="0.25">
      <c r="A668" t="s">
        <v>9</v>
      </c>
      <c r="B668" t="s">
        <v>14</v>
      </c>
      <c r="C668" s="4" t="s">
        <v>27</v>
      </c>
      <c r="D668" s="4" t="s">
        <v>32</v>
      </c>
      <c r="E668">
        <v>4104</v>
      </c>
      <c r="F668" s="1">
        <v>174.7777777777778</v>
      </c>
      <c r="G668" s="1">
        <v>8.4700000000000024</v>
      </c>
      <c r="H668" s="1">
        <f>financials[[#This Row],[Units Sold]]*financials[[#This Row],[Sale Price]]</f>
        <v>34760.880000000012</v>
      </c>
      <c r="I668" s="1">
        <f>VLOOKUP(financials[[#This Row],[Discount Band]],discount!A:B,2,0)*financials[[#This Row],[Gross Sales]]</f>
        <v>20856.528000000006</v>
      </c>
      <c r="J668" s="1">
        <f>financials[[#This Row],[Gross Sales]]-financials[[#This Row],[Discounts]]</f>
        <v>13904.352000000006</v>
      </c>
      <c r="K668" s="1">
        <f>financials[[#This Row],[Manufacturing Price]]*financials[[#This Row],[Units Sold]]*1.2</f>
        <v>860745.60000000009</v>
      </c>
      <c r="L668" s="1">
        <f>financials[[#This Row],[ Sales]]-financials[[#This Row],[COGS]]</f>
        <v>-846841.24800000014</v>
      </c>
      <c r="M668" s="5">
        <v>43739</v>
      </c>
    </row>
    <row r="669" spans="1:13" x14ac:dyDescent="0.25">
      <c r="A669" t="s">
        <v>9</v>
      </c>
      <c r="B669" t="s">
        <v>16</v>
      </c>
      <c r="C669" s="4" t="s">
        <v>27</v>
      </c>
      <c r="D669" s="4" t="s">
        <v>32</v>
      </c>
      <c r="E669">
        <v>2006</v>
      </c>
      <c r="F669" s="1">
        <v>174.7777777777778</v>
      </c>
      <c r="G669" s="1">
        <v>8.4700000000000024</v>
      </c>
      <c r="H669" s="1">
        <f>financials[[#This Row],[Units Sold]]*financials[[#This Row],[Sale Price]]</f>
        <v>16990.820000000003</v>
      </c>
      <c r="I669" s="1">
        <f>VLOOKUP(financials[[#This Row],[Discount Band]],discount!A:B,2,0)*financials[[#This Row],[Gross Sales]]</f>
        <v>10194.492000000002</v>
      </c>
      <c r="J669" s="1">
        <f>financials[[#This Row],[Gross Sales]]-financials[[#This Row],[Discounts]]</f>
        <v>6796.3280000000013</v>
      </c>
      <c r="K669" s="1">
        <f>financials[[#This Row],[Manufacturing Price]]*financials[[#This Row],[Units Sold]]*1.2</f>
        <v>420725.06666666671</v>
      </c>
      <c r="L669" s="1">
        <f>financials[[#This Row],[ Sales]]-financials[[#This Row],[COGS]]</f>
        <v>-413928.73866666673</v>
      </c>
      <c r="M669" s="5">
        <v>44105</v>
      </c>
    </row>
    <row r="670" spans="1:13" x14ac:dyDescent="0.25">
      <c r="A670" t="s">
        <v>7</v>
      </c>
      <c r="B670" t="s">
        <v>16</v>
      </c>
      <c r="C670" s="4" t="s">
        <v>27</v>
      </c>
      <c r="D670" s="4" t="s">
        <v>32</v>
      </c>
      <c r="E670">
        <v>1428</v>
      </c>
      <c r="F670" s="1">
        <v>174.7777777777778</v>
      </c>
      <c r="G670" s="1">
        <v>18.150000000000002</v>
      </c>
      <c r="H670" s="1">
        <f>financials[[#This Row],[Units Sold]]*financials[[#This Row],[Sale Price]]</f>
        <v>25918.200000000004</v>
      </c>
      <c r="I670" s="1">
        <f>VLOOKUP(financials[[#This Row],[Discount Band]],discount!A:B,2,0)*financials[[#This Row],[Gross Sales]]</f>
        <v>15550.920000000002</v>
      </c>
      <c r="J670" s="1">
        <f>financials[[#This Row],[Gross Sales]]-financials[[#This Row],[Discounts]]</f>
        <v>10367.280000000002</v>
      </c>
      <c r="K670" s="1">
        <f>financials[[#This Row],[Manufacturing Price]]*financials[[#This Row],[Units Sold]]*1.2</f>
        <v>299499.2</v>
      </c>
      <c r="L670" s="1">
        <f>financials[[#This Row],[ Sales]]-financials[[#This Row],[COGS]]</f>
        <v>-289131.92</v>
      </c>
      <c r="M670" s="5">
        <v>44136</v>
      </c>
    </row>
    <row r="671" spans="1:13" x14ac:dyDescent="0.25">
      <c r="A671" t="s">
        <v>8</v>
      </c>
      <c r="B671" t="s">
        <v>14</v>
      </c>
      <c r="C671" s="4" t="s">
        <v>22</v>
      </c>
      <c r="D671" s="4" t="s">
        <v>32</v>
      </c>
      <c r="E671">
        <v>825</v>
      </c>
      <c r="F671" s="1">
        <v>2.0166666666666671</v>
      </c>
      <c r="G671" s="1">
        <v>151.25</v>
      </c>
      <c r="H671" s="1">
        <f>financials[[#This Row],[Units Sold]]*financials[[#This Row],[Sale Price]]</f>
        <v>124781.25</v>
      </c>
      <c r="I671" s="1">
        <f>VLOOKUP(financials[[#This Row],[Discount Band]],discount!A:B,2,0)*financials[[#This Row],[Gross Sales]]</f>
        <v>74868.75</v>
      </c>
      <c r="J671" s="1">
        <f>financials[[#This Row],[Gross Sales]]-financials[[#This Row],[Discounts]]</f>
        <v>49912.5</v>
      </c>
      <c r="K671" s="1">
        <f>financials[[#This Row],[Manufacturing Price]]*financials[[#This Row],[Units Sold]]*1.2</f>
        <v>1996.5000000000002</v>
      </c>
      <c r="L671" s="1">
        <f>financials[[#This Row],[ Sales]]-financials[[#This Row],[COGS]]</f>
        <v>47916</v>
      </c>
      <c r="M671" s="5">
        <v>43678</v>
      </c>
    </row>
    <row r="672" spans="1:13" x14ac:dyDescent="0.25">
      <c r="A672" t="s">
        <v>8</v>
      </c>
      <c r="B672" t="s">
        <v>15</v>
      </c>
      <c r="C672" s="4" t="s">
        <v>22</v>
      </c>
      <c r="D672" s="4" t="s">
        <v>32</v>
      </c>
      <c r="E672">
        <v>1609</v>
      </c>
      <c r="F672" s="1">
        <v>2.0166666666666671</v>
      </c>
      <c r="G672" s="1">
        <v>151.25</v>
      </c>
      <c r="H672" s="1">
        <f>financials[[#This Row],[Units Sold]]*financials[[#This Row],[Sale Price]]</f>
        <v>243361.25</v>
      </c>
      <c r="I672" s="1">
        <f>VLOOKUP(financials[[#This Row],[Discount Band]],discount!A:B,2,0)*financials[[#This Row],[Gross Sales]]</f>
        <v>146016.75</v>
      </c>
      <c r="J672" s="1">
        <f>financials[[#This Row],[Gross Sales]]-financials[[#This Row],[Discounts]]</f>
        <v>97344.5</v>
      </c>
      <c r="K672" s="1">
        <f>financials[[#This Row],[Manufacturing Price]]*financials[[#This Row],[Units Sold]]*1.2</f>
        <v>3893.78</v>
      </c>
      <c r="L672" s="1">
        <f>financials[[#This Row],[ Sales]]-financials[[#This Row],[COGS]]</f>
        <v>93450.72</v>
      </c>
      <c r="M672" s="5">
        <v>43678</v>
      </c>
    </row>
    <row r="673" spans="1:13" x14ac:dyDescent="0.25">
      <c r="A673" t="s">
        <v>8</v>
      </c>
      <c r="B673" t="s">
        <v>15</v>
      </c>
      <c r="C673" s="4" t="s">
        <v>22</v>
      </c>
      <c r="D673" s="4" t="s">
        <v>32</v>
      </c>
      <c r="E673">
        <v>4530</v>
      </c>
      <c r="F673" s="1">
        <v>2.0166666666666671</v>
      </c>
      <c r="G673" s="1">
        <v>151.25</v>
      </c>
      <c r="H673" s="1">
        <f>financials[[#This Row],[Units Sold]]*financials[[#This Row],[Sale Price]]</f>
        <v>685162.5</v>
      </c>
      <c r="I673" s="1">
        <f>VLOOKUP(financials[[#This Row],[Discount Band]],discount!A:B,2,0)*financials[[#This Row],[Gross Sales]]</f>
        <v>411097.5</v>
      </c>
      <c r="J673" s="1">
        <f>financials[[#This Row],[Gross Sales]]-financials[[#This Row],[Discounts]]</f>
        <v>274065</v>
      </c>
      <c r="K673" s="1">
        <f>financials[[#This Row],[Manufacturing Price]]*financials[[#This Row],[Units Sold]]*1.2</f>
        <v>10962.600000000002</v>
      </c>
      <c r="L673" s="1">
        <f>financials[[#This Row],[ Sales]]-financials[[#This Row],[COGS]]</f>
        <v>263102.40000000002</v>
      </c>
      <c r="M673" s="5">
        <v>43739</v>
      </c>
    </row>
    <row r="674" spans="1:13" x14ac:dyDescent="0.25">
      <c r="A674" t="s">
        <v>6</v>
      </c>
      <c r="B674" t="s">
        <v>16</v>
      </c>
      <c r="C674" s="4" t="s">
        <v>23</v>
      </c>
      <c r="D674" s="4" t="s">
        <v>32</v>
      </c>
      <c r="E674">
        <v>1167</v>
      </c>
      <c r="F674" s="1">
        <v>3.3611111111111116</v>
      </c>
      <c r="G674" s="1">
        <v>363.00000000000006</v>
      </c>
      <c r="H674" s="1">
        <f>financials[[#This Row],[Units Sold]]*financials[[#This Row],[Sale Price]]</f>
        <v>423621.00000000006</v>
      </c>
      <c r="I674" s="1">
        <f>VLOOKUP(financials[[#This Row],[Discount Band]],discount!A:B,2,0)*financials[[#This Row],[Gross Sales]]</f>
        <v>254172.60000000003</v>
      </c>
      <c r="J674" s="1">
        <f>financials[[#This Row],[Gross Sales]]-financials[[#This Row],[Discounts]]</f>
        <v>169448.40000000002</v>
      </c>
      <c r="K674" s="1">
        <f>financials[[#This Row],[Manufacturing Price]]*financials[[#This Row],[Units Sold]]*1.2</f>
        <v>4706.9000000000005</v>
      </c>
      <c r="L674" s="1">
        <f>financials[[#This Row],[ Sales]]-financials[[#This Row],[COGS]]</f>
        <v>164741.50000000003</v>
      </c>
      <c r="M674" s="5">
        <v>43739</v>
      </c>
    </row>
    <row r="675" spans="1:13" x14ac:dyDescent="0.25">
      <c r="A675" t="s">
        <v>9</v>
      </c>
      <c r="B675" t="s">
        <v>15</v>
      </c>
      <c r="C675" s="4" t="s">
        <v>24</v>
      </c>
      <c r="D675" s="4" t="s">
        <v>32</v>
      </c>
      <c r="E675">
        <v>2413</v>
      </c>
      <c r="F675" s="1">
        <v>6.7222222222222232</v>
      </c>
      <c r="G675" s="1">
        <v>24.200000000000003</v>
      </c>
      <c r="H675" s="1">
        <f>financials[[#This Row],[Units Sold]]*financials[[#This Row],[Sale Price]]</f>
        <v>58394.600000000006</v>
      </c>
      <c r="I675" s="1">
        <f>VLOOKUP(financials[[#This Row],[Discount Band]],discount!A:B,2,0)*financials[[#This Row],[Gross Sales]]</f>
        <v>35036.76</v>
      </c>
      <c r="J675" s="1">
        <f>financials[[#This Row],[Gross Sales]]-financials[[#This Row],[Discounts]]</f>
        <v>23357.840000000004</v>
      </c>
      <c r="K675" s="1">
        <f>financials[[#This Row],[Manufacturing Price]]*financials[[#This Row],[Units Sold]]*1.2</f>
        <v>19464.866666666669</v>
      </c>
      <c r="L675" s="1">
        <f>financials[[#This Row],[ Sales]]-financials[[#This Row],[COGS]]</f>
        <v>3892.9733333333352</v>
      </c>
      <c r="M675" s="5">
        <v>43525</v>
      </c>
    </row>
    <row r="676" spans="1:13" x14ac:dyDescent="0.25">
      <c r="A676" t="s">
        <v>7</v>
      </c>
      <c r="B676" t="s">
        <v>12</v>
      </c>
      <c r="C676" s="4" t="s">
        <v>24</v>
      </c>
      <c r="D676" s="4" t="s">
        <v>32</v>
      </c>
      <c r="E676">
        <v>3277</v>
      </c>
      <c r="F676" s="1">
        <v>6.7222222222222232</v>
      </c>
      <c r="G676" s="1">
        <v>18.150000000000002</v>
      </c>
      <c r="H676" s="1">
        <f>financials[[#This Row],[Units Sold]]*financials[[#This Row],[Sale Price]]</f>
        <v>59477.55000000001</v>
      </c>
      <c r="I676" s="1">
        <f>VLOOKUP(financials[[#This Row],[Discount Band]],discount!A:B,2,0)*financials[[#This Row],[Gross Sales]]</f>
        <v>35686.530000000006</v>
      </c>
      <c r="J676" s="1">
        <f>financials[[#This Row],[Gross Sales]]-financials[[#This Row],[Discounts]]</f>
        <v>23791.020000000004</v>
      </c>
      <c r="K676" s="1">
        <f>financials[[#This Row],[Manufacturing Price]]*financials[[#This Row],[Units Sold]]*1.2</f>
        <v>26434.466666666671</v>
      </c>
      <c r="L676" s="1">
        <f>financials[[#This Row],[ Sales]]-financials[[#This Row],[COGS]]</f>
        <v>-2643.4466666666667</v>
      </c>
      <c r="M676" s="5">
        <v>43556</v>
      </c>
    </row>
    <row r="677" spans="1:13" x14ac:dyDescent="0.25">
      <c r="A677" t="s">
        <v>9</v>
      </c>
      <c r="B677" t="s">
        <v>16</v>
      </c>
      <c r="C677" s="4" t="s">
        <v>24</v>
      </c>
      <c r="D677" s="4" t="s">
        <v>32</v>
      </c>
      <c r="E677">
        <v>2662</v>
      </c>
      <c r="F677" s="1">
        <v>6.7222222222222232</v>
      </c>
      <c r="G677" s="1">
        <v>8.4700000000000024</v>
      </c>
      <c r="H677" s="1">
        <f>financials[[#This Row],[Units Sold]]*financials[[#This Row],[Sale Price]]</f>
        <v>22547.140000000007</v>
      </c>
      <c r="I677" s="1">
        <f>VLOOKUP(financials[[#This Row],[Discount Band]],discount!A:B,2,0)*financials[[#This Row],[Gross Sales]]</f>
        <v>13528.284000000003</v>
      </c>
      <c r="J677" s="1">
        <f>financials[[#This Row],[Gross Sales]]-financials[[#This Row],[Discounts]]</f>
        <v>9018.8560000000034</v>
      </c>
      <c r="K677" s="1">
        <f>financials[[#This Row],[Manufacturing Price]]*financials[[#This Row],[Units Sold]]*1.2</f>
        <v>21473.466666666671</v>
      </c>
      <c r="L677" s="1">
        <f>financials[[#This Row],[ Sales]]-financials[[#This Row],[COGS]]</f>
        <v>-12454.610666666667</v>
      </c>
      <c r="M677" s="5">
        <v>43556</v>
      </c>
    </row>
    <row r="678" spans="1:13" x14ac:dyDescent="0.25">
      <c r="A678" t="s">
        <v>9</v>
      </c>
      <c r="B678" t="s">
        <v>16</v>
      </c>
      <c r="C678" s="4" t="s">
        <v>24</v>
      </c>
      <c r="D678" s="4" t="s">
        <v>32</v>
      </c>
      <c r="E678">
        <v>4316</v>
      </c>
      <c r="F678" s="1">
        <v>6.7222222222222232</v>
      </c>
      <c r="G678" s="1">
        <v>423.50000000000011</v>
      </c>
      <c r="H678" s="1">
        <f>financials[[#This Row],[Units Sold]]*financials[[#This Row],[Sale Price]]</f>
        <v>1827826.0000000005</v>
      </c>
      <c r="I678" s="1">
        <f>VLOOKUP(financials[[#This Row],[Discount Band]],discount!A:B,2,0)*financials[[#This Row],[Gross Sales]]</f>
        <v>1096695.6000000003</v>
      </c>
      <c r="J678" s="1">
        <f>financials[[#This Row],[Gross Sales]]-financials[[#This Row],[Discounts]]</f>
        <v>731130.40000000014</v>
      </c>
      <c r="K678" s="1">
        <f>financials[[#This Row],[Manufacturing Price]]*financials[[#This Row],[Units Sold]]*1.2</f>
        <v>34815.733333333337</v>
      </c>
      <c r="L678" s="1">
        <f>financials[[#This Row],[ Sales]]-financials[[#This Row],[COGS]]</f>
        <v>696314.66666666674</v>
      </c>
      <c r="M678" s="5">
        <v>43586</v>
      </c>
    </row>
    <row r="679" spans="1:13" x14ac:dyDescent="0.25">
      <c r="A679" t="s">
        <v>7</v>
      </c>
      <c r="B679" t="s">
        <v>12</v>
      </c>
      <c r="C679" s="4" t="s">
        <v>24</v>
      </c>
      <c r="D679" s="4" t="s">
        <v>32</v>
      </c>
      <c r="E679">
        <v>3161</v>
      </c>
      <c r="F679" s="1">
        <v>6.7222222222222232</v>
      </c>
      <c r="G679" s="1">
        <v>18.150000000000002</v>
      </c>
      <c r="H679" s="1">
        <f>financials[[#This Row],[Units Sold]]*financials[[#This Row],[Sale Price]]</f>
        <v>57372.150000000009</v>
      </c>
      <c r="I679" s="1">
        <f>VLOOKUP(financials[[#This Row],[Discount Band]],discount!A:B,2,0)*financials[[#This Row],[Gross Sales]]</f>
        <v>34423.29</v>
      </c>
      <c r="J679" s="1">
        <f>financials[[#This Row],[Gross Sales]]-financials[[#This Row],[Discounts]]</f>
        <v>22948.860000000008</v>
      </c>
      <c r="K679" s="1">
        <f>financials[[#This Row],[Manufacturing Price]]*financials[[#This Row],[Units Sold]]*1.2</f>
        <v>25498.733333333337</v>
      </c>
      <c r="L679" s="1">
        <f>financials[[#This Row],[ Sales]]-financials[[#This Row],[COGS]]</f>
        <v>-2549.8733333333294</v>
      </c>
      <c r="M679" s="5">
        <v>43678</v>
      </c>
    </row>
    <row r="680" spans="1:13" x14ac:dyDescent="0.25">
      <c r="A680" t="s">
        <v>9</v>
      </c>
      <c r="B680" t="s">
        <v>13</v>
      </c>
      <c r="C680" s="4" t="s">
        <v>24</v>
      </c>
      <c r="D680" s="4" t="s">
        <v>32</v>
      </c>
      <c r="E680">
        <v>726</v>
      </c>
      <c r="F680" s="1">
        <v>6.7222222222222232</v>
      </c>
      <c r="G680" s="1">
        <v>24.200000000000003</v>
      </c>
      <c r="H680" s="1">
        <f>financials[[#This Row],[Units Sold]]*financials[[#This Row],[Sale Price]]</f>
        <v>17569.2</v>
      </c>
      <c r="I680" s="1">
        <f>VLOOKUP(financials[[#This Row],[Discount Band]],discount!A:B,2,0)*financials[[#This Row],[Gross Sales]]</f>
        <v>10541.52</v>
      </c>
      <c r="J680" s="1">
        <f>financials[[#This Row],[Gross Sales]]-financials[[#This Row],[Discounts]]</f>
        <v>7027.68</v>
      </c>
      <c r="K680" s="1">
        <f>financials[[#This Row],[Manufacturing Price]]*financials[[#This Row],[Units Sold]]*1.2</f>
        <v>5856.4000000000005</v>
      </c>
      <c r="L680" s="1">
        <f>financials[[#This Row],[ Sales]]-financials[[#This Row],[COGS]]</f>
        <v>1171.2799999999997</v>
      </c>
      <c r="M680" s="5">
        <v>44105</v>
      </c>
    </row>
    <row r="681" spans="1:13" x14ac:dyDescent="0.25">
      <c r="A681" t="s">
        <v>8</v>
      </c>
      <c r="B681" t="s">
        <v>15</v>
      </c>
      <c r="C681" s="4" t="s">
        <v>24</v>
      </c>
      <c r="D681" s="4" t="s">
        <v>32</v>
      </c>
      <c r="E681">
        <v>2124</v>
      </c>
      <c r="F681" s="1">
        <v>6.7222222222222232</v>
      </c>
      <c r="G681" s="1">
        <v>151.25</v>
      </c>
      <c r="H681" s="1">
        <f>financials[[#This Row],[Units Sold]]*financials[[#This Row],[Sale Price]]</f>
        <v>321255</v>
      </c>
      <c r="I681" s="1">
        <f>VLOOKUP(financials[[#This Row],[Discount Band]],discount!A:B,2,0)*financials[[#This Row],[Gross Sales]]</f>
        <v>192753</v>
      </c>
      <c r="J681" s="1">
        <f>financials[[#This Row],[Gross Sales]]-financials[[#This Row],[Discounts]]</f>
        <v>128502</v>
      </c>
      <c r="K681" s="1">
        <f>financials[[#This Row],[Manufacturing Price]]*financials[[#This Row],[Units Sold]]*1.2</f>
        <v>17133.600000000002</v>
      </c>
      <c r="L681" s="1">
        <f>financials[[#This Row],[ Sales]]-financials[[#This Row],[COGS]]</f>
        <v>111368.4</v>
      </c>
      <c r="M681" s="5">
        <v>43739</v>
      </c>
    </row>
    <row r="682" spans="1:13" x14ac:dyDescent="0.25">
      <c r="A682" t="s">
        <v>7</v>
      </c>
      <c r="B682" t="s">
        <v>15</v>
      </c>
      <c r="C682" s="4" t="s">
        <v>24</v>
      </c>
      <c r="D682" s="4" t="s">
        <v>32</v>
      </c>
      <c r="E682">
        <v>4205</v>
      </c>
      <c r="F682" s="1">
        <v>6.7222222222222232</v>
      </c>
      <c r="G682" s="1">
        <v>18.150000000000002</v>
      </c>
      <c r="H682" s="1">
        <f>financials[[#This Row],[Units Sold]]*financials[[#This Row],[Sale Price]]</f>
        <v>76320.750000000015</v>
      </c>
      <c r="I682" s="1">
        <f>VLOOKUP(financials[[#This Row],[Discount Band]],discount!A:B,2,0)*financials[[#This Row],[Gross Sales]]</f>
        <v>45792.450000000004</v>
      </c>
      <c r="J682" s="1">
        <f>financials[[#This Row],[Gross Sales]]-financials[[#This Row],[Discounts]]</f>
        <v>30528.30000000001</v>
      </c>
      <c r="K682" s="1">
        <f>financials[[#This Row],[Manufacturing Price]]*financials[[#This Row],[Units Sold]]*1.2</f>
        <v>33920.333333333336</v>
      </c>
      <c r="L682" s="1">
        <f>financials[[#This Row],[ Sales]]-financials[[#This Row],[COGS]]</f>
        <v>-3392.0333333333256</v>
      </c>
      <c r="M682" s="5">
        <v>43739</v>
      </c>
    </row>
    <row r="683" spans="1:13" x14ac:dyDescent="0.25">
      <c r="A683" t="s">
        <v>9</v>
      </c>
      <c r="B683" t="s">
        <v>13</v>
      </c>
      <c r="C683" s="4" t="s">
        <v>24</v>
      </c>
      <c r="D683" s="4" t="s">
        <v>32</v>
      </c>
      <c r="E683">
        <v>4211</v>
      </c>
      <c r="F683" s="1">
        <v>6.7222222222222232</v>
      </c>
      <c r="G683" s="1">
        <v>423.50000000000011</v>
      </c>
      <c r="H683" s="1">
        <f>financials[[#This Row],[Units Sold]]*financials[[#This Row],[Sale Price]]</f>
        <v>1783358.5000000005</v>
      </c>
      <c r="I683" s="1">
        <f>VLOOKUP(financials[[#This Row],[Discount Band]],discount!A:B,2,0)*financials[[#This Row],[Gross Sales]]</f>
        <v>1070015.1000000003</v>
      </c>
      <c r="J683" s="1">
        <f>financials[[#This Row],[Gross Sales]]-financials[[#This Row],[Discounts]]</f>
        <v>713343.40000000014</v>
      </c>
      <c r="K683" s="1">
        <f>financials[[#This Row],[Manufacturing Price]]*financials[[#This Row],[Units Sold]]*1.2</f>
        <v>33968.733333333337</v>
      </c>
      <c r="L683" s="1">
        <f>financials[[#This Row],[ Sales]]-financials[[#This Row],[COGS]]</f>
        <v>679374.66666666674</v>
      </c>
      <c r="M683" s="5">
        <v>44136</v>
      </c>
    </row>
    <row r="684" spans="1:13" x14ac:dyDescent="0.25">
      <c r="A684" t="s">
        <v>9</v>
      </c>
      <c r="B684" t="s">
        <v>16</v>
      </c>
      <c r="C684" s="4" t="s">
        <v>24</v>
      </c>
      <c r="D684" s="4" t="s">
        <v>32</v>
      </c>
      <c r="E684">
        <v>2915</v>
      </c>
      <c r="F684" s="1">
        <v>6.7222222222222232</v>
      </c>
      <c r="G684" s="1">
        <v>423.50000000000011</v>
      </c>
      <c r="H684" s="1">
        <f>financials[[#This Row],[Units Sold]]*financials[[#This Row],[Sale Price]]</f>
        <v>1234502.5000000002</v>
      </c>
      <c r="I684" s="1">
        <f>VLOOKUP(financials[[#This Row],[Discount Band]],discount!A:B,2,0)*financials[[#This Row],[Gross Sales]]</f>
        <v>740701.50000000012</v>
      </c>
      <c r="J684" s="1">
        <f>financials[[#This Row],[Gross Sales]]-financials[[#This Row],[Discounts]]</f>
        <v>493801.00000000012</v>
      </c>
      <c r="K684" s="1">
        <f>financials[[#This Row],[Manufacturing Price]]*financials[[#This Row],[Units Sold]]*1.2</f>
        <v>23514.333333333336</v>
      </c>
      <c r="L684" s="1">
        <f>financials[[#This Row],[ Sales]]-financials[[#This Row],[COGS]]</f>
        <v>470286.6666666668</v>
      </c>
      <c r="M684" s="5">
        <v>44136</v>
      </c>
    </row>
    <row r="685" spans="1:13" x14ac:dyDescent="0.25">
      <c r="A685" t="s">
        <v>10</v>
      </c>
      <c r="B685" t="s">
        <v>13</v>
      </c>
      <c r="C685" s="4" t="s">
        <v>24</v>
      </c>
      <c r="D685" s="4" t="s">
        <v>32</v>
      </c>
      <c r="E685">
        <v>1807</v>
      </c>
      <c r="F685" s="1">
        <v>6.7222222222222232</v>
      </c>
      <c r="G685" s="1">
        <v>14.520000000000003</v>
      </c>
      <c r="H685" s="1">
        <f>financials[[#This Row],[Units Sold]]*financials[[#This Row],[Sale Price]]</f>
        <v>26237.640000000007</v>
      </c>
      <c r="I685" s="1">
        <f>VLOOKUP(financials[[#This Row],[Discount Band]],discount!A:B,2,0)*financials[[#This Row],[Gross Sales]]</f>
        <v>15742.584000000003</v>
      </c>
      <c r="J685" s="1">
        <f>financials[[#This Row],[Gross Sales]]-financials[[#This Row],[Discounts]]</f>
        <v>10495.056000000004</v>
      </c>
      <c r="K685" s="1">
        <f>financials[[#This Row],[Manufacturing Price]]*financials[[#This Row],[Units Sold]]*1.2</f>
        <v>14576.466666666667</v>
      </c>
      <c r="L685" s="1">
        <f>financials[[#This Row],[ Sales]]-financials[[#This Row],[COGS]]</f>
        <v>-4081.410666666663</v>
      </c>
      <c r="M685" s="5">
        <v>43800</v>
      </c>
    </row>
    <row r="686" spans="1:13" x14ac:dyDescent="0.25">
      <c r="A686" t="s">
        <v>9</v>
      </c>
      <c r="B686" t="s">
        <v>14</v>
      </c>
      <c r="C686" s="4" t="s">
        <v>24</v>
      </c>
      <c r="D686" s="4" t="s">
        <v>32</v>
      </c>
      <c r="E686">
        <v>545</v>
      </c>
      <c r="F686" s="1">
        <v>6.7222222222222232</v>
      </c>
      <c r="G686" s="1">
        <v>24.200000000000003</v>
      </c>
      <c r="H686" s="1">
        <f>financials[[#This Row],[Units Sold]]*financials[[#This Row],[Sale Price]]</f>
        <v>13189.000000000002</v>
      </c>
      <c r="I686" s="1">
        <f>VLOOKUP(financials[[#This Row],[Discount Band]],discount!A:B,2,0)*financials[[#This Row],[Gross Sales]]</f>
        <v>7913.4000000000005</v>
      </c>
      <c r="J686" s="1">
        <f>financials[[#This Row],[Gross Sales]]-financials[[#This Row],[Discounts]]</f>
        <v>5275.6000000000013</v>
      </c>
      <c r="K686" s="1">
        <f>financials[[#This Row],[Manufacturing Price]]*financials[[#This Row],[Units Sold]]*1.2</f>
        <v>4396.3333333333339</v>
      </c>
      <c r="L686" s="1">
        <f>financials[[#This Row],[ Sales]]-financials[[#This Row],[COGS]]</f>
        <v>879.26666666666733</v>
      </c>
      <c r="M686" s="5">
        <v>43800</v>
      </c>
    </row>
    <row r="687" spans="1:13" x14ac:dyDescent="0.25">
      <c r="A687" t="s">
        <v>10</v>
      </c>
      <c r="B687" t="s">
        <v>16</v>
      </c>
      <c r="C687" s="4" t="s">
        <v>25</v>
      </c>
      <c r="D687" s="4" t="s">
        <v>32</v>
      </c>
      <c r="E687">
        <v>2562</v>
      </c>
      <c r="F687" s="1">
        <v>80.666666666666671</v>
      </c>
      <c r="G687" s="1">
        <v>14.520000000000003</v>
      </c>
      <c r="H687" s="1">
        <f>financials[[#This Row],[Units Sold]]*financials[[#This Row],[Sale Price]]</f>
        <v>37200.240000000005</v>
      </c>
      <c r="I687" s="1">
        <f>VLOOKUP(financials[[#This Row],[Discount Band]],discount!A:B,2,0)*financials[[#This Row],[Gross Sales]]</f>
        <v>22320.144000000004</v>
      </c>
      <c r="J687" s="1">
        <f>financials[[#This Row],[Gross Sales]]-financials[[#This Row],[Discounts]]</f>
        <v>14880.096000000001</v>
      </c>
      <c r="K687" s="1">
        <f>financials[[#This Row],[Manufacturing Price]]*financials[[#This Row],[Units Sold]]*1.2</f>
        <v>248001.59999999998</v>
      </c>
      <c r="L687" s="1">
        <f>financials[[#This Row],[ Sales]]-financials[[#This Row],[COGS]]</f>
        <v>-233121.50399999999</v>
      </c>
      <c r="M687" s="5">
        <v>43525</v>
      </c>
    </row>
    <row r="688" spans="1:13" x14ac:dyDescent="0.25">
      <c r="A688" t="s">
        <v>7</v>
      </c>
      <c r="B688" t="s">
        <v>14</v>
      </c>
      <c r="C688" s="4" t="s">
        <v>25</v>
      </c>
      <c r="D688" s="4" t="s">
        <v>32</v>
      </c>
      <c r="E688">
        <v>3975</v>
      </c>
      <c r="F688" s="1">
        <v>80.666666666666671</v>
      </c>
      <c r="G688" s="1">
        <v>18.150000000000002</v>
      </c>
      <c r="H688" s="1">
        <f>financials[[#This Row],[Units Sold]]*financials[[#This Row],[Sale Price]]</f>
        <v>72146.250000000015</v>
      </c>
      <c r="I688" s="1">
        <f>VLOOKUP(financials[[#This Row],[Discount Band]],discount!A:B,2,0)*financials[[#This Row],[Gross Sales]]</f>
        <v>43287.750000000007</v>
      </c>
      <c r="J688" s="1">
        <f>financials[[#This Row],[Gross Sales]]-financials[[#This Row],[Discounts]]</f>
        <v>28858.500000000007</v>
      </c>
      <c r="K688" s="1">
        <f>financials[[#This Row],[Manufacturing Price]]*financials[[#This Row],[Units Sold]]*1.2</f>
        <v>384780</v>
      </c>
      <c r="L688" s="1">
        <f>financials[[#This Row],[ Sales]]-financials[[#This Row],[COGS]]</f>
        <v>-355921.5</v>
      </c>
      <c r="M688" s="5">
        <v>43586</v>
      </c>
    </row>
    <row r="689" spans="1:13" x14ac:dyDescent="0.25">
      <c r="A689" t="s">
        <v>8</v>
      </c>
      <c r="B689" t="s">
        <v>14</v>
      </c>
      <c r="C689" s="4" t="s">
        <v>25</v>
      </c>
      <c r="D689" s="4" t="s">
        <v>32</v>
      </c>
      <c r="E689">
        <v>2772</v>
      </c>
      <c r="F689" s="1">
        <v>80.666666666666671</v>
      </c>
      <c r="G689" s="1">
        <v>151.25</v>
      </c>
      <c r="H689" s="1">
        <f>financials[[#This Row],[Units Sold]]*financials[[#This Row],[Sale Price]]</f>
        <v>419265</v>
      </c>
      <c r="I689" s="1">
        <f>VLOOKUP(financials[[#This Row],[Discount Band]],discount!A:B,2,0)*financials[[#This Row],[Gross Sales]]</f>
        <v>251559</v>
      </c>
      <c r="J689" s="1">
        <f>financials[[#This Row],[Gross Sales]]-financials[[#This Row],[Discounts]]</f>
        <v>167706</v>
      </c>
      <c r="K689" s="1">
        <f>financials[[#This Row],[Manufacturing Price]]*financials[[#This Row],[Units Sold]]*1.2</f>
        <v>268329.59999999998</v>
      </c>
      <c r="L689" s="1">
        <f>financials[[#This Row],[ Sales]]-financials[[#This Row],[COGS]]</f>
        <v>-100623.59999999998</v>
      </c>
      <c r="M689" s="5">
        <v>43709</v>
      </c>
    </row>
    <row r="690" spans="1:13" x14ac:dyDescent="0.25">
      <c r="A690" t="s">
        <v>6</v>
      </c>
      <c r="B690" t="s">
        <v>13</v>
      </c>
      <c r="C690" s="4" t="s">
        <v>25</v>
      </c>
      <c r="D690" s="4" t="s">
        <v>32</v>
      </c>
      <c r="E690">
        <v>4982</v>
      </c>
      <c r="F690" s="1">
        <v>80.666666666666671</v>
      </c>
      <c r="G690" s="1">
        <v>363.00000000000006</v>
      </c>
      <c r="H690" s="1">
        <f>financials[[#This Row],[Units Sold]]*financials[[#This Row],[Sale Price]]</f>
        <v>1808466.0000000002</v>
      </c>
      <c r="I690" s="1">
        <f>VLOOKUP(financials[[#This Row],[Discount Band]],discount!A:B,2,0)*financials[[#This Row],[Gross Sales]]</f>
        <v>1085079.6000000001</v>
      </c>
      <c r="J690" s="1">
        <f>financials[[#This Row],[Gross Sales]]-financials[[#This Row],[Discounts]]</f>
        <v>723386.40000000014</v>
      </c>
      <c r="K690" s="1">
        <f>financials[[#This Row],[Manufacturing Price]]*financials[[#This Row],[Units Sold]]*1.2</f>
        <v>482257.60000000003</v>
      </c>
      <c r="L690" s="1">
        <f>financials[[#This Row],[ Sales]]-financials[[#This Row],[COGS]]</f>
        <v>241128.8000000001</v>
      </c>
      <c r="M690" s="5">
        <v>44136</v>
      </c>
    </row>
    <row r="691" spans="1:13" x14ac:dyDescent="0.25">
      <c r="A691" t="s">
        <v>8</v>
      </c>
      <c r="B691" t="s">
        <v>13</v>
      </c>
      <c r="C691" s="4" t="s">
        <v>25</v>
      </c>
      <c r="D691" s="4" t="s">
        <v>32</v>
      </c>
      <c r="E691">
        <v>474</v>
      </c>
      <c r="F691" s="1">
        <v>80.666666666666671</v>
      </c>
      <c r="G691" s="1">
        <v>151.25</v>
      </c>
      <c r="H691" s="1">
        <f>financials[[#This Row],[Units Sold]]*financials[[#This Row],[Sale Price]]</f>
        <v>71692.5</v>
      </c>
      <c r="I691" s="1">
        <f>VLOOKUP(financials[[#This Row],[Discount Band]],discount!A:B,2,0)*financials[[#This Row],[Gross Sales]]</f>
        <v>43015.5</v>
      </c>
      <c r="J691" s="1">
        <f>financials[[#This Row],[Gross Sales]]-financials[[#This Row],[Discounts]]</f>
        <v>28677</v>
      </c>
      <c r="K691" s="1">
        <f>financials[[#This Row],[Manufacturing Price]]*financials[[#This Row],[Units Sold]]*1.2</f>
        <v>45883.199999999997</v>
      </c>
      <c r="L691" s="1">
        <f>financials[[#This Row],[ Sales]]-financials[[#This Row],[COGS]]</f>
        <v>-17206.199999999997</v>
      </c>
      <c r="M691" s="5">
        <v>44166</v>
      </c>
    </row>
    <row r="692" spans="1:13" x14ac:dyDescent="0.25">
      <c r="A692" t="s">
        <v>10</v>
      </c>
      <c r="B692" t="s">
        <v>13</v>
      </c>
      <c r="C692" s="4" t="s">
        <v>25</v>
      </c>
      <c r="D692" s="4" t="s">
        <v>32</v>
      </c>
      <c r="E692">
        <v>1890</v>
      </c>
      <c r="F692" s="1">
        <v>80.666666666666671</v>
      </c>
      <c r="G692" s="1">
        <v>14.520000000000003</v>
      </c>
      <c r="H692" s="1">
        <f>financials[[#This Row],[Units Sold]]*financials[[#This Row],[Sale Price]]</f>
        <v>27442.800000000007</v>
      </c>
      <c r="I692" s="1">
        <f>VLOOKUP(financials[[#This Row],[Discount Band]],discount!A:B,2,0)*financials[[#This Row],[Gross Sales]]</f>
        <v>16465.680000000004</v>
      </c>
      <c r="J692" s="1">
        <f>financials[[#This Row],[Gross Sales]]-financials[[#This Row],[Discounts]]</f>
        <v>10977.120000000003</v>
      </c>
      <c r="K692" s="1">
        <f>financials[[#This Row],[Manufacturing Price]]*financials[[#This Row],[Units Sold]]*1.2</f>
        <v>182952</v>
      </c>
      <c r="L692" s="1">
        <f>financials[[#This Row],[ Sales]]-financials[[#This Row],[COGS]]</f>
        <v>-171974.88</v>
      </c>
      <c r="M692" s="5">
        <v>43800</v>
      </c>
    </row>
    <row r="693" spans="1:13" x14ac:dyDescent="0.25">
      <c r="A693" t="s">
        <v>9</v>
      </c>
      <c r="B693" t="s">
        <v>12</v>
      </c>
      <c r="C693" s="4" t="s">
        <v>26</v>
      </c>
      <c r="D693" s="4" t="s">
        <v>32</v>
      </c>
      <c r="E693">
        <v>3157</v>
      </c>
      <c r="F693" s="1">
        <v>168.05555555555554</v>
      </c>
      <c r="G693" s="1">
        <v>24.200000000000003</v>
      </c>
      <c r="H693" s="1">
        <f>financials[[#This Row],[Units Sold]]*financials[[#This Row],[Sale Price]]</f>
        <v>76399.400000000009</v>
      </c>
      <c r="I693" s="1">
        <f>VLOOKUP(financials[[#This Row],[Discount Band]],discount!A:B,2,0)*financials[[#This Row],[Gross Sales]]</f>
        <v>45839.640000000007</v>
      </c>
      <c r="J693" s="1">
        <f>financials[[#This Row],[Gross Sales]]-financials[[#This Row],[Discounts]]</f>
        <v>30559.760000000002</v>
      </c>
      <c r="K693" s="1">
        <f>financials[[#This Row],[Manufacturing Price]]*financials[[#This Row],[Units Sold]]*1.2</f>
        <v>636661.66666666663</v>
      </c>
      <c r="L693" s="1">
        <f>financials[[#This Row],[ Sales]]-financials[[#This Row],[COGS]]</f>
        <v>-606101.90666666662</v>
      </c>
      <c r="M693" s="5">
        <v>43647</v>
      </c>
    </row>
    <row r="694" spans="1:13" x14ac:dyDescent="0.25">
      <c r="A694" t="s">
        <v>7</v>
      </c>
      <c r="B694" t="s">
        <v>15</v>
      </c>
      <c r="C694" s="4" t="s">
        <v>26</v>
      </c>
      <c r="D694" s="4" t="s">
        <v>32</v>
      </c>
      <c r="E694">
        <v>2090</v>
      </c>
      <c r="F694" s="1">
        <v>168.05555555555554</v>
      </c>
      <c r="G694" s="1">
        <v>18.150000000000002</v>
      </c>
      <c r="H694" s="1">
        <f>financials[[#This Row],[Units Sold]]*financials[[#This Row],[Sale Price]]</f>
        <v>37933.500000000007</v>
      </c>
      <c r="I694" s="1">
        <f>VLOOKUP(financials[[#This Row],[Discount Band]],discount!A:B,2,0)*financials[[#This Row],[Gross Sales]]</f>
        <v>22760.100000000002</v>
      </c>
      <c r="J694" s="1">
        <f>financials[[#This Row],[Gross Sales]]-financials[[#This Row],[Discounts]]</f>
        <v>15173.400000000005</v>
      </c>
      <c r="K694" s="1">
        <f>financials[[#This Row],[Manufacturing Price]]*financials[[#This Row],[Units Sold]]*1.2</f>
        <v>421483.33333333326</v>
      </c>
      <c r="L694" s="1">
        <f>financials[[#This Row],[ Sales]]-financials[[#This Row],[COGS]]</f>
        <v>-406309.93333333323</v>
      </c>
      <c r="M694" s="5">
        <v>43647</v>
      </c>
    </row>
    <row r="695" spans="1:13" x14ac:dyDescent="0.25">
      <c r="A695" t="s">
        <v>9</v>
      </c>
      <c r="B695" t="s">
        <v>13</v>
      </c>
      <c r="C695" s="4" t="s">
        <v>26</v>
      </c>
      <c r="D695" s="4" t="s">
        <v>32</v>
      </c>
      <c r="E695">
        <v>4825</v>
      </c>
      <c r="F695" s="1">
        <v>168.05555555555554</v>
      </c>
      <c r="G695" s="1">
        <v>24.200000000000003</v>
      </c>
      <c r="H695" s="1">
        <f>financials[[#This Row],[Units Sold]]*financials[[#This Row],[Sale Price]]</f>
        <v>116765.00000000001</v>
      </c>
      <c r="I695" s="1">
        <f>VLOOKUP(financials[[#This Row],[Discount Band]],discount!A:B,2,0)*financials[[#This Row],[Gross Sales]]</f>
        <v>70059</v>
      </c>
      <c r="J695" s="1">
        <f>financials[[#This Row],[Gross Sales]]-financials[[#This Row],[Discounts]]</f>
        <v>46706.000000000015</v>
      </c>
      <c r="K695" s="1">
        <f>financials[[#This Row],[Manufacturing Price]]*financials[[#This Row],[Units Sold]]*1.2</f>
        <v>973041.66666666651</v>
      </c>
      <c r="L695" s="1">
        <f>financials[[#This Row],[ Sales]]-financials[[#This Row],[COGS]]</f>
        <v>-926335.66666666651</v>
      </c>
      <c r="M695" s="5">
        <v>44105</v>
      </c>
    </row>
    <row r="696" spans="1:13" x14ac:dyDescent="0.25">
      <c r="A696" t="s">
        <v>7</v>
      </c>
      <c r="B696" t="s">
        <v>15</v>
      </c>
      <c r="C696" s="4" t="s">
        <v>26</v>
      </c>
      <c r="D696" s="4" t="s">
        <v>32</v>
      </c>
      <c r="E696">
        <v>4659</v>
      </c>
      <c r="F696" s="1">
        <v>168.05555555555554</v>
      </c>
      <c r="G696" s="1">
        <v>18.150000000000002</v>
      </c>
      <c r="H696" s="1">
        <f>financials[[#This Row],[Units Sold]]*financials[[#This Row],[Sale Price]]</f>
        <v>84560.85</v>
      </c>
      <c r="I696" s="1">
        <f>VLOOKUP(financials[[#This Row],[Discount Band]],discount!A:B,2,0)*financials[[#This Row],[Gross Sales]]</f>
        <v>50736.51</v>
      </c>
      <c r="J696" s="1">
        <f>financials[[#This Row],[Gross Sales]]-financials[[#This Row],[Discounts]]</f>
        <v>33824.340000000004</v>
      </c>
      <c r="K696" s="1">
        <f>financials[[#This Row],[Manufacturing Price]]*financials[[#This Row],[Units Sold]]*1.2</f>
        <v>939564.99999999988</v>
      </c>
      <c r="L696" s="1">
        <f>financials[[#This Row],[ Sales]]-financials[[#This Row],[COGS]]</f>
        <v>-905740.65999999992</v>
      </c>
      <c r="M696" s="5">
        <v>43739</v>
      </c>
    </row>
    <row r="697" spans="1:13" x14ac:dyDescent="0.25">
      <c r="A697" t="s">
        <v>8</v>
      </c>
      <c r="B697" t="s">
        <v>12</v>
      </c>
      <c r="C697" s="4" t="s">
        <v>26</v>
      </c>
      <c r="D697" s="4" t="s">
        <v>32</v>
      </c>
      <c r="E697">
        <v>3156</v>
      </c>
      <c r="F697" s="1">
        <v>168.05555555555554</v>
      </c>
      <c r="G697" s="1">
        <v>151.25</v>
      </c>
      <c r="H697" s="1">
        <f>financials[[#This Row],[Units Sold]]*financials[[#This Row],[Sale Price]]</f>
        <v>477345</v>
      </c>
      <c r="I697" s="1">
        <f>VLOOKUP(financials[[#This Row],[Discount Band]],discount!A:B,2,0)*financials[[#This Row],[Gross Sales]]</f>
        <v>286407</v>
      </c>
      <c r="J697" s="1">
        <f>financials[[#This Row],[Gross Sales]]-financials[[#This Row],[Discounts]]</f>
        <v>190938</v>
      </c>
      <c r="K697" s="1">
        <f>financials[[#This Row],[Manufacturing Price]]*financials[[#This Row],[Units Sold]]*1.2</f>
        <v>636459.99999999988</v>
      </c>
      <c r="L697" s="1">
        <f>financials[[#This Row],[ Sales]]-financials[[#This Row],[COGS]]</f>
        <v>-445521.99999999988</v>
      </c>
      <c r="M697" s="5">
        <v>44136</v>
      </c>
    </row>
    <row r="698" spans="1:13" x14ac:dyDescent="0.25">
      <c r="A698" t="s">
        <v>8</v>
      </c>
      <c r="B698" t="s">
        <v>15</v>
      </c>
      <c r="C698" s="4" t="s">
        <v>26</v>
      </c>
      <c r="D698" s="4" t="s">
        <v>32</v>
      </c>
      <c r="E698">
        <v>3345</v>
      </c>
      <c r="F698" s="1">
        <v>168.05555555555554</v>
      </c>
      <c r="G698" s="1">
        <v>151.25</v>
      </c>
      <c r="H698" s="1">
        <f>financials[[#This Row],[Units Sold]]*financials[[#This Row],[Sale Price]]</f>
        <v>505931.25</v>
      </c>
      <c r="I698" s="1">
        <f>VLOOKUP(financials[[#This Row],[Discount Band]],discount!A:B,2,0)*financials[[#This Row],[Gross Sales]]</f>
        <v>303558.75</v>
      </c>
      <c r="J698" s="1">
        <f>financials[[#This Row],[Gross Sales]]-financials[[#This Row],[Discounts]]</f>
        <v>202372.5</v>
      </c>
      <c r="K698" s="1">
        <f>financials[[#This Row],[Manufacturing Price]]*financials[[#This Row],[Units Sold]]*1.2</f>
        <v>674574.99999999988</v>
      </c>
      <c r="L698" s="1">
        <f>financials[[#This Row],[ Sales]]-financials[[#This Row],[COGS]]</f>
        <v>-472202.49999999988</v>
      </c>
      <c r="M698" s="5">
        <v>43770</v>
      </c>
    </row>
    <row r="699" spans="1:13" x14ac:dyDescent="0.25">
      <c r="A699" t="s">
        <v>9</v>
      </c>
      <c r="B699" t="s">
        <v>14</v>
      </c>
      <c r="C699" s="4" t="s">
        <v>26</v>
      </c>
      <c r="D699" s="4" t="s">
        <v>32</v>
      </c>
      <c r="E699">
        <v>4720</v>
      </c>
      <c r="F699" s="1">
        <v>168.05555555555554</v>
      </c>
      <c r="G699" s="1">
        <v>24.200000000000003</v>
      </c>
      <c r="H699" s="1">
        <f>financials[[#This Row],[Units Sold]]*financials[[#This Row],[Sale Price]]</f>
        <v>114224.00000000001</v>
      </c>
      <c r="I699" s="1">
        <f>VLOOKUP(financials[[#This Row],[Discount Band]],discount!A:B,2,0)*financials[[#This Row],[Gross Sales]]</f>
        <v>68534.400000000009</v>
      </c>
      <c r="J699" s="1">
        <f>financials[[#This Row],[Gross Sales]]-financials[[#This Row],[Discounts]]</f>
        <v>45689.600000000006</v>
      </c>
      <c r="K699" s="1">
        <f>financials[[#This Row],[Manufacturing Price]]*financials[[#This Row],[Units Sold]]*1.2</f>
        <v>951866.66666666651</v>
      </c>
      <c r="L699" s="1">
        <f>financials[[#This Row],[ Sales]]-financials[[#This Row],[COGS]]</f>
        <v>-906177.06666666653</v>
      </c>
      <c r="M699" s="5">
        <v>43800</v>
      </c>
    </row>
    <row r="700" spans="1:13" x14ac:dyDescent="0.25">
      <c r="A700" t="s">
        <v>6</v>
      </c>
      <c r="B700" t="s">
        <v>14</v>
      </c>
      <c r="C700" s="4" t="s">
        <v>27</v>
      </c>
      <c r="D700" s="4" t="s">
        <v>32</v>
      </c>
      <c r="E700">
        <v>2914</v>
      </c>
      <c r="F700" s="1">
        <v>174.7777777777778</v>
      </c>
      <c r="G700" s="1">
        <v>363.00000000000006</v>
      </c>
      <c r="H700" s="1">
        <f>financials[[#This Row],[Units Sold]]*financials[[#This Row],[Sale Price]]</f>
        <v>1057782.0000000002</v>
      </c>
      <c r="I700" s="1">
        <f>VLOOKUP(financials[[#This Row],[Discount Band]],discount!A:B,2,0)*financials[[#This Row],[Gross Sales]]</f>
        <v>634669.20000000007</v>
      </c>
      <c r="J700" s="1">
        <f>financials[[#This Row],[Gross Sales]]-financials[[#This Row],[Discounts]]</f>
        <v>423112.80000000016</v>
      </c>
      <c r="K700" s="1">
        <f>financials[[#This Row],[Manufacturing Price]]*financials[[#This Row],[Units Sold]]*1.2</f>
        <v>611162.93333333335</v>
      </c>
      <c r="L700" s="1">
        <f>financials[[#This Row],[ Sales]]-financials[[#This Row],[COGS]]</f>
        <v>-188050.13333333319</v>
      </c>
      <c r="M700" s="5">
        <v>43525</v>
      </c>
    </row>
    <row r="701" spans="1:13" x14ac:dyDescent="0.25">
      <c r="A701" t="s">
        <v>6</v>
      </c>
      <c r="B701" t="s">
        <v>16</v>
      </c>
      <c r="C701" s="4" t="s">
        <v>27</v>
      </c>
      <c r="D701" s="4" t="s">
        <v>32</v>
      </c>
      <c r="E701">
        <v>985</v>
      </c>
      <c r="F701" s="1">
        <v>174.7777777777778</v>
      </c>
      <c r="G701" s="1">
        <v>363.00000000000006</v>
      </c>
      <c r="H701" s="1">
        <f>financials[[#This Row],[Units Sold]]*financials[[#This Row],[Sale Price]]</f>
        <v>357555.00000000006</v>
      </c>
      <c r="I701" s="1">
        <f>VLOOKUP(financials[[#This Row],[Discount Band]],discount!A:B,2,0)*financials[[#This Row],[Gross Sales]]</f>
        <v>214533.00000000003</v>
      </c>
      <c r="J701" s="1">
        <f>financials[[#This Row],[Gross Sales]]-financials[[#This Row],[Discounts]]</f>
        <v>143022.00000000003</v>
      </c>
      <c r="K701" s="1">
        <f>financials[[#This Row],[Manufacturing Price]]*financials[[#This Row],[Units Sold]]*1.2</f>
        <v>206587.33333333334</v>
      </c>
      <c r="L701" s="1">
        <f>financials[[#This Row],[ Sales]]-financials[[#This Row],[COGS]]</f>
        <v>-63565.333333333314</v>
      </c>
      <c r="M701" s="5">
        <v>43739</v>
      </c>
    </row>
    <row r="702" spans="1:13" x14ac:dyDescent="0.25">
      <c r="A702" t="s">
        <v>9</v>
      </c>
      <c r="B702" t="s">
        <v>16</v>
      </c>
      <c r="C702" s="4" t="s">
        <v>23</v>
      </c>
      <c r="D702" s="4" t="s">
        <v>32</v>
      </c>
      <c r="E702">
        <v>2033</v>
      </c>
      <c r="F702" s="1">
        <v>3.3611111111111116</v>
      </c>
      <c r="G702" s="1">
        <v>8.4700000000000024</v>
      </c>
      <c r="H702" s="1">
        <f>financials[[#This Row],[Units Sold]]*financials[[#This Row],[Sale Price]]</f>
        <v>17219.510000000006</v>
      </c>
      <c r="I702" s="1">
        <f>VLOOKUP(financials[[#This Row],[Discount Band]],discount!A:B,2,0)*financials[[#This Row],[Gross Sales]]</f>
        <v>10331.706000000004</v>
      </c>
      <c r="J702" s="1">
        <f>financials[[#This Row],[Gross Sales]]-financials[[#This Row],[Discounts]]</f>
        <v>6887.8040000000019</v>
      </c>
      <c r="K702" s="1">
        <f>financials[[#This Row],[Manufacturing Price]]*financials[[#This Row],[Units Sold]]*1.2</f>
        <v>8199.7666666666664</v>
      </c>
      <c r="L702" s="1">
        <f>financials[[#This Row],[ Sales]]-financials[[#This Row],[COGS]]</f>
        <v>-1311.9626666666645</v>
      </c>
      <c r="M702" s="5">
        <v>43497</v>
      </c>
    </row>
    <row r="703" spans="1:13" x14ac:dyDescent="0.25">
      <c r="A703" t="s">
        <v>9</v>
      </c>
      <c r="B703" t="s">
        <v>12</v>
      </c>
      <c r="C703" s="4" t="s">
        <v>24</v>
      </c>
      <c r="D703" s="4" t="s">
        <v>32</v>
      </c>
      <c r="E703">
        <v>2227</v>
      </c>
      <c r="F703" s="1">
        <v>6.7222222222222232</v>
      </c>
      <c r="G703" s="1">
        <v>8.4700000000000024</v>
      </c>
      <c r="H703" s="1">
        <f>financials[[#This Row],[Units Sold]]*financials[[#This Row],[Sale Price]]</f>
        <v>18862.690000000006</v>
      </c>
      <c r="I703" s="1">
        <f>VLOOKUP(financials[[#This Row],[Discount Band]],discount!A:B,2,0)*financials[[#This Row],[Gross Sales]]</f>
        <v>11317.614000000003</v>
      </c>
      <c r="J703" s="1">
        <f>financials[[#This Row],[Gross Sales]]-financials[[#This Row],[Discounts]]</f>
        <v>7545.0760000000028</v>
      </c>
      <c r="K703" s="1">
        <f>financials[[#This Row],[Manufacturing Price]]*financials[[#This Row],[Units Sold]]*1.2</f>
        <v>17964.466666666667</v>
      </c>
      <c r="L703" s="1">
        <f>financials[[#This Row],[ Sales]]-financials[[#This Row],[COGS]]</f>
        <v>-10419.390666666664</v>
      </c>
      <c r="M703" s="5">
        <v>43556</v>
      </c>
    </row>
    <row r="704" spans="1:13" x14ac:dyDescent="0.25">
      <c r="A704" t="s">
        <v>10</v>
      </c>
      <c r="B704" t="s">
        <v>13</v>
      </c>
      <c r="C704" s="4" t="s">
        <v>26</v>
      </c>
      <c r="D704" s="4" t="s">
        <v>32</v>
      </c>
      <c r="E704">
        <v>4301</v>
      </c>
      <c r="F704" s="1">
        <v>168.05555555555554</v>
      </c>
      <c r="G704" s="1">
        <v>14.520000000000003</v>
      </c>
      <c r="H704" s="1">
        <f>financials[[#This Row],[Units Sold]]*financials[[#This Row],[Sale Price]]</f>
        <v>62450.520000000011</v>
      </c>
      <c r="I704" s="1">
        <f>VLOOKUP(financials[[#This Row],[Discount Band]],discount!A:B,2,0)*financials[[#This Row],[Gross Sales]]</f>
        <v>37470.312000000005</v>
      </c>
      <c r="J704" s="1">
        <f>financials[[#This Row],[Gross Sales]]-financials[[#This Row],[Discounts]]</f>
        <v>24980.208000000006</v>
      </c>
      <c r="K704" s="1">
        <f>financials[[#This Row],[Manufacturing Price]]*financials[[#This Row],[Units Sold]]*1.2</f>
        <v>867368.33333333326</v>
      </c>
      <c r="L704" s="1">
        <f>financials[[#This Row],[ Sales]]-financials[[#This Row],[COGS]]</f>
        <v>-842388.12533333327</v>
      </c>
      <c r="M704" s="5">
        <v>43586</v>
      </c>
    </row>
    <row r="705" spans="1:13" x14ac:dyDescent="0.25">
      <c r="A705" t="s">
        <v>6</v>
      </c>
      <c r="B705" t="s">
        <v>33</v>
      </c>
      <c r="C705" s="7" t="s">
        <v>26</v>
      </c>
      <c r="D705" s="7" t="s">
        <v>32</v>
      </c>
      <c r="E705">
        <v>3516</v>
      </c>
      <c r="F705" s="7">
        <v>168.05555555555554</v>
      </c>
      <c r="G705" s="7">
        <v>363.00000000000006</v>
      </c>
      <c r="H705" s="7">
        <f>financials[[#This Row],[Units Sold]]*financials[[#This Row],[Sale Price]]</f>
        <v>1276308.0000000002</v>
      </c>
      <c r="I705" s="7">
        <f>VLOOKUP(financials[[#This Row],[Discount Band]],discount!A:B,2,0)*financials[[#This Row],[Gross Sales]]</f>
        <v>765784.80000000016</v>
      </c>
      <c r="J705" s="7">
        <f>financials[[#This Row],[Gross Sales]]-financials[[#This Row],[Discounts]]</f>
        <v>510523.20000000007</v>
      </c>
      <c r="K705" s="8">
        <f>financials[[#This Row],[Manufacturing Price]]*financials[[#This Row],[Units Sold]]*1.2</f>
        <v>709059.99999999988</v>
      </c>
      <c r="L705" s="7">
        <f>financials[[#This Row],[ Sales]]-financials[[#This Row],[COGS]]</f>
        <v>-198536.79999999981</v>
      </c>
      <c r="M705" s="9">
        <v>44105</v>
      </c>
    </row>
    <row r="706" spans="1:13" x14ac:dyDescent="0.25">
      <c r="A706" t="s">
        <v>10</v>
      </c>
      <c r="B706" t="s">
        <v>35</v>
      </c>
      <c r="C706" s="7" t="s">
        <v>26</v>
      </c>
      <c r="D706" s="7" t="s">
        <v>32</v>
      </c>
      <c r="E706">
        <v>3516</v>
      </c>
      <c r="F706" s="7">
        <v>168.05555555555554</v>
      </c>
      <c r="G706" s="7">
        <v>363.00000000000006</v>
      </c>
      <c r="H706" s="7">
        <f>financials[[#This Row],[Units Sold]]*financials[[#This Row],[Sale Price]]</f>
        <v>1276308.0000000002</v>
      </c>
      <c r="I706" s="7">
        <f>VLOOKUP(financials[[#This Row],[Discount Band]],discount!A:B,2,0)*financials[[#This Row],[Gross Sales]]</f>
        <v>765784.80000000016</v>
      </c>
      <c r="J706" s="7">
        <f>financials[[#This Row],[Gross Sales]]-financials[[#This Row],[Discounts]]</f>
        <v>510523.20000000007</v>
      </c>
      <c r="K706" s="8">
        <f>financials[[#This Row],[Manufacturing Price]]*financials[[#This Row],[Units Sold]]*1.2</f>
        <v>709059.99999999988</v>
      </c>
      <c r="L706" s="7">
        <f>financials[[#This Row],[ Sales]]-financials[[#This Row],[COGS]]</f>
        <v>-198536.79999999981</v>
      </c>
      <c r="M706" s="9">
        <v>44105</v>
      </c>
    </row>
    <row r="707" spans="1:13" x14ac:dyDescent="0.25">
      <c r="A707" t="s">
        <v>6</v>
      </c>
      <c r="B707" t="s">
        <v>34</v>
      </c>
      <c r="C707" s="7" t="s">
        <v>26</v>
      </c>
      <c r="D707" s="7" t="s">
        <v>32</v>
      </c>
      <c r="E707">
        <v>3516</v>
      </c>
      <c r="F707" s="7">
        <v>168.05555555555554</v>
      </c>
      <c r="G707" s="7">
        <v>363.00000000000006</v>
      </c>
      <c r="H707" s="7">
        <f>financials[[#This Row],[Units Sold]]*financials[[#This Row],[Sale Price]]</f>
        <v>1276308.0000000002</v>
      </c>
      <c r="I707" s="7">
        <f>VLOOKUP(financials[[#This Row],[Discount Band]],discount!A:B,2,0)*financials[[#This Row],[Gross Sales]]</f>
        <v>765784.80000000016</v>
      </c>
      <c r="J707" s="7">
        <f>financials[[#This Row],[Gross Sales]]-financials[[#This Row],[Discounts]]</f>
        <v>510523.20000000007</v>
      </c>
      <c r="K707" s="8">
        <f>financials[[#This Row],[Manufacturing Price]]*financials[[#This Row],[Units Sold]]*1.2</f>
        <v>709059.99999999988</v>
      </c>
      <c r="L707" s="7">
        <f>financials[[#This Row],[ Sales]]-financials[[#This Row],[COGS]]</f>
        <v>-198536.79999999981</v>
      </c>
      <c r="M707" s="9">
        <v>44105</v>
      </c>
    </row>
    <row r="708" spans="1:13" x14ac:dyDescent="0.25">
      <c r="A708" t="s">
        <v>10</v>
      </c>
      <c r="B708" t="s">
        <v>12</v>
      </c>
      <c r="C708" s="7" t="s">
        <v>26</v>
      </c>
      <c r="D708" s="7" t="s">
        <v>32</v>
      </c>
      <c r="E708">
        <v>3516</v>
      </c>
      <c r="F708" s="7">
        <v>168.05555555555554</v>
      </c>
      <c r="G708" s="7">
        <v>363.00000000000006</v>
      </c>
      <c r="H708" s="7">
        <f>financials[[#This Row],[Units Sold]]*financials[[#This Row],[Sale Price]]</f>
        <v>1276308.0000000002</v>
      </c>
      <c r="I708" s="7">
        <f>VLOOKUP(financials[[#This Row],[Discount Band]],discount!A:B,2,0)*financials[[#This Row],[Gross Sales]]</f>
        <v>765784.80000000016</v>
      </c>
      <c r="J708" s="7">
        <f>financials[[#This Row],[Gross Sales]]-financials[[#This Row],[Discounts]]</f>
        <v>510523.20000000007</v>
      </c>
      <c r="K708" s="8">
        <f>financials[[#This Row],[Manufacturing Price]]*financials[[#This Row],[Units Sold]]*1.2</f>
        <v>709059.99999999988</v>
      </c>
      <c r="L708" s="7">
        <f>financials[[#This Row],[ Sales]]-financials[[#This Row],[COGS]]</f>
        <v>-198536.79999999981</v>
      </c>
      <c r="M708" s="9">
        <v>44105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FD71-D4C3-4FD4-8E30-9E017D81CE0D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29</v>
      </c>
      <c r="B1">
        <v>0</v>
      </c>
    </row>
    <row r="2" spans="1:2" x14ac:dyDescent="0.25">
      <c r="A2" t="s">
        <v>30</v>
      </c>
      <c r="B2">
        <v>0.15</v>
      </c>
    </row>
    <row r="3" spans="1:2" x14ac:dyDescent="0.25">
      <c r="A3" t="s">
        <v>31</v>
      </c>
      <c r="B3">
        <v>0.3</v>
      </c>
    </row>
    <row r="4" spans="1:2" x14ac:dyDescent="0.25">
      <c r="A4" t="s">
        <v>32</v>
      </c>
      <c r="B4">
        <v>0.6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2022-08-04T13:34:51Z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