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\Desktop\SQL\capstone\"/>
    </mc:Choice>
  </mc:AlternateContent>
  <xr:revisionPtr revIDLastSave="0" documentId="8_{3E76E7FC-41C1-4DB2-8929-38594B2EB48D}" xr6:coauthVersionLast="43" xr6:coauthVersionMax="43" xr10:uidLastSave="{00000000-0000-0000-0000-000000000000}"/>
  <bookViews>
    <workbookView xWindow="-110" yWindow="-110" windowWidth="16220" windowHeight="9220" tabRatio="500" xr2:uid="{00000000-000D-0000-FFFF-FFFF00000000}"/>
  </bookViews>
  <sheets>
    <sheet name="&quot;Solver&quot; Rent Optimization" sheetId="3" r:id="rId1"/>
  </sheets>
  <definedNames>
    <definedName name="solver_adj" localSheetId="0" hidden="1">'"Solver" Rent Optimization'!$P$124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'"Solver" Rent Optimization'!$Q$27</definedName>
    <definedName name="solver_lhs1" localSheetId="0" hidden="1">'"Solver" Rent Optimization'!$Q$124</definedName>
    <definedName name="solver_lhs2" localSheetId="0" hidden="1">'"Solver" Rent Optimization'!$Q$124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'"Solver" Rent Optimization'!$S$124</definedName>
    <definedName name="solver_pre" localSheetId="0" hidden="1">0.000001</definedName>
    <definedName name="solver_rbv" localSheetId="0" hidden="1">2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hs0" localSheetId="0" hidden="1">0.1</definedName>
    <definedName name="solver_rhs1" localSheetId="0" hidden="1">0.9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0" i="3" l="1"/>
  <c r="M53" i="3"/>
  <c r="N53" i="3" s="1"/>
  <c r="M133" i="3"/>
  <c r="N133" i="3" s="1"/>
  <c r="M166" i="3"/>
  <c r="M141" i="3"/>
  <c r="M132" i="3"/>
  <c r="N132" i="3" s="1"/>
  <c r="M63" i="3"/>
  <c r="N63" i="3" s="1"/>
  <c r="M24" i="3"/>
  <c r="M88" i="3"/>
  <c r="M83" i="3"/>
  <c r="N83" i="3" s="1"/>
  <c r="M78" i="3"/>
  <c r="N78" i="3" s="1"/>
  <c r="M76" i="3"/>
  <c r="M82" i="3"/>
  <c r="M64" i="3"/>
  <c r="N64" i="3" s="1"/>
  <c r="M137" i="3"/>
  <c r="N137" i="3" s="1"/>
  <c r="M135" i="3"/>
  <c r="M148" i="3"/>
  <c r="M201" i="3"/>
  <c r="N201" i="3" s="1"/>
  <c r="M185" i="3"/>
  <c r="N185" i="3" s="1"/>
  <c r="M153" i="3"/>
  <c r="M204" i="3"/>
  <c r="M126" i="3"/>
  <c r="N126" i="3" s="1"/>
  <c r="M212" i="3"/>
  <c r="N212" i="3" s="1"/>
  <c r="M232" i="3"/>
  <c r="M173" i="3"/>
  <c r="M229" i="3"/>
  <c r="N229" i="3" s="1"/>
  <c r="M224" i="3"/>
  <c r="N224" i="3" s="1"/>
  <c r="M213" i="3"/>
  <c r="M33" i="3"/>
  <c r="M19" i="3"/>
  <c r="N19" i="3" s="1"/>
  <c r="M22" i="3"/>
  <c r="N22" i="3" s="1"/>
  <c r="M58" i="3"/>
  <c r="M104" i="3"/>
  <c r="M167" i="3"/>
  <c r="N167" i="3" s="1"/>
  <c r="M209" i="3"/>
  <c r="N209" i="3" s="1"/>
  <c r="M28" i="3"/>
  <c r="M155" i="3"/>
  <c r="M190" i="3"/>
  <c r="N190" i="3" s="1"/>
  <c r="M205" i="3"/>
  <c r="N205" i="3" s="1"/>
  <c r="M171" i="3"/>
  <c r="M178" i="3"/>
  <c r="M15" i="3"/>
  <c r="N15" i="3" s="1"/>
  <c r="M96" i="3"/>
  <c r="N96" i="3" s="1"/>
  <c r="M214" i="3"/>
  <c r="M32" i="3"/>
  <c r="M112" i="3"/>
  <c r="N112" i="3" s="1"/>
  <c r="M39" i="3"/>
  <c r="N39" i="3" s="1"/>
  <c r="M162" i="3"/>
  <c r="M225" i="3"/>
  <c r="M241" i="3"/>
  <c r="N241" i="3" s="1"/>
  <c r="M35" i="3"/>
  <c r="N35" i="3" s="1"/>
  <c r="M11" i="3"/>
  <c r="M198" i="3"/>
  <c r="M157" i="3"/>
  <c r="N157" i="3" s="1"/>
  <c r="M16" i="3"/>
  <c r="M69" i="3"/>
  <c r="M119" i="3"/>
  <c r="M231" i="3"/>
  <c r="M227" i="3"/>
  <c r="M85" i="3"/>
  <c r="M94" i="3"/>
  <c r="M128" i="3"/>
  <c r="M103" i="3"/>
  <c r="M243" i="3"/>
  <c r="M236" i="3"/>
  <c r="M242" i="3"/>
  <c r="M3" i="3"/>
  <c r="M244" i="3"/>
  <c r="M87" i="3"/>
  <c r="M65" i="3"/>
  <c r="M203" i="3"/>
  <c r="M179" i="3"/>
  <c r="M181" i="3"/>
  <c r="M174" i="3"/>
  <c r="M235" i="3"/>
  <c r="M239" i="3"/>
  <c r="M27" i="3"/>
  <c r="M117" i="3"/>
  <c r="M165" i="3"/>
  <c r="M105" i="3"/>
  <c r="M129" i="3"/>
  <c r="M40" i="3"/>
  <c r="M187" i="3"/>
  <c r="M170" i="3"/>
  <c r="M200" i="3"/>
  <c r="M230" i="3"/>
  <c r="M208" i="3"/>
  <c r="M168" i="3"/>
  <c r="M136" i="3"/>
  <c r="M226" i="3"/>
  <c r="M5" i="3"/>
  <c r="M38" i="3"/>
  <c r="M29" i="3"/>
  <c r="M26" i="3"/>
  <c r="M20" i="3"/>
  <c r="M72" i="3"/>
  <c r="M56" i="3"/>
  <c r="M97" i="3"/>
  <c r="M121" i="3"/>
  <c r="M150" i="3"/>
  <c r="M18" i="3"/>
  <c r="M50" i="3"/>
  <c r="M93" i="3"/>
  <c r="M71" i="3"/>
  <c r="M191" i="3"/>
  <c r="M238" i="3"/>
  <c r="M223" i="3"/>
  <c r="M9" i="3"/>
  <c r="M124" i="3"/>
  <c r="M159" i="3"/>
  <c r="M102" i="3"/>
  <c r="M54" i="3"/>
  <c r="M233" i="3"/>
  <c r="M169" i="3"/>
  <c r="M210" i="3"/>
  <c r="M211" i="3"/>
  <c r="M228" i="3"/>
  <c r="M8" i="3"/>
  <c r="M144" i="3"/>
  <c r="M176" i="3"/>
  <c r="M184" i="3"/>
  <c r="M6" i="3"/>
  <c r="M101" i="3"/>
  <c r="M206" i="3"/>
  <c r="M158" i="3"/>
  <c r="M107" i="3"/>
  <c r="M221" i="3"/>
  <c r="M215" i="3"/>
  <c r="M13" i="3"/>
  <c r="M192" i="3"/>
  <c r="M62" i="3"/>
  <c r="M234" i="3"/>
  <c r="M10" i="3"/>
  <c r="M127" i="3"/>
  <c r="M100" i="3"/>
  <c r="M73" i="3"/>
  <c r="M12" i="3"/>
  <c r="M183" i="3"/>
  <c r="M161" i="3"/>
  <c r="M196" i="3"/>
  <c r="M142" i="3"/>
  <c r="M237" i="3"/>
  <c r="M44" i="3"/>
  <c r="M145" i="3"/>
  <c r="M175" i="3"/>
  <c r="M109" i="3"/>
  <c r="M14" i="3"/>
  <c r="M180" i="3"/>
  <c r="M222" i="3"/>
  <c r="M154" i="3"/>
  <c r="M34" i="3"/>
  <c r="M147" i="3"/>
  <c r="M99" i="3"/>
  <c r="M41" i="3"/>
  <c r="M36" i="3"/>
  <c r="M80" i="3"/>
  <c r="M120" i="3"/>
  <c r="M89" i="3"/>
  <c r="M79" i="3"/>
  <c r="M207" i="3"/>
  <c r="M7" i="3"/>
  <c r="M74" i="3"/>
  <c r="M149" i="3"/>
  <c r="M186" i="3"/>
  <c r="M31" i="3"/>
  <c r="M189" i="3"/>
  <c r="M240" i="3"/>
  <c r="M95" i="3"/>
  <c r="M25" i="3"/>
  <c r="M125" i="3"/>
  <c r="M138" i="3"/>
  <c r="M98" i="3"/>
  <c r="M114" i="3"/>
  <c r="M23" i="3"/>
  <c r="M68" i="3"/>
  <c r="M47" i="3"/>
  <c r="M106" i="3"/>
  <c r="M42" i="3"/>
  <c r="M17" i="3"/>
  <c r="M217" i="3"/>
  <c r="M84" i="3"/>
  <c r="M193" i="3"/>
  <c r="M45" i="3"/>
  <c r="M219" i="3"/>
  <c r="M122" i="3"/>
  <c r="M30" i="3"/>
  <c r="M110" i="3"/>
  <c r="M164" i="3"/>
  <c r="M4" i="3"/>
  <c r="M48" i="3"/>
  <c r="M115" i="3"/>
  <c r="M70" i="3"/>
  <c r="M156" i="3"/>
  <c r="M131" i="3"/>
  <c r="M55" i="3"/>
  <c r="M143" i="3"/>
  <c r="M67" i="3"/>
  <c r="M134" i="3"/>
  <c r="M51" i="3"/>
  <c r="M152" i="3"/>
  <c r="M163" i="3"/>
  <c r="M61" i="3"/>
  <c r="M123" i="3"/>
  <c r="M66" i="3"/>
  <c r="M111" i="3"/>
  <c r="M52" i="3"/>
  <c r="M77" i="3"/>
  <c r="M202" i="3"/>
  <c r="M49" i="3"/>
  <c r="M59" i="3"/>
  <c r="M118" i="3"/>
  <c r="M218" i="3"/>
  <c r="M108" i="3"/>
  <c r="M197" i="3"/>
  <c r="M216" i="3"/>
  <c r="M81" i="3"/>
  <c r="M188" i="3"/>
  <c r="M43" i="3"/>
  <c r="M57" i="3"/>
  <c r="M220" i="3"/>
  <c r="M92" i="3"/>
  <c r="M1" i="3"/>
  <c r="M195" i="3"/>
  <c r="M199" i="3"/>
  <c r="M116" i="3"/>
  <c r="M130" i="3"/>
  <c r="M60" i="3"/>
  <c r="M182" i="3"/>
  <c r="M75" i="3"/>
  <c r="M91" i="3"/>
  <c r="M37" i="3"/>
  <c r="M172" i="3"/>
  <c r="M2" i="3"/>
  <c r="M86" i="3"/>
  <c r="M90" i="3"/>
  <c r="M21" i="3"/>
  <c r="M46" i="3"/>
  <c r="M177" i="3"/>
  <c r="M151" i="3"/>
  <c r="M146" i="3"/>
  <c r="M194" i="3"/>
  <c r="M140" i="3"/>
  <c r="M139" i="3"/>
  <c r="M113" i="3"/>
  <c r="L160" i="3"/>
  <c r="Q160" i="3" s="1"/>
  <c r="R160" i="3" s="1"/>
  <c r="S160" i="3" s="1"/>
  <c r="T160" i="3" s="1"/>
  <c r="L53" i="3"/>
  <c r="Q53" i="3" s="1"/>
  <c r="R53" i="3" s="1"/>
  <c r="S53" i="3" s="1"/>
  <c r="T53" i="3" s="1"/>
  <c r="L133" i="3"/>
  <c r="Q133" i="3" s="1"/>
  <c r="R133" i="3" s="1"/>
  <c r="S133" i="3" s="1"/>
  <c r="T133" i="3" s="1"/>
  <c r="L166" i="3"/>
  <c r="Q166" i="3" s="1"/>
  <c r="R166" i="3" s="1"/>
  <c r="S166" i="3" s="1"/>
  <c r="T166" i="3" s="1"/>
  <c r="L141" i="3"/>
  <c r="Q141" i="3" s="1"/>
  <c r="R141" i="3" s="1"/>
  <c r="S141" i="3" s="1"/>
  <c r="T141" i="3" s="1"/>
  <c r="L132" i="3"/>
  <c r="Q132" i="3" s="1"/>
  <c r="R132" i="3" s="1"/>
  <c r="S132" i="3" s="1"/>
  <c r="T132" i="3" s="1"/>
  <c r="L63" i="3"/>
  <c r="Q63" i="3" s="1"/>
  <c r="R63" i="3" s="1"/>
  <c r="S63" i="3" s="1"/>
  <c r="T63" i="3" s="1"/>
  <c r="L24" i="3"/>
  <c r="Q24" i="3" s="1"/>
  <c r="R24" i="3" s="1"/>
  <c r="S24" i="3" s="1"/>
  <c r="T24" i="3" s="1"/>
  <c r="L88" i="3"/>
  <c r="Q88" i="3" s="1"/>
  <c r="R88" i="3" s="1"/>
  <c r="S88" i="3" s="1"/>
  <c r="T88" i="3" s="1"/>
  <c r="L83" i="3"/>
  <c r="Q83" i="3" s="1"/>
  <c r="R83" i="3" s="1"/>
  <c r="S83" i="3" s="1"/>
  <c r="T83" i="3" s="1"/>
  <c r="L78" i="3"/>
  <c r="Q78" i="3" s="1"/>
  <c r="R78" i="3" s="1"/>
  <c r="S78" i="3" s="1"/>
  <c r="T78" i="3" s="1"/>
  <c r="L76" i="3"/>
  <c r="Q76" i="3" s="1"/>
  <c r="R76" i="3" s="1"/>
  <c r="S76" i="3" s="1"/>
  <c r="T76" i="3" s="1"/>
  <c r="L82" i="3"/>
  <c r="Q82" i="3" s="1"/>
  <c r="R82" i="3" s="1"/>
  <c r="S82" i="3" s="1"/>
  <c r="T82" i="3" s="1"/>
  <c r="L64" i="3"/>
  <c r="Q64" i="3" s="1"/>
  <c r="R64" i="3" s="1"/>
  <c r="S64" i="3" s="1"/>
  <c r="T64" i="3" s="1"/>
  <c r="L137" i="3"/>
  <c r="Q137" i="3" s="1"/>
  <c r="R137" i="3" s="1"/>
  <c r="S137" i="3" s="1"/>
  <c r="T137" i="3" s="1"/>
  <c r="L135" i="3"/>
  <c r="Q135" i="3" s="1"/>
  <c r="R135" i="3" s="1"/>
  <c r="S135" i="3" s="1"/>
  <c r="T135" i="3" s="1"/>
  <c r="L148" i="3"/>
  <c r="Q148" i="3" s="1"/>
  <c r="R148" i="3" s="1"/>
  <c r="S148" i="3" s="1"/>
  <c r="T148" i="3" s="1"/>
  <c r="L201" i="3"/>
  <c r="Q201" i="3" s="1"/>
  <c r="R201" i="3" s="1"/>
  <c r="S201" i="3" s="1"/>
  <c r="T201" i="3" s="1"/>
  <c r="L185" i="3"/>
  <c r="Q185" i="3" s="1"/>
  <c r="R185" i="3" s="1"/>
  <c r="S185" i="3" s="1"/>
  <c r="T185" i="3" s="1"/>
  <c r="L153" i="3"/>
  <c r="Q153" i="3" s="1"/>
  <c r="R153" i="3" s="1"/>
  <c r="S153" i="3" s="1"/>
  <c r="T153" i="3" s="1"/>
  <c r="L204" i="3"/>
  <c r="Q204" i="3" s="1"/>
  <c r="R204" i="3" s="1"/>
  <c r="S204" i="3" s="1"/>
  <c r="T204" i="3" s="1"/>
  <c r="L126" i="3"/>
  <c r="Q126" i="3" s="1"/>
  <c r="R126" i="3" s="1"/>
  <c r="S126" i="3" s="1"/>
  <c r="T126" i="3" s="1"/>
  <c r="L212" i="3"/>
  <c r="Q212" i="3" s="1"/>
  <c r="R212" i="3" s="1"/>
  <c r="S212" i="3" s="1"/>
  <c r="T212" i="3" s="1"/>
  <c r="L232" i="3"/>
  <c r="Q232" i="3" s="1"/>
  <c r="R232" i="3" s="1"/>
  <c r="S232" i="3" s="1"/>
  <c r="T232" i="3" s="1"/>
  <c r="L173" i="3"/>
  <c r="Q173" i="3" s="1"/>
  <c r="R173" i="3" s="1"/>
  <c r="S173" i="3" s="1"/>
  <c r="T173" i="3" s="1"/>
  <c r="L229" i="3"/>
  <c r="Q229" i="3" s="1"/>
  <c r="R229" i="3" s="1"/>
  <c r="S229" i="3" s="1"/>
  <c r="T229" i="3" s="1"/>
  <c r="L224" i="3"/>
  <c r="Q224" i="3" s="1"/>
  <c r="R224" i="3" s="1"/>
  <c r="S224" i="3" s="1"/>
  <c r="T224" i="3" s="1"/>
  <c r="L213" i="3"/>
  <c r="Q213" i="3" s="1"/>
  <c r="R213" i="3" s="1"/>
  <c r="S213" i="3" s="1"/>
  <c r="T213" i="3" s="1"/>
  <c r="L33" i="3"/>
  <c r="Q33" i="3" s="1"/>
  <c r="R33" i="3" s="1"/>
  <c r="S33" i="3" s="1"/>
  <c r="T33" i="3" s="1"/>
  <c r="L19" i="3"/>
  <c r="Q19" i="3" s="1"/>
  <c r="R19" i="3" s="1"/>
  <c r="S19" i="3" s="1"/>
  <c r="T19" i="3" s="1"/>
  <c r="L22" i="3"/>
  <c r="Q22" i="3" s="1"/>
  <c r="R22" i="3" s="1"/>
  <c r="S22" i="3" s="1"/>
  <c r="T22" i="3" s="1"/>
  <c r="L58" i="3"/>
  <c r="Q58" i="3" s="1"/>
  <c r="R58" i="3" s="1"/>
  <c r="S58" i="3" s="1"/>
  <c r="T58" i="3" s="1"/>
  <c r="L104" i="3"/>
  <c r="Q104" i="3" s="1"/>
  <c r="R104" i="3" s="1"/>
  <c r="S104" i="3" s="1"/>
  <c r="T104" i="3" s="1"/>
  <c r="L167" i="3"/>
  <c r="Q167" i="3" s="1"/>
  <c r="R167" i="3" s="1"/>
  <c r="S167" i="3" s="1"/>
  <c r="T167" i="3" s="1"/>
  <c r="L209" i="3"/>
  <c r="Q209" i="3" s="1"/>
  <c r="R209" i="3" s="1"/>
  <c r="S209" i="3" s="1"/>
  <c r="T209" i="3" s="1"/>
  <c r="L28" i="3"/>
  <c r="Q28" i="3" s="1"/>
  <c r="R28" i="3" s="1"/>
  <c r="S28" i="3" s="1"/>
  <c r="T28" i="3" s="1"/>
  <c r="L155" i="3"/>
  <c r="Q155" i="3" s="1"/>
  <c r="R155" i="3" s="1"/>
  <c r="S155" i="3" s="1"/>
  <c r="T155" i="3" s="1"/>
  <c r="L190" i="3"/>
  <c r="Q190" i="3" s="1"/>
  <c r="R190" i="3" s="1"/>
  <c r="S190" i="3" s="1"/>
  <c r="T190" i="3" s="1"/>
  <c r="L205" i="3"/>
  <c r="Q205" i="3" s="1"/>
  <c r="R205" i="3" s="1"/>
  <c r="S205" i="3" s="1"/>
  <c r="T205" i="3" s="1"/>
  <c r="L171" i="3"/>
  <c r="Q171" i="3" s="1"/>
  <c r="R171" i="3" s="1"/>
  <c r="S171" i="3" s="1"/>
  <c r="T171" i="3" s="1"/>
  <c r="L178" i="3"/>
  <c r="Q178" i="3" s="1"/>
  <c r="R178" i="3" s="1"/>
  <c r="S178" i="3" s="1"/>
  <c r="T178" i="3" s="1"/>
  <c r="L15" i="3"/>
  <c r="Q15" i="3" s="1"/>
  <c r="R15" i="3" s="1"/>
  <c r="S15" i="3" s="1"/>
  <c r="T15" i="3" s="1"/>
  <c r="L96" i="3"/>
  <c r="Q96" i="3" s="1"/>
  <c r="R96" i="3" s="1"/>
  <c r="S96" i="3" s="1"/>
  <c r="T96" i="3" s="1"/>
  <c r="L214" i="3"/>
  <c r="Q214" i="3" s="1"/>
  <c r="R214" i="3" s="1"/>
  <c r="S214" i="3" s="1"/>
  <c r="T214" i="3" s="1"/>
  <c r="L32" i="3"/>
  <c r="Q32" i="3" s="1"/>
  <c r="R32" i="3" s="1"/>
  <c r="S32" i="3" s="1"/>
  <c r="T32" i="3" s="1"/>
  <c r="L112" i="3"/>
  <c r="Q112" i="3" s="1"/>
  <c r="R112" i="3" s="1"/>
  <c r="S112" i="3" s="1"/>
  <c r="T112" i="3" s="1"/>
  <c r="L39" i="3"/>
  <c r="Q39" i="3" s="1"/>
  <c r="R39" i="3" s="1"/>
  <c r="S39" i="3" s="1"/>
  <c r="T39" i="3" s="1"/>
  <c r="L162" i="3"/>
  <c r="Q162" i="3" s="1"/>
  <c r="R162" i="3" s="1"/>
  <c r="S162" i="3" s="1"/>
  <c r="T162" i="3" s="1"/>
  <c r="L225" i="3"/>
  <c r="Q225" i="3" s="1"/>
  <c r="R225" i="3" s="1"/>
  <c r="S225" i="3" s="1"/>
  <c r="T225" i="3" s="1"/>
  <c r="L241" i="3"/>
  <c r="Q241" i="3" s="1"/>
  <c r="R241" i="3" s="1"/>
  <c r="S241" i="3" s="1"/>
  <c r="T241" i="3" s="1"/>
  <c r="L35" i="3"/>
  <c r="Q35" i="3" s="1"/>
  <c r="R35" i="3" s="1"/>
  <c r="S35" i="3" s="1"/>
  <c r="T35" i="3" s="1"/>
  <c r="L11" i="3"/>
  <c r="Q11" i="3" s="1"/>
  <c r="R11" i="3" s="1"/>
  <c r="S11" i="3" s="1"/>
  <c r="T11" i="3" s="1"/>
  <c r="L198" i="3"/>
  <c r="Q198" i="3" s="1"/>
  <c r="R198" i="3" s="1"/>
  <c r="S198" i="3" s="1"/>
  <c r="T198" i="3" s="1"/>
  <c r="L157" i="3"/>
  <c r="Q157" i="3" s="1"/>
  <c r="R157" i="3" s="1"/>
  <c r="S157" i="3" s="1"/>
  <c r="T157" i="3" s="1"/>
  <c r="L16" i="3"/>
  <c r="Q16" i="3" s="1"/>
  <c r="R16" i="3" s="1"/>
  <c r="S16" i="3" s="1"/>
  <c r="T16" i="3" s="1"/>
  <c r="L69" i="3"/>
  <c r="Q69" i="3" s="1"/>
  <c r="R69" i="3" s="1"/>
  <c r="S69" i="3" s="1"/>
  <c r="T69" i="3" s="1"/>
  <c r="L119" i="3"/>
  <c r="Q119" i="3" s="1"/>
  <c r="R119" i="3" s="1"/>
  <c r="S119" i="3" s="1"/>
  <c r="T119" i="3" s="1"/>
  <c r="L231" i="3"/>
  <c r="Q231" i="3" s="1"/>
  <c r="R231" i="3" s="1"/>
  <c r="S231" i="3" s="1"/>
  <c r="T231" i="3" s="1"/>
  <c r="L227" i="3"/>
  <c r="Q227" i="3" s="1"/>
  <c r="R227" i="3" s="1"/>
  <c r="S227" i="3" s="1"/>
  <c r="T227" i="3" s="1"/>
  <c r="L85" i="3"/>
  <c r="Q85" i="3" s="1"/>
  <c r="R85" i="3" s="1"/>
  <c r="S85" i="3" s="1"/>
  <c r="T85" i="3" s="1"/>
  <c r="L94" i="3"/>
  <c r="Q94" i="3" s="1"/>
  <c r="R94" i="3" s="1"/>
  <c r="S94" i="3" s="1"/>
  <c r="T94" i="3" s="1"/>
  <c r="L128" i="3"/>
  <c r="Q128" i="3" s="1"/>
  <c r="R128" i="3" s="1"/>
  <c r="S128" i="3" s="1"/>
  <c r="T128" i="3" s="1"/>
  <c r="L103" i="3"/>
  <c r="Q103" i="3" s="1"/>
  <c r="R103" i="3" s="1"/>
  <c r="S103" i="3" s="1"/>
  <c r="T103" i="3" s="1"/>
  <c r="L243" i="3"/>
  <c r="Q243" i="3" s="1"/>
  <c r="R243" i="3" s="1"/>
  <c r="S243" i="3" s="1"/>
  <c r="T243" i="3" s="1"/>
  <c r="L236" i="3"/>
  <c r="Q236" i="3" s="1"/>
  <c r="R236" i="3" s="1"/>
  <c r="S236" i="3" s="1"/>
  <c r="T236" i="3" s="1"/>
  <c r="L242" i="3"/>
  <c r="Q242" i="3" s="1"/>
  <c r="R242" i="3" s="1"/>
  <c r="S242" i="3" s="1"/>
  <c r="T242" i="3" s="1"/>
  <c r="L3" i="3"/>
  <c r="Q3" i="3" s="1"/>
  <c r="R3" i="3" s="1"/>
  <c r="S3" i="3" s="1"/>
  <c r="T3" i="3" s="1"/>
  <c r="L244" i="3"/>
  <c r="Q244" i="3" s="1"/>
  <c r="R244" i="3" s="1"/>
  <c r="S244" i="3" s="1"/>
  <c r="T244" i="3" s="1"/>
  <c r="L87" i="3"/>
  <c r="Q87" i="3" s="1"/>
  <c r="R87" i="3" s="1"/>
  <c r="S87" i="3" s="1"/>
  <c r="T87" i="3" s="1"/>
  <c r="L65" i="3"/>
  <c r="Q65" i="3" s="1"/>
  <c r="R65" i="3" s="1"/>
  <c r="S65" i="3" s="1"/>
  <c r="T65" i="3" s="1"/>
  <c r="L203" i="3"/>
  <c r="Q203" i="3" s="1"/>
  <c r="R203" i="3" s="1"/>
  <c r="S203" i="3" s="1"/>
  <c r="T203" i="3" s="1"/>
  <c r="L179" i="3"/>
  <c r="Q179" i="3" s="1"/>
  <c r="R179" i="3" s="1"/>
  <c r="S179" i="3" s="1"/>
  <c r="T179" i="3" s="1"/>
  <c r="L181" i="3"/>
  <c r="Q181" i="3" s="1"/>
  <c r="R181" i="3" s="1"/>
  <c r="S181" i="3" s="1"/>
  <c r="T181" i="3" s="1"/>
  <c r="L174" i="3"/>
  <c r="Q174" i="3" s="1"/>
  <c r="R174" i="3" s="1"/>
  <c r="S174" i="3" s="1"/>
  <c r="T174" i="3" s="1"/>
  <c r="L235" i="3"/>
  <c r="Q235" i="3" s="1"/>
  <c r="R235" i="3" s="1"/>
  <c r="S235" i="3" s="1"/>
  <c r="T235" i="3" s="1"/>
  <c r="L239" i="3"/>
  <c r="Q239" i="3" s="1"/>
  <c r="R239" i="3" s="1"/>
  <c r="S239" i="3" s="1"/>
  <c r="T239" i="3" s="1"/>
  <c r="L27" i="3"/>
  <c r="Q27" i="3" s="1"/>
  <c r="R27" i="3" s="1"/>
  <c r="S27" i="3" s="1"/>
  <c r="T27" i="3" s="1"/>
  <c r="L117" i="3"/>
  <c r="Q117" i="3" s="1"/>
  <c r="R117" i="3" s="1"/>
  <c r="S117" i="3" s="1"/>
  <c r="T117" i="3" s="1"/>
  <c r="L165" i="3"/>
  <c r="Q165" i="3" s="1"/>
  <c r="R165" i="3" s="1"/>
  <c r="S165" i="3" s="1"/>
  <c r="T165" i="3" s="1"/>
  <c r="L105" i="3"/>
  <c r="Q105" i="3" s="1"/>
  <c r="R105" i="3" s="1"/>
  <c r="S105" i="3" s="1"/>
  <c r="T105" i="3" s="1"/>
  <c r="L129" i="3"/>
  <c r="Q129" i="3" s="1"/>
  <c r="R129" i="3" s="1"/>
  <c r="S129" i="3" s="1"/>
  <c r="T129" i="3" s="1"/>
  <c r="L40" i="3"/>
  <c r="Q40" i="3" s="1"/>
  <c r="R40" i="3" s="1"/>
  <c r="S40" i="3" s="1"/>
  <c r="T40" i="3" s="1"/>
  <c r="L187" i="3"/>
  <c r="Q187" i="3" s="1"/>
  <c r="R187" i="3" s="1"/>
  <c r="S187" i="3" s="1"/>
  <c r="T187" i="3" s="1"/>
  <c r="L170" i="3"/>
  <c r="Q170" i="3" s="1"/>
  <c r="R170" i="3" s="1"/>
  <c r="S170" i="3" s="1"/>
  <c r="T170" i="3" s="1"/>
  <c r="L200" i="3"/>
  <c r="Q200" i="3" s="1"/>
  <c r="R200" i="3" s="1"/>
  <c r="S200" i="3" s="1"/>
  <c r="T200" i="3" s="1"/>
  <c r="L230" i="3"/>
  <c r="Q230" i="3" s="1"/>
  <c r="R230" i="3" s="1"/>
  <c r="S230" i="3" s="1"/>
  <c r="T230" i="3" s="1"/>
  <c r="L208" i="3"/>
  <c r="Q208" i="3" s="1"/>
  <c r="R208" i="3" s="1"/>
  <c r="S208" i="3" s="1"/>
  <c r="T208" i="3" s="1"/>
  <c r="L168" i="3"/>
  <c r="Q168" i="3" s="1"/>
  <c r="R168" i="3" s="1"/>
  <c r="S168" i="3" s="1"/>
  <c r="T168" i="3" s="1"/>
  <c r="L136" i="3"/>
  <c r="Q136" i="3" s="1"/>
  <c r="R136" i="3" s="1"/>
  <c r="S136" i="3" s="1"/>
  <c r="T136" i="3" s="1"/>
  <c r="L226" i="3"/>
  <c r="Q226" i="3" s="1"/>
  <c r="R226" i="3" s="1"/>
  <c r="S226" i="3" s="1"/>
  <c r="T226" i="3" s="1"/>
  <c r="L5" i="3"/>
  <c r="Q5" i="3" s="1"/>
  <c r="R5" i="3" s="1"/>
  <c r="S5" i="3" s="1"/>
  <c r="T5" i="3" s="1"/>
  <c r="L38" i="3"/>
  <c r="Q38" i="3" s="1"/>
  <c r="R38" i="3" s="1"/>
  <c r="S38" i="3" s="1"/>
  <c r="T38" i="3" s="1"/>
  <c r="L29" i="3"/>
  <c r="Q29" i="3" s="1"/>
  <c r="R29" i="3" s="1"/>
  <c r="S29" i="3" s="1"/>
  <c r="T29" i="3" s="1"/>
  <c r="L26" i="3"/>
  <c r="Q26" i="3" s="1"/>
  <c r="R26" i="3" s="1"/>
  <c r="S26" i="3" s="1"/>
  <c r="T26" i="3" s="1"/>
  <c r="L20" i="3"/>
  <c r="Q20" i="3" s="1"/>
  <c r="R20" i="3" s="1"/>
  <c r="S20" i="3" s="1"/>
  <c r="T20" i="3" s="1"/>
  <c r="L72" i="3"/>
  <c r="Q72" i="3" s="1"/>
  <c r="R72" i="3" s="1"/>
  <c r="S72" i="3" s="1"/>
  <c r="T72" i="3" s="1"/>
  <c r="L56" i="3"/>
  <c r="Q56" i="3" s="1"/>
  <c r="R56" i="3" s="1"/>
  <c r="S56" i="3" s="1"/>
  <c r="T56" i="3" s="1"/>
  <c r="L97" i="3"/>
  <c r="Q97" i="3" s="1"/>
  <c r="R97" i="3" s="1"/>
  <c r="S97" i="3" s="1"/>
  <c r="T97" i="3" s="1"/>
  <c r="L121" i="3"/>
  <c r="Q121" i="3" s="1"/>
  <c r="R121" i="3" s="1"/>
  <c r="S121" i="3" s="1"/>
  <c r="T121" i="3" s="1"/>
  <c r="L150" i="3"/>
  <c r="Q150" i="3" s="1"/>
  <c r="R150" i="3" s="1"/>
  <c r="S150" i="3" s="1"/>
  <c r="T150" i="3" s="1"/>
  <c r="L18" i="3"/>
  <c r="Q18" i="3" s="1"/>
  <c r="R18" i="3" s="1"/>
  <c r="S18" i="3" s="1"/>
  <c r="T18" i="3" s="1"/>
  <c r="L50" i="3"/>
  <c r="Q50" i="3" s="1"/>
  <c r="R50" i="3" s="1"/>
  <c r="S50" i="3" s="1"/>
  <c r="T50" i="3" s="1"/>
  <c r="L93" i="3"/>
  <c r="Q93" i="3" s="1"/>
  <c r="R93" i="3" s="1"/>
  <c r="S93" i="3" s="1"/>
  <c r="T93" i="3" s="1"/>
  <c r="L71" i="3"/>
  <c r="Q71" i="3" s="1"/>
  <c r="R71" i="3" s="1"/>
  <c r="S71" i="3" s="1"/>
  <c r="T71" i="3" s="1"/>
  <c r="L191" i="3"/>
  <c r="Q191" i="3" s="1"/>
  <c r="R191" i="3" s="1"/>
  <c r="S191" i="3" s="1"/>
  <c r="T191" i="3" s="1"/>
  <c r="L238" i="3"/>
  <c r="Q238" i="3" s="1"/>
  <c r="R238" i="3" s="1"/>
  <c r="S238" i="3" s="1"/>
  <c r="T238" i="3" s="1"/>
  <c r="L223" i="3"/>
  <c r="Q223" i="3" s="1"/>
  <c r="R223" i="3" s="1"/>
  <c r="S223" i="3" s="1"/>
  <c r="T223" i="3" s="1"/>
  <c r="L9" i="3"/>
  <c r="Q9" i="3" s="1"/>
  <c r="R9" i="3" s="1"/>
  <c r="S9" i="3" s="1"/>
  <c r="T9" i="3" s="1"/>
  <c r="L124" i="3"/>
  <c r="Q124" i="3" s="1"/>
  <c r="R124" i="3" s="1"/>
  <c r="S124" i="3" s="1"/>
  <c r="T124" i="3" s="1"/>
  <c r="L159" i="3"/>
  <c r="Q159" i="3" s="1"/>
  <c r="R159" i="3" s="1"/>
  <c r="S159" i="3" s="1"/>
  <c r="T159" i="3" s="1"/>
  <c r="L102" i="3"/>
  <c r="Q102" i="3" s="1"/>
  <c r="R102" i="3" s="1"/>
  <c r="S102" i="3" s="1"/>
  <c r="T102" i="3" s="1"/>
  <c r="L54" i="3"/>
  <c r="Q54" i="3" s="1"/>
  <c r="R54" i="3" s="1"/>
  <c r="S54" i="3" s="1"/>
  <c r="T54" i="3" s="1"/>
  <c r="L233" i="3"/>
  <c r="Q233" i="3" s="1"/>
  <c r="R233" i="3" s="1"/>
  <c r="S233" i="3" s="1"/>
  <c r="T233" i="3" s="1"/>
  <c r="L169" i="3"/>
  <c r="Q169" i="3" s="1"/>
  <c r="R169" i="3" s="1"/>
  <c r="S169" i="3" s="1"/>
  <c r="T169" i="3" s="1"/>
  <c r="L210" i="3"/>
  <c r="Q210" i="3" s="1"/>
  <c r="R210" i="3" s="1"/>
  <c r="S210" i="3" s="1"/>
  <c r="T210" i="3" s="1"/>
  <c r="L211" i="3"/>
  <c r="Q211" i="3" s="1"/>
  <c r="R211" i="3" s="1"/>
  <c r="S211" i="3" s="1"/>
  <c r="T211" i="3" s="1"/>
  <c r="L228" i="3"/>
  <c r="Q228" i="3" s="1"/>
  <c r="R228" i="3" s="1"/>
  <c r="S228" i="3" s="1"/>
  <c r="T228" i="3" s="1"/>
  <c r="L8" i="3"/>
  <c r="Q8" i="3" s="1"/>
  <c r="R8" i="3" s="1"/>
  <c r="S8" i="3" s="1"/>
  <c r="T8" i="3" s="1"/>
  <c r="L144" i="3"/>
  <c r="Q144" i="3" s="1"/>
  <c r="R144" i="3" s="1"/>
  <c r="S144" i="3" s="1"/>
  <c r="T144" i="3" s="1"/>
  <c r="L176" i="3"/>
  <c r="Q176" i="3" s="1"/>
  <c r="R176" i="3" s="1"/>
  <c r="S176" i="3" s="1"/>
  <c r="T176" i="3" s="1"/>
  <c r="L184" i="3"/>
  <c r="Q184" i="3" s="1"/>
  <c r="R184" i="3" s="1"/>
  <c r="S184" i="3" s="1"/>
  <c r="T184" i="3" s="1"/>
  <c r="L6" i="3"/>
  <c r="Q6" i="3" s="1"/>
  <c r="R6" i="3" s="1"/>
  <c r="S6" i="3" s="1"/>
  <c r="T6" i="3" s="1"/>
  <c r="L101" i="3"/>
  <c r="Q101" i="3" s="1"/>
  <c r="R101" i="3" s="1"/>
  <c r="S101" i="3" s="1"/>
  <c r="T101" i="3" s="1"/>
  <c r="L206" i="3"/>
  <c r="Q206" i="3" s="1"/>
  <c r="R206" i="3" s="1"/>
  <c r="S206" i="3" s="1"/>
  <c r="T206" i="3" s="1"/>
  <c r="L158" i="3"/>
  <c r="Q158" i="3" s="1"/>
  <c r="R158" i="3" s="1"/>
  <c r="S158" i="3" s="1"/>
  <c r="T158" i="3" s="1"/>
  <c r="L107" i="3"/>
  <c r="Q107" i="3" s="1"/>
  <c r="R107" i="3" s="1"/>
  <c r="S107" i="3" s="1"/>
  <c r="T107" i="3" s="1"/>
  <c r="L221" i="3"/>
  <c r="Q221" i="3" s="1"/>
  <c r="R221" i="3" s="1"/>
  <c r="S221" i="3" s="1"/>
  <c r="T221" i="3" s="1"/>
  <c r="L215" i="3"/>
  <c r="Q215" i="3" s="1"/>
  <c r="R215" i="3" s="1"/>
  <c r="S215" i="3" s="1"/>
  <c r="T215" i="3" s="1"/>
  <c r="L13" i="3"/>
  <c r="Q13" i="3" s="1"/>
  <c r="R13" i="3" s="1"/>
  <c r="S13" i="3" s="1"/>
  <c r="T13" i="3" s="1"/>
  <c r="L192" i="3"/>
  <c r="Q192" i="3" s="1"/>
  <c r="R192" i="3" s="1"/>
  <c r="S192" i="3" s="1"/>
  <c r="T192" i="3" s="1"/>
  <c r="L62" i="3"/>
  <c r="Q62" i="3" s="1"/>
  <c r="R62" i="3" s="1"/>
  <c r="S62" i="3" s="1"/>
  <c r="T62" i="3" s="1"/>
  <c r="L234" i="3"/>
  <c r="Q234" i="3" s="1"/>
  <c r="R234" i="3" s="1"/>
  <c r="S234" i="3" s="1"/>
  <c r="T234" i="3" s="1"/>
  <c r="L10" i="3"/>
  <c r="Q10" i="3" s="1"/>
  <c r="R10" i="3" s="1"/>
  <c r="S10" i="3" s="1"/>
  <c r="T10" i="3" s="1"/>
  <c r="L127" i="3"/>
  <c r="Q127" i="3" s="1"/>
  <c r="R127" i="3" s="1"/>
  <c r="S127" i="3" s="1"/>
  <c r="T127" i="3" s="1"/>
  <c r="L100" i="3"/>
  <c r="Q100" i="3" s="1"/>
  <c r="R100" i="3" s="1"/>
  <c r="S100" i="3" s="1"/>
  <c r="T100" i="3" s="1"/>
  <c r="L73" i="3"/>
  <c r="Q73" i="3" s="1"/>
  <c r="R73" i="3" s="1"/>
  <c r="S73" i="3" s="1"/>
  <c r="T73" i="3" s="1"/>
  <c r="L12" i="3"/>
  <c r="Q12" i="3" s="1"/>
  <c r="R12" i="3" s="1"/>
  <c r="S12" i="3" s="1"/>
  <c r="T12" i="3" s="1"/>
  <c r="L183" i="3"/>
  <c r="Q183" i="3" s="1"/>
  <c r="R183" i="3" s="1"/>
  <c r="S183" i="3" s="1"/>
  <c r="T183" i="3" s="1"/>
  <c r="L161" i="3"/>
  <c r="Q161" i="3" s="1"/>
  <c r="R161" i="3" s="1"/>
  <c r="S161" i="3" s="1"/>
  <c r="T161" i="3" s="1"/>
  <c r="L196" i="3"/>
  <c r="Q196" i="3" s="1"/>
  <c r="R196" i="3" s="1"/>
  <c r="S196" i="3" s="1"/>
  <c r="T196" i="3" s="1"/>
  <c r="L142" i="3"/>
  <c r="Q142" i="3" s="1"/>
  <c r="R142" i="3" s="1"/>
  <c r="S142" i="3" s="1"/>
  <c r="T142" i="3" s="1"/>
  <c r="L237" i="3"/>
  <c r="Q237" i="3" s="1"/>
  <c r="R237" i="3" s="1"/>
  <c r="S237" i="3" s="1"/>
  <c r="T237" i="3" s="1"/>
  <c r="L44" i="3"/>
  <c r="Q44" i="3" s="1"/>
  <c r="R44" i="3" s="1"/>
  <c r="S44" i="3" s="1"/>
  <c r="T44" i="3" s="1"/>
  <c r="L145" i="3"/>
  <c r="Q145" i="3" s="1"/>
  <c r="R145" i="3" s="1"/>
  <c r="S145" i="3" s="1"/>
  <c r="T145" i="3" s="1"/>
  <c r="L175" i="3"/>
  <c r="Q175" i="3" s="1"/>
  <c r="R175" i="3" s="1"/>
  <c r="S175" i="3" s="1"/>
  <c r="T175" i="3" s="1"/>
  <c r="L109" i="3"/>
  <c r="Q109" i="3" s="1"/>
  <c r="R109" i="3" s="1"/>
  <c r="S109" i="3" s="1"/>
  <c r="T109" i="3" s="1"/>
  <c r="L14" i="3"/>
  <c r="Q14" i="3" s="1"/>
  <c r="R14" i="3" s="1"/>
  <c r="S14" i="3" s="1"/>
  <c r="T14" i="3" s="1"/>
  <c r="L180" i="3"/>
  <c r="Q180" i="3" s="1"/>
  <c r="R180" i="3" s="1"/>
  <c r="S180" i="3" s="1"/>
  <c r="T180" i="3" s="1"/>
  <c r="L222" i="3"/>
  <c r="Q222" i="3" s="1"/>
  <c r="R222" i="3" s="1"/>
  <c r="S222" i="3" s="1"/>
  <c r="T222" i="3" s="1"/>
  <c r="L154" i="3"/>
  <c r="Q154" i="3" s="1"/>
  <c r="R154" i="3" s="1"/>
  <c r="S154" i="3" s="1"/>
  <c r="T154" i="3" s="1"/>
  <c r="L34" i="3"/>
  <c r="Q34" i="3" s="1"/>
  <c r="R34" i="3" s="1"/>
  <c r="S34" i="3" s="1"/>
  <c r="T34" i="3" s="1"/>
  <c r="L147" i="3"/>
  <c r="Q147" i="3" s="1"/>
  <c r="R147" i="3" s="1"/>
  <c r="S147" i="3" s="1"/>
  <c r="T147" i="3" s="1"/>
  <c r="L99" i="3"/>
  <c r="Q99" i="3" s="1"/>
  <c r="R99" i="3" s="1"/>
  <c r="S99" i="3" s="1"/>
  <c r="T99" i="3" s="1"/>
  <c r="L41" i="3"/>
  <c r="Q41" i="3" s="1"/>
  <c r="R41" i="3" s="1"/>
  <c r="S41" i="3" s="1"/>
  <c r="T41" i="3" s="1"/>
  <c r="L36" i="3"/>
  <c r="Q36" i="3" s="1"/>
  <c r="R36" i="3" s="1"/>
  <c r="S36" i="3" s="1"/>
  <c r="T36" i="3" s="1"/>
  <c r="L80" i="3"/>
  <c r="Q80" i="3" s="1"/>
  <c r="R80" i="3" s="1"/>
  <c r="S80" i="3" s="1"/>
  <c r="T80" i="3" s="1"/>
  <c r="L120" i="3"/>
  <c r="Q120" i="3" s="1"/>
  <c r="R120" i="3" s="1"/>
  <c r="S120" i="3" s="1"/>
  <c r="T120" i="3" s="1"/>
  <c r="L89" i="3"/>
  <c r="Q89" i="3" s="1"/>
  <c r="R89" i="3" s="1"/>
  <c r="S89" i="3" s="1"/>
  <c r="T89" i="3" s="1"/>
  <c r="L79" i="3"/>
  <c r="Q79" i="3" s="1"/>
  <c r="R79" i="3" s="1"/>
  <c r="S79" i="3" s="1"/>
  <c r="T79" i="3" s="1"/>
  <c r="L207" i="3"/>
  <c r="Q207" i="3" s="1"/>
  <c r="R207" i="3" s="1"/>
  <c r="S207" i="3" s="1"/>
  <c r="T207" i="3" s="1"/>
  <c r="L7" i="3"/>
  <c r="Q7" i="3" s="1"/>
  <c r="R7" i="3" s="1"/>
  <c r="S7" i="3" s="1"/>
  <c r="T7" i="3" s="1"/>
  <c r="L74" i="3"/>
  <c r="Q74" i="3" s="1"/>
  <c r="R74" i="3" s="1"/>
  <c r="S74" i="3" s="1"/>
  <c r="T74" i="3" s="1"/>
  <c r="L149" i="3"/>
  <c r="Q149" i="3" s="1"/>
  <c r="R149" i="3" s="1"/>
  <c r="S149" i="3" s="1"/>
  <c r="T149" i="3" s="1"/>
  <c r="L186" i="3"/>
  <c r="Q186" i="3" s="1"/>
  <c r="R186" i="3" s="1"/>
  <c r="S186" i="3" s="1"/>
  <c r="T186" i="3" s="1"/>
  <c r="L31" i="3"/>
  <c r="Q31" i="3" s="1"/>
  <c r="R31" i="3" s="1"/>
  <c r="S31" i="3" s="1"/>
  <c r="T31" i="3" s="1"/>
  <c r="L189" i="3"/>
  <c r="Q189" i="3" s="1"/>
  <c r="R189" i="3" s="1"/>
  <c r="S189" i="3" s="1"/>
  <c r="T189" i="3" s="1"/>
  <c r="L240" i="3"/>
  <c r="Q240" i="3" s="1"/>
  <c r="R240" i="3" s="1"/>
  <c r="S240" i="3" s="1"/>
  <c r="T240" i="3" s="1"/>
  <c r="L95" i="3"/>
  <c r="Q95" i="3" s="1"/>
  <c r="R95" i="3" s="1"/>
  <c r="S95" i="3" s="1"/>
  <c r="T95" i="3" s="1"/>
  <c r="L25" i="3"/>
  <c r="Q25" i="3" s="1"/>
  <c r="R25" i="3" s="1"/>
  <c r="S25" i="3" s="1"/>
  <c r="T25" i="3" s="1"/>
  <c r="L125" i="3"/>
  <c r="Q125" i="3" s="1"/>
  <c r="R125" i="3" s="1"/>
  <c r="S125" i="3" s="1"/>
  <c r="T125" i="3" s="1"/>
  <c r="L138" i="3"/>
  <c r="Q138" i="3" s="1"/>
  <c r="R138" i="3" s="1"/>
  <c r="S138" i="3" s="1"/>
  <c r="T138" i="3" s="1"/>
  <c r="L98" i="3"/>
  <c r="Q98" i="3" s="1"/>
  <c r="R98" i="3" s="1"/>
  <c r="S98" i="3" s="1"/>
  <c r="T98" i="3" s="1"/>
  <c r="L114" i="3"/>
  <c r="Q114" i="3" s="1"/>
  <c r="R114" i="3" s="1"/>
  <c r="S114" i="3" s="1"/>
  <c r="T114" i="3" s="1"/>
  <c r="L23" i="3"/>
  <c r="Q23" i="3" s="1"/>
  <c r="R23" i="3" s="1"/>
  <c r="S23" i="3" s="1"/>
  <c r="T23" i="3" s="1"/>
  <c r="L68" i="3"/>
  <c r="Q68" i="3" s="1"/>
  <c r="R68" i="3" s="1"/>
  <c r="S68" i="3" s="1"/>
  <c r="T68" i="3" s="1"/>
  <c r="L47" i="3"/>
  <c r="Q47" i="3" s="1"/>
  <c r="R47" i="3" s="1"/>
  <c r="S47" i="3" s="1"/>
  <c r="T47" i="3" s="1"/>
  <c r="L106" i="3"/>
  <c r="Q106" i="3" s="1"/>
  <c r="R106" i="3" s="1"/>
  <c r="S106" i="3" s="1"/>
  <c r="T106" i="3" s="1"/>
  <c r="L42" i="3"/>
  <c r="Q42" i="3" s="1"/>
  <c r="R42" i="3" s="1"/>
  <c r="S42" i="3" s="1"/>
  <c r="T42" i="3" s="1"/>
  <c r="L17" i="3"/>
  <c r="Q17" i="3" s="1"/>
  <c r="R17" i="3" s="1"/>
  <c r="S17" i="3" s="1"/>
  <c r="T17" i="3" s="1"/>
  <c r="L217" i="3"/>
  <c r="Q217" i="3" s="1"/>
  <c r="R217" i="3" s="1"/>
  <c r="S217" i="3" s="1"/>
  <c r="T217" i="3" s="1"/>
  <c r="L84" i="3"/>
  <c r="Q84" i="3" s="1"/>
  <c r="R84" i="3" s="1"/>
  <c r="S84" i="3" s="1"/>
  <c r="T84" i="3" s="1"/>
  <c r="L193" i="3"/>
  <c r="Q193" i="3" s="1"/>
  <c r="R193" i="3" s="1"/>
  <c r="S193" i="3" s="1"/>
  <c r="T193" i="3" s="1"/>
  <c r="L45" i="3"/>
  <c r="Q45" i="3" s="1"/>
  <c r="R45" i="3" s="1"/>
  <c r="S45" i="3" s="1"/>
  <c r="T45" i="3" s="1"/>
  <c r="L219" i="3"/>
  <c r="Q219" i="3" s="1"/>
  <c r="R219" i="3" s="1"/>
  <c r="S219" i="3" s="1"/>
  <c r="T219" i="3" s="1"/>
  <c r="L122" i="3"/>
  <c r="Q122" i="3" s="1"/>
  <c r="R122" i="3" s="1"/>
  <c r="S122" i="3" s="1"/>
  <c r="T122" i="3" s="1"/>
  <c r="L30" i="3"/>
  <c r="Q30" i="3" s="1"/>
  <c r="R30" i="3" s="1"/>
  <c r="S30" i="3" s="1"/>
  <c r="T30" i="3" s="1"/>
  <c r="L110" i="3"/>
  <c r="Q110" i="3" s="1"/>
  <c r="R110" i="3" s="1"/>
  <c r="S110" i="3" s="1"/>
  <c r="T110" i="3" s="1"/>
  <c r="L164" i="3"/>
  <c r="Q164" i="3" s="1"/>
  <c r="R164" i="3" s="1"/>
  <c r="S164" i="3" s="1"/>
  <c r="T164" i="3" s="1"/>
  <c r="L4" i="3"/>
  <c r="Q4" i="3" s="1"/>
  <c r="R4" i="3" s="1"/>
  <c r="S4" i="3" s="1"/>
  <c r="T4" i="3" s="1"/>
  <c r="L48" i="3"/>
  <c r="Q48" i="3" s="1"/>
  <c r="R48" i="3" s="1"/>
  <c r="S48" i="3" s="1"/>
  <c r="T48" i="3" s="1"/>
  <c r="L115" i="3"/>
  <c r="Q115" i="3" s="1"/>
  <c r="R115" i="3" s="1"/>
  <c r="S115" i="3" s="1"/>
  <c r="T115" i="3" s="1"/>
  <c r="L70" i="3"/>
  <c r="Q70" i="3" s="1"/>
  <c r="R70" i="3" s="1"/>
  <c r="S70" i="3" s="1"/>
  <c r="T70" i="3" s="1"/>
  <c r="L156" i="3"/>
  <c r="Q156" i="3" s="1"/>
  <c r="R156" i="3" s="1"/>
  <c r="S156" i="3" s="1"/>
  <c r="T156" i="3" s="1"/>
  <c r="L131" i="3"/>
  <c r="Q131" i="3" s="1"/>
  <c r="R131" i="3" s="1"/>
  <c r="S131" i="3" s="1"/>
  <c r="T131" i="3" s="1"/>
  <c r="L55" i="3"/>
  <c r="Q55" i="3" s="1"/>
  <c r="R55" i="3" s="1"/>
  <c r="S55" i="3" s="1"/>
  <c r="T55" i="3" s="1"/>
  <c r="L143" i="3"/>
  <c r="Q143" i="3" s="1"/>
  <c r="R143" i="3" s="1"/>
  <c r="S143" i="3" s="1"/>
  <c r="T143" i="3" s="1"/>
  <c r="L67" i="3"/>
  <c r="Q67" i="3" s="1"/>
  <c r="R67" i="3" s="1"/>
  <c r="S67" i="3" s="1"/>
  <c r="T67" i="3" s="1"/>
  <c r="L134" i="3"/>
  <c r="Q134" i="3" s="1"/>
  <c r="R134" i="3" s="1"/>
  <c r="S134" i="3" s="1"/>
  <c r="T134" i="3" s="1"/>
  <c r="L51" i="3"/>
  <c r="Q51" i="3" s="1"/>
  <c r="R51" i="3" s="1"/>
  <c r="S51" i="3" s="1"/>
  <c r="T51" i="3" s="1"/>
  <c r="L152" i="3"/>
  <c r="Q152" i="3" s="1"/>
  <c r="R152" i="3" s="1"/>
  <c r="S152" i="3" s="1"/>
  <c r="T152" i="3" s="1"/>
  <c r="L163" i="3"/>
  <c r="Q163" i="3" s="1"/>
  <c r="R163" i="3" s="1"/>
  <c r="S163" i="3" s="1"/>
  <c r="T163" i="3" s="1"/>
  <c r="L61" i="3"/>
  <c r="Q61" i="3" s="1"/>
  <c r="R61" i="3" s="1"/>
  <c r="S61" i="3" s="1"/>
  <c r="T61" i="3" s="1"/>
  <c r="L123" i="3"/>
  <c r="Q123" i="3" s="1"/>
  <c r="R123" i="3" s="1"/>
  <c r="S123" i="3" s="1"/>
  <c r="T123" i="3" s="1"/>
  <c r="L66" i="3"/>
  <c r="Q66" i="3" s="1"/>
  <c r="R66" i="3" s="1"/>
  <c r="S66" i="3" s="1"/>
  <c r="T66" i="3" s="1"/>
  <c r="L111" i="3"/>
  <c r="Q111" i="3" s="1"/>
  <c r="R111" i="3" s="1"/>
  <c r="S111" i="3" s="1"/>
  <c r="T111" i="3" s="1"/>
  <c r="L52" i="3"/>
  <c r="Q52" i="3" s="1"/>
  <c r="R52" i="3" s="1"/>
  <c r="S52" i="3" s="1"/>
  <c r="T52" i="3" s="1"/>
  <c r="L77" i="3"/>
  <c r="Q77" i="3" s="1"/>
  <c r="R77" i="3" s="1"/>
  <c r="S77" i="3" s="1"/>
  <c r="T77" i="3" s="1"/>
  <c r="L202" i="3"/>
  <c r="Q202" i="3" s="1"/>
  <c r="R202" i="3" s="1"/>
  <c r="S202" i="3" s="1"/>
  <c r="T202" i="3" s="1"/>
  <c r="L49" i="3"/>
  <c r="Q49" i="3" s="1"/>
  <c r="R49" i="3" s="1"/>
  <c r="S49" i="3" s="1"/>
  <c r="T49" i="3" s="1"/>
  <c r="L59" i="3"/>
  <c r="Q59" i="3" s="1"/>
  <c r="R59" i="3" s="1"/>
  <c r="S59" i="3" s="1"/>
  <c r="T59" i="3" s="1"/>
  <c r="L118" i="3"/>
  <c r="Q118" i="3" s="1"/>
  <c r="R118" i="3" s="1"/>
  <c r="S118" i="3" s="1"/>
  <c r="T118" i="3" s="1"/>
  <c r="L218" i="3"/>
  <c r="Q218" i="3" s="1"/>
  <c r="R218" i="3" s="1"/>
  <c r="S218" i="3" s="1"/>
  <c r="T218" i="3" s="1"/>
  <c r="L108" i="3"/>
  <c r="Q108" i="3" s="1"/>
  <c r="R108" i="3" s="1"/>
  <c r="S108" i="3" s="1"/>
  <c r="T108" i="3" s="1"/>
  <c r="L197" i="3"/>
  <c r="Q197" i="3" s="1"/>
  <c r="R197" i="3" s="1"/>
  <c r="S197" i="3" s="1"/>
  <c r="T197" i="3" s="1"/>
  <c r="L216" i="3"/>
  <c r="Q216" i="3" s="1"/>
  <c r="R216" i="3" s="1"/>
  <c r="S216" i="3" s="1"/>
  <c r="T216" i="3" s="1"/>
  <c r="L81" i="3"/>
  <c r="Q81" i="3" s="1"/>
  <c r="R81" i="3" s="1"/>
  <c r="S81" i="3" s="1"/>
  <c r="T81" i="3" s="1"/>
  <c r="L188" i="3"/>
  <c r="Q188" i="3" s="1"/>
  <c r="R188" i="3" s="1"/>
  <c r="S188" i="3" s="1"/>
  <c r="T188" i="3" s="1"/>
  <c r="L43" i="3"/>
  <c r="Q43" i="3" s="1"/>
  <c r="R43" i="3" s="1"/>
  <c r="S43" i="3" s="1"/>
  <c r="T43" i="3" s="1"/>
  <c r="L57" i="3"/>
  <c r="Q57" i="3" s="1"/>
  <c r="R57" i="3" s="1"/>
  <c r="S57" i="3" s="1"/>
  <c r="T57" i="3" s="1"/>
  <c r="L220" i="3"/>
  <c r="Q220" i="3" s="1"/>
  <c r="R220" i="3" s="1"/>
  <c r="S220" i="3" s="1"/>
  <c r="T220" i="3" s="1"/>
  <c r="L92" i="3"/>
  <c r="Q92" i="3" s="1"/>
  <c r="R92" i="3" s="1"/>
  <c r="S92" i="3" s="1"/>
  <c r="T92" i="3" s="1"/>
  <c r="L1" i="3"/>
  <c r="Q1" i="3" s="1"/>
  <c r="R1" i="3" s="1"/>
  <c r="S1" i="3" s="1"/>
  <c r="T1" i="3" s="1"/>
  <c r="L195" i="3"/>
  <c r="Q195" i="3" s="1"/>
  <c r="R195" i="3" s="1"/>
  <c r="S195" i="3" s="1"/>
  <c r="T195" i="3" s="1"/>
  <c r="L199" i="3"/>
  <c r="Q199" i="3" s="1"/>
  <c r="R199" i="3" s="1"/>
  <c r="S199" i="3" s="1"/>
  <c r="T199" i="3" s="1"/>
  <c r="L116" i="3"/>
  <c r="Q116" i="3" s="1"/>
  <c r="R116" i="3" s="1"/>
  <c r="S116" i="3" s="1"/>
  <c r="T116" i="3" s="1"/>
  <c r="L130" i="3"/>
  <c r="Q130" i="3" s="1"/>
  <c r="R130" i="3" s="1"/>
  <c r="S130" i="3" s="1"/>
  <c r="T130" i="3" s="1"/>
  <c r="L60" i="3"/>
  <c r="Q60" i="3" s="1"/>
  <c r="R60" i="3" s="1"/>
  <c r="S60" i="3" s="1"/>
  <c r="T60" i="3" s="1"/>
  <c r="L182" i="3"/>
  <c r="Q182" i="3" s="1"/>
  <c r="R182" i="3" s="1"/>
  <c r="S182" i="3" s="1"/>
  <c r="T182" i="3" s="1"/>
  <c r="L75" i="3"/>
  <c r="Q75" i="3" s="1"/>
  <c r="R75" i="3" s="1"/>
  <c r="S75" i="3" s="1"/>
  <c r="T75" i="3" s="1"/>
  <c r="L91" i="3"/>
  <c r="Q91" i="3" s="1"/>
  <c r="R91" i="3" s="1"/>
  <c r="S91" i="3" s="1"/>
  <c r="T91" i="3" s="1"/>
  <c r="L37" i="3"/>
  <c r="Q37" i="3" s="1"/>
  <c r="R37" i="3" s="1"/>
  <c r="S37" i="3" s="1"/>
  <c r="T37" i="3" s="1"/>
  <c r="L172" i="3"/>
  <c r="Q172" i="3" s="1"/>
  <c r="R172" i="3" s="1"/>
  <c r="S172" i="3" s="1"/>
  <c r="T172" i="3" s="1"/>
  <c r="L2" i="3"/>
  <c r="Q2" i="3" s="1"/>
  <c r="R2" i="3" s="1"/>
  <c r="S2" i="3" s="1"/>
  <c r="T2" i="3" s="1"/>
  <c r="L86" i="3"/>
  <c r="Q86" i="3" s="1"/>
  <c r="R86" i="3" s="1"/>
  <c r="S86" i="3" s="1"/>
  <c r="T86" i="3" s="1"/>
  <c r="L90" i="3"/>
  <c r="Q90" i="3" s="1"/>
  <c r="R90" i="3" s="1"/>
  <c r="S90" i="3" s="1"/>
  <c r="T90" i="3" s="1"/>
  <c r="L21" i="3"/>
  <c r="Q21" i="3" s="1"/>
  <c r="R21" i="3" s="1"/>
  <c r="S21" i="3" s="1"/>
  <c r="T21" i="3" s="1"/>
  <c r="L46" i="3"/>
  <c r="Q46" i="3" s="1"/>
  <c r="R46" i="3" s="1"/>
  <c r="S46" i="3" s="1"/>
  <c r="T46" i="3" s="1"/>
  <c r="L177" i="3"/>
  <c r="Q177" i="3" s="1"/>
  <c r="R177" i="3" s="1"/>
  <c r="S177" i="3" s="1"/>
  <c r="T177" i="3" s="1"/>
  <c r="L151" i="3"/>
  <c r="Q151" i="3" s="1"/>
  <c r="R151" i="3" s="1"/>
  <c r="S151" i="3" s="1"/>
  <c r="T151" i="3" s="1"/>
  <c r="L146" i="3"/>
  <c r="Q146" i="3" s="1"/>
  <c r="R146" i="3" s="1"/>
  <c r="S146" i="3" s="1"/>
  <c r="T146" i="3" s="1"/>
  <c r="L194" i="3"/>
  <c r="Q194" i="3" s="1"/>
  <c r="R194" i="3" s="1"/>
  <c r="S194" i="3" s="1"/>
  <c r="T194" i="3" s="1"/>
  <c r="L140" i="3"/>
  <c r="Q140" i="3" s="1"/>
  <c r="R140" i="3" s="1"/>
  <c r="S140" i="3" s="1"/>
  <c r="T140" i="3" s="1"/>
  <c r="L139" i="3"/>
  <c r="Q139" i="3" s="1"/>
  <c r="R139" i="3" s="1"/>
  <c r="S139" i="3" s="1"/>
  <c r="T139" i="3" s="1"/>
  <c r="L113" i="3"/>
  <c r="Q113" i="3" s="1"/>
  <c r="R113" i="3" s="1"/>
  <c r="S113" i="3" s="1"/>
  <c r="T113" i="3" s="1"/>
  <c r="G160" i="3"/>
  <c r="G53" i="3"/>
  <c r="G133" i="3"/>
  <c r="G166" i="3"/>
  <c r="G141" i="3"/>
  <c r="G132" i="3"/>
  <c r="G63" i="3"/>
  <c r="G24" i="3"/>
  <c r="G88" i="3"/>
  <c r="G83" i="3"/>
  <c r="G78" i="3"/>
  <c r="G76" i="3"/>
  <c r="G82" i="3"/>
  <c r="G64" i="3"/>
  <c r="G137" i="3"/>
  <c r="G135" i="3"/>
  <c r="G148" i="3"/>
  <c r="G201" i="3"/>
  <c r="G185" i="3"/>
  <c r="G153" i="3"/>
  <c r="G204" i="3"/>
  <c r="G126" i="3"/>
  <c r="G212" i="3"/>
  <c r="G232" i="3"/>
  <c r="G173" i="3"/>
  <c r="G229" i="3"/>
  <c r="G224" i="3"/>
  <c r="G213" i="3"/>
  <c r="G33" i="3"/>
  <c r="G19" i="3"/>
  <c r="G22" i="3"/>
  <c r="G58" i="3"/>
  <c r="G104" i="3"/>
  <c r="G167" i="3"/>
  <c r="G209" i="3"/>
  <c r="G28" i="3"/>
  <c r="G155" i="3"/>
  <c r="G190" i="3"/>
  <c r="G205" i="3"/>
  <c r="G171" i="3"/>
  <c r="G178" i="3"/>
  <c r="G15" i="3"/>
  <c r="G96" i="3"/>
  <c r="G214" i="3"/>
  <c r="G32" i="3"/>
  <c r="G112" i="3"/>
  <c r="G39" i="3"/>
  <c r="G162" i="3"/>
  <c r="G225" i="3"/>
  <c r="G241" i="3"/>
  <c r="G35" i="3"/>
  <c r="G11" i="3"/>
  <c r="G198" i="3"/>
  <c r="G157" i="3"/>
  <c r="G16" i="3"/>
  <c r="G69" i="3"/>
  <c r="G119" i="3"/>
  <c r="G231" i="3"/>
  <c r="G227" i="3"/>
  <c r="G85" i="3"/>
  <c r="G94" i="3"/>
  <c r="G128" i="3"/>
  <c r="G103" i="3"/>
  <c r="G243" i="3"/>
  <c r="G236" i="3"/>
  <c r="G242" i="3"/>
  <c r="G3" i="3"/>
  <c r="G244" i="3"/>
  <c r="G87" i="3"/>
  <c r="G65" i="3"/>
  <c r="G203" i="3"/>
  <c r="G179" i="3"/>
  <c r="G181" i="3"/>
  <c r="G174" i="3"/>
  <c r="G235" i="3"/>
  <c r="G239" i="3"/>
  <c r="G27" i="3"/>
  <c r="G117" i="3"/>
  <c r="G165" i="3"/>
  <c r="G105" i="3"/>
  <c r="G129" i="3"/>
  <c r="G40" i="3"/>
  <c r="G187" i="3"/>
  <c r="G170" i="3"/>
  <c r="G200" i="3"/>
  <c r="G230" i="3"/>
  <c r="G208" i="3"/>
  <c r="G168" i="3"/>
  <c r="G136" i="3"/>
  <c r="G226" i="3"/>
  <c r="G5" i="3"/>
  <c r="G38" i="3"/>
  <c r="G29" i="3"/>
  <c r="G26" i="3"/>
  <c r="G20" i="3"/>
  <c r="G72" i="3"/>
  <c r="G56" i="3"/>
  <c r="G97" i="3"/>
  <c r="G121" i="3"/>
  <c r="G150" i="3"/>
  <c r="G18" i="3"/>
  <c r="G50" i="3"/>
  <c r="G93" i="3"/>
  <c r="G71" i="3"/>
  <c r="G191" i="3"/>
  <c r="G238" i="3"/>
  <c r="G223" i="3"/>
  <c r="G9" i="3"/>
  <c r="G124" i="3"/>
  <c r="G159" i="3"/>
  <c r="G102" i="3"/>
  <c r="G54" i="3"/>
  <c r="G233" i="3"/>
  <c r="G169" i="3"/>
  <c r="G210" i="3"/>
  <c r="G211" i="3"/>
  <c r="G228" i="3"/>
  <c r="G8" i="3"/>
  <c r="G144" i="3"/>
  <c r="G176" i="3"/>
  <c r="G184" i="3"/>
  <c r="G6" i="3"/>
  <c r="G101" i="3"/>
  <c r="G206" i="3"/>
  <c r="G158" i="3"/>
  <c r="G107" i="3"/>
  <c r="G221" i="3"/>
  <c r="G215" i="3"/>
  <c r="G13" i="3"/>
  <c r="G192" i="3"/>
  <c r="G62" i="3"/>
  <c r="G234" i="3"/>
  <c r="G10" i="3"/>
  <c r="G127" i="3"/>
  <c r="G100" i="3"/>
  <c r="G73" i="3"/>
  <c r="G12" i="3"/>
  <c r="G183" i="3"/>
  <c r="G161" i="3"/>
  <c r="G196" i="3"/>
  <c r="G142" i="3"/>
  <c r="G237" i="3"/>
  <c r="G44" i="3"/>
  <c r="G145" i="3"/>
  <c r="G175" i="3"/>
  <c r="G109" i="3"/>
  <c r="G14" i="3"/>
  <c r="G180" i="3"/>
  <c r="G222" i="3"/>
  <c r="G154" i="3"/>
  <c r="G34" i="3"/>
  <c r="G147" i="3"/>
  <c r="G99" i="3"/>
  <c r="G41" i="3"/>
  <c r="G36" i="3"/>
  <c r="G80" i="3"/>
  <c r="G120" i="3"/>
  <c r="G89" i="3"/>
  <c r="G79" i="3"/>
  <c r="G207" i="3"/>
  <c r="G7" i="3"/>
  <c r="G74" i="3"/>
  <c r="G149" i="3"/>
  <c r="G186" i="3"/>
  <c r="G31" i="3"/>
  <c r="G189" i="3"/>
  <c r="G240" i="3"/>
  <c r="G95" i="3"/>
  <c r="G25" i="3"/>
  <c r="G125" i="3"/>
  <c r="G138" i="3"/>
  <c r="G98" i="3"/>
  <c r="G114" i="3"/>
  <c r="G23" i="3"/>
  <c r="G68" i="3"/>
  <c r="G47" i="3"/>
  <c r="G106" i="3"/>
  <c r="G42" i="3"/>
  <c r="G17" i="3"/>
  <c r="G217" i="3"/>
  <c r="G84" i="3"/>
  <c r="G193" i="3"/>
  <c r="G45" i="3"/>
  <c r="G219" i="3"/>
  <c r="G122" i="3"/>
  <c r="G30" i="3"/>
  <c r="G110" i="3"/>
  <c r="G164" i="3"/>
  <c r="G4" i="3"/>
  <c r="G48" i="3"/>
  <c r="G115" i="3"/>
  <c r="G70" i="3"/>
  <c r="G156" i="3"/>
  <c r="G131" i="3"/>
  <c r="G55" i="3"/>
  <c r="G143" i="3"/>
  <c r="G67" i="3"/>
  <c r="G134" i="3"/>
  <c r="G51" i="3"/>
  <c r="G152" i="3"/>
  <c r="G163" i="3"/>
  <c r="G61" i="3"/>
  <c r="G123" i="3"/>
  <c r="G66" i="3"/>
  <c r="G111" i="3"/>
  <c r="G52" i="3"/>
  <c r="G77" i="3"/>
  <c r="G202" i="3"/>
  <c r="G49" i="3"/>
  <c r="G59" i="3"/>
  <c r="G118" i="3"/>
  <c r="G218" i="3"/>
  <c r="G108" i="3"/>
  <c r="G197" i="3"/>
  <c r="G216" i="3"/>
  <c r="G81" i="3"/>
  <c r="G188" i="3"/>
  <c r="G43" i="3"/>
  <c r="G57" i="3"/>
  <c r="G220" i="3"/>
  <c r="G92" i="3"/>
  <c r="G1" i="3"/>
  <c r="G195" i="3"/>
  <c r="G199" i="3"/>
  <c r="G116" i="3"/>
  <c r="G130" i="3"/>
  <c r="G60" i="3"/>
  <c r="G182" i="3"/>
  <c r="G75" i="3"/>
  <c r="G91" i="3"/>
  <c r="G37" i="3"/>
  <c r="G172" i="3"/>
  <c r="G2" i="3"/>
  <c r="G86" i="3"/>
  <c r="G90" i="3"/>
  <c r="G21" i="3"/>
  <c r="G46" i="3"/>
  <c r="G177" i="3"/>
  <c r="G151" i="3"/>
  <c r="G146" i="3"/>
  <c r="G194" i="3"/>
  <c r="G140" i="3"/>
  <c r="G139" i="3"/>
  <c r="G113" i="3"/>
  <c r="N113" i="3" l="1"/>
  <c r="N146" i="3"/>
  <c r="N21" i="3"/>
  <c r="N172" i="3"/>
  <c r="N182" i="3"/>
  <c r="N199" i="3"/>
  <c r="N220" i="3"/>
  <c r="N81" i="3"/>
  <c r="N218" i="3"/>
  <c r="N202" i="3"/>
  <c r="N66" i="3"/>
  <c r="N152" i="3"/>
  <c r="N143" i="3"/>
  <c r="N70" i="3"/>
  <c r="N164" i="3"/>
  <c r="N219" i="3"/>
  <c r="N139" i="3"/>
  <c r="N151" i="3"/>
  <c r="N90" i="3"/>
  <c r="N37" i="3"/>
  <c r="N60" i="3"/>
  <c r="N195" i="3"/>
  <c r="N57" i="3"/>
  <c r="N216" i="3"/>
  <c r="N118" i="3"/>
  <c r="N77" i="3"/>
  <c r="N123" i="3"/>
  <c r="N51" i="3"/>
  <c r="N55" i="3"/>
  <c r="N115" i="3"/>
  <c r="N110" i="3"/>
  <c r="N45" i="3"/>
  <c r="N17" i="3"/>
  <c r="N68" i="3"/>
  <c r="N138" i="3"/>
  <c r="N240" i="3"/>
  <c r="N149" i="3"/>
  <c r="N79" i="3"/>
  <c r="N36" i="3"/>
  <c r="N34" i="3"/>
  <c r="N14" i="3"/>
  <c r="N44" i="3"/>
  <c r="N161" i="3"/>
  <c r="N100" i="3"/>
  <c r="N62" i="3"/>
  <c r="N221" i="3"/>
  <c r="N101" i="3"/>
  <c r="N144" i="3"/>
  <c r="N210" i="3"/>
  <c r="N102" i="3"/>
  <c r="N223" i="3"/>
  <c r="N93" i="3"/>
  <c r="N121" i="3"/>
  <c r="N20" i="3"/>
  <c r="N5" i="3"/>
  <c r="N208" i="3"/>
  <c r="N187" i="3"/>
  <c r="N165" i="3"/>
  <c r="N235" i="3"/>
  <c r="N203" i="3"/>
  <c r="N3" i="3"/>
  <c r="N103" i="3"/>
  <c r="N227" i="3"/>
  <c r="N16" i="3"/>
  <c r="N140" i="3"/>
  <c r="N177" i="3"/>
  <c r="N86" i="3"/>
  <c r="N91" i="3"/>
  <c r="N130" i="3"/>
  <c r="N1" i="3"/>
  <c r="N43" i="3"/>
  <c r="N197" i="3"/>
  <c r="N59" i="3"/>
  <c r="N52" i="3"/>
  <c r="N61" i="3"/>
  <c r="N134" i="3"/>
  <c r="N131" i="3"/>
  <c r="N48" i="3"/>
  <c r="N30" i="3"/>
  <c r="N193" i="3"/>
  <c r="N42" i="3"/>
  <c r="N23" i="3"/>
  <c r="N125" i="3"/>
  <c r="N189" i="3"/>
  <c r="N74" i="3"/>
  <c r="N89" i="3"/>
  <c r="N41" i="3"/>
  <c r="N154" i="3"/>
  <c r="N109" i="3"/>
  <c r="N237" i="3"/>
  <c r="N183" i="3"/>
  <c r="N127" i="3"/>
  <c r="N192" i="3"/>
  <c r="N107" i="3"/>
  <c r="N6" i="3"/>
  <c r="N8" i="3"/>
  <c r="N169" i="3"/>
  <c r="N159" i="3"/>
  <c r="N238" i="3"/>
  <c r="N50" i="3"/>
  <c r="N97" i="3"/>
  <c r="N26" i="3"/>
  <c r="N226" i="3"/>
  <c r="N230" i="3"/>
  <c r="N40" i="3"/>
  <c r="N117" i="3"/>
  <c r="N174" i="3"/>
  <c r="N65" i="3"/>
  <c r="N242" i="3"/>
  <c r="N128" i="3"/>
  <c r="N231" i="3"/>
  <c r="N194" i="3"/>
  <c r="N46" i="3"/>
  <c r="N2" i="3"/>
  <c r="N75" i="3"/>
  <c r="N116" i="3"/>
  <c r="N92" i="3"/>
  <c r="N188" i="3"/>
  <c r="N108" i="3"/>
  <c r="N49" i="3"/>
  <c r="N111" i="3"/>
  <c r="N163" i="3"/>
  <c r="N67" i="3"/>
  <c r="N156" i="3"/>
  <c r="N4" i="3"/>
  <c r="N122" i="3"/>
  <c r="N84" i="3"/>
  <c r="N106" i="3"/>
  <c r="N114" i="3"/>
  <c r="N25" i="3"/>
  <c r="N31" i="3"/>
  <c r="N7" i="3"/>
  <c r="N120" i="3"/>
  <c r="N99" i="3"/>
  <c r="N222" i="3"/>
  <c r="N175" i="3"/>
  <c r="N142" i="3"/>
  <c r="N12" i="3"/>
  <c r="N10" i="3"/>
  <c r="N13" i="3"/>
  <c r="N158" i="3"/>
  <c r="N184" i="3"/>
  <c r="N228" i="3"/>
  <c r="N233" i="3"/>
  <c r="N124" i="3"/>
  <c r="N191" i="3"/>
  <c r="N18" i="3"/>
  <c r="N56" i="3"/>
  <c r="N29" i="3"/>
  <c r="N136" i="3"/>
  <c r="N200" i="3"/>
  <c r="N129" i="3"/>
  <c r="N27" i="3"/>
  <c r="N181" i="3"/>
  <c r="N87" i="3"/>
  <c r="N236" i="3"/>
  <c r="N94" i="3"/>
  <c r="N119" i="3"/>
  <c r="N198" i="3"/>
  <c r="N225" i="3"/>
  <c r="N32" i="3"/>
  <c r="N178" i="3"/>
  <c r="N155" i="3"/>
  <c r="N104" i="3"/>
  <c r="N33" i="3"/>
  <c r="N173" i="3"/>
  <c r="N204" i="3"/>
  <c r="N148" i="3"/>
  <c r="N82" i="3"/>
  <c r="N88" i="3"/>
  <c r="N141" i="3"/>
  <c r="N160" i="3"/>
  <c r="N217" i="3"/>
  <c r="N47" i="3"/>
  <c r="N98" i="3"/>
  <c r="N95" i="3"/>
  <c r="N186" i="3"/>
  <c r="N207" i="3"/>
  <c r="N80" i="3"/>
  <c r="N147" i="3"/>
  <c r="N180" i="3"/>
  <c r="N145" i="3"/>
  <c r="N196" i="3"/>
  <c r="N73" i="3"/>
  <c r="N234" i="3"/>
  <c r="N215" i="3"/>
  <c r="N206" i="3"/>
  <c r="N176" i="3"/>
  <c r="N211" i="3"/>
  <c r="N54" i="3"/>
  <c r="N9" i="3"/>
  <c r="N71" i="3"/>
  <c r="N150" i="3"/>
  <c r="N72" i="3"/>
  <c r="N38" i="3"/>
  <c r="N168" i="3"/>
  <c r="N170" i="3"/>
  <c r="N105" i="3"/>
  <c r="N239" i="3"/>
  <c r="N179" i="3"/>
  <c r="N244" i="3"/>
  <c r="N243" i="3"/>
  <c r="N85" i="3"/>
  <c r="N69" i="3"/>
  <c r="N11" i="3"/>
  <c r="N162" i="3"/>
  <c r="N214" i="3"/>
  <c r="N171" i="3"/>
  <c r="N28" i="3"/>
  <c r="N58" i="3"/>
  <c r="N213" i="3"/>
  <c r="N232" i="3"/>
  <c r="N153" i="3"/>
  <c r="N135" i="3"/>
  <c r="N76" i="3"/>
  <c r="N24" i="3"/>
  <c r="N166" i="3"/>
  <c r="K246" i="3"/>
</calcChain>
</file>

<file path=xl/sharedStrings.xml><?xml version="1.0" encoding="utf-8"?>
<sst xmlns="http://schemas.openxmlformats.org/spreadsheetml/2006/main" count="770" uniqueCount="345">
  <si>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</si>
  <si>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</si>
  <si>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</si>
  <si>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</si>
  <si>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</si>
  <si>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</si>
  <si>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</si>
  <si>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</si>
  <si>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</si>
  <si>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</si>
  <si>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</si>
  <si>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Example Occupancy Rate</t>
  </si>
  <si>
    <t>Calculated Final Values</t>
  </si>
  <si>
    <t>Calculated Intermediate Values</t>
  </si>
  <si>
    <t>Chart/Scatter Plot --- normalized values on x axis</t>
  </si>
  <si>
    <t>y axis values</t>
  </si>
  <si>
    <t xml:space="preserve">Slope Beta </t>
  </si>
  <si>
    <t>=(Monthly Rent*12)*(LT Occupancy Rate))</t>
  </si>
  <si>
    <t xml:space="preserve">Repeat earlier column for convenience </t>
  </si>
  <si>
    <t xml:space="preserve">$ 90th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</si>
  <si>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</si>
  <si>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</si>
  <si>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</si>
  <si>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</si>
  <si>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</si>
  <si>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</si>
  <si>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</si>
  <si>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</si>
  <si>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</si>
  <si>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</si>
  <si>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</si>
  <si>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</si>
  <si>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</si>
  <si>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</si>
  <si>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</si>
  <si>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</si>
  <si>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</si>
  <si>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</si>
  <si>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L9531</t>
  </si>
  <si>
    <t>W10</t>
  </si>
  <si>
    <t>L9533</t>
  </si>
  <si>
    <t>W100</t>
  </si>
  <si>
    <t>L1944</t>
  </si>
  <si>
    <t>W101</t>
  </si>
  <si>
    <t>L15257</t>
  </si>
  <si>
    <t>W102</t>
  </si>
  <si>
    <t>W103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</si>
  <si>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</si>
  <si>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</si>
  <si>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</si>
  <si>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</si>
  <si>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</si>
  <si>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</si>
  <si>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</si>
  <si>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</si>
  <si>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</si>
  <si>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</si>
  <si>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</si>
  <si>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</si>
  <si>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</si>
  <si>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</si>
  <si>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</si>
  <si>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</si>
  <si>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</si>
  <si>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</si>
  <si>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</si>
  <si>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</si>
  <si>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</si>
  <si>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</si>
  <si>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</si>
  <si>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</si>
  <si>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</si>
  <si>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</si>
  <si>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</si>
  <si>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</si>
  <si>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</si>
  <si>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</si>
  <si>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</si>
  <si>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</si>
  <si>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</si>
  <si>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</si>
  <si>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</si>
  <si>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</si>
  <si>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</si>
  <si>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</si>
  <si>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</si>
  <si>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</si>
  <si>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</si>
  <si>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</si>
  <si>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</si>
  <si>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</si>
  <si>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</si>
  <si>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</si>
  <si>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</si>
  <si>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</si>
  <si>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</si>
  <si>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</si>
  <si>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</si>
  <si>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</si>
  <si>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</si>
  <si>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</si>
  <si>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</si>
  <si>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</si>
  <si>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</si>
  <si>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</si>
  <si>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</si>
  <si>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</si>
  <si>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</si>
  <si>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</si>
  <si>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</si>
  <si>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</si>
  <si>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</si>
  <si>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</si>
  <si>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</si>
  <si>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</si>
  <si>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</si>
  <si>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</si>
  <si>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</si>
  <si>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</si>
  <si>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</si>
  <si>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</si>
  <si>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</si>
  <si>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</si>
  <si>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</si>
  <si>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</si>
  <si>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</si>
  <si>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</si>
  <si>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</si>
  <si>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</si>
  <si>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</si>
  <si>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</si>
  <si>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</si>
  <si>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</si>
  <si>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</si>
  <si>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</si>
  <si>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</si>
  <si>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</si>
  <si>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</si>
  <si>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</si>
  <si>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</si>
  <si>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</si>
  <si>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</si>
  <si>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</si>
  <si>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</si>
  <si>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</si>
  <si>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</si>
  <si>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</si>
  <si>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</si>
  <si>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</si>
  <si>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</si>
  <si>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</si>
  <si>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</si>
  <si>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</si>
  <si>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</si>
  <si>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</si>
  <si>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</si>
  <si>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</si>
  <si>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</si>
  <si>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</si>
  <si>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</si>
  <si>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</si>
  <si>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</si>
  <si>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W19</t>
  </si>
  <si>
    <t>W191</t>
  </si>
  <si>
    <t>L1883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</si>
  <si>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</si>
  <si>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</si>
  <si>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</si>
  <si>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</si>
  <si>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</si>
  <si>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</si>
  <si>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</si>
  <si>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</si>
  <si>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</si>
  <si>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</si>
  <si>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</si>
  <si>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</si>
  <si>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</si>
  <si>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</si>
  <si>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</si>
  <si>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</si>
  <si>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</si>
  <si>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</si>
  <si>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</si>
  <si>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</si>
  <si>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</si>
  <si>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</si>
  <si>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</si>
  <si>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</si>
  <si>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</si>
  <si>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</si>
  <si>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</si>
  <si>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</si>
  <si>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</si>
  <si>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</si>
  <si>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</si>
  <si>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</si>
  <si>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W218</t>
  </si>
  <si>
    <t>L16888</t>
  </si>
  <si>
    <t>W219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</si>
  <si>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</si>
  <si>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</si>
  <si>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</si>
  <si>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</si>
  <si>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</si>
  <si>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</si>
  <si>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</si>
  <si>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</si>
  <si>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</si>
  <si>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</si>
  <si>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</si>
  <si>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</si>
  <si>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</si>
  <si>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W230</t>
  </si>
  <si>
    <t>W231</t>
  </si>
  <si>
    <t>W232</t>
  </si>
  <si>
    <t>W235</t>
  </si>
  <si>
    <t>L14416</t>
  </si>
  <si>
    <t>W236</t>
  </si>
  <si>
    <t>W237</t>
  </si>
  <si>
    <t>L14418</t>
  </si>
  <si>
    <t>W238</t>
  </si>
  <si>
    <t>W239</t>
  </si>
  <si>
    <t>W240</t>
  </si>
  <si>
    <t>W241</t>
  </si>
  <si>
    <t>L14419</t>
  </si>
  <si>
    <t>W242</t>
  </si>
  <si>
    <t>W243</t>
  </si>
  <si>
    <t>W244</t>
  </si>
  <si>
    <t>W3</t>
  </si>
  <si>
    <t>W22</t>
  </si>
  <si>
    <t>W23</t>
  </si>
  <si>
    <t>W24</t>
  </si>
  <si>
    <t>W25</t>
  </si>
  <si>
    <t>L4770</t>
  </si>
  <si>
    <t>W26</t>
  </si>
  <si>
    <t>W27</t>
  </si>
  <si>
    <t>W28</t>
  </si>
  <si>
    <t>W29</t>
  </si>
  <si>
    <t>L4794</t>
  </si>
  <si>
    <t>W212</t>
  </si>
  <si>
    <t>W213</t>
  </si>
  <si>
    <t>L12264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</si>
  <si>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</si>
  <si>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</si>
  <si>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</si>
  <si>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</si>
  <si>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</si>
  <si>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</si>
  <si>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</si>
  <si>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</si>
  <si>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</si>
  <si>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L4804</t>
  </si>
  <si>
    <t>W34</t>
  </si>
  <si>
    <t>W35</t>
  </si>
  <si>
    <t>W55</t>
  </si>
  <si>
    <t>L11480</t>
  </si>
  <si>
    <t>W56</t>
  </si>
  <si>
    <t>W57</t>
  </si>
  <si>
    <t>L11495</t>
  </si>
  <si>
    <t>W58</t>
  </si>
  <si>
    <t>W59</t>
  </si>
  <si>
    <t>W36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</si>
  <si>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</si>
  <si>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</si>
  <si>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</si>
  <si>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</si>
  <si>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</si>
  <si>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</si>
  <si>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</si>
  <si>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</si>
  <si>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</si>
  <si>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</si>
  <si>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</si>
  <si>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</si>
  <si>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</si>
  <si>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</si>
  <si>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</si>
  <si>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</si>
  <si>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</si>
  <si>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</si>
  <si>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</si>
  <si>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</si>
  <si>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W30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</si>
  <si>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</si>
  <si>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</si>
  <si>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</si>
  <si>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</si>
  <si>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</si>
  <si>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</si>
  <si>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</si>
  <si>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</si>
  <si>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</si>
  <si>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</si>
  <si>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</si>
  <si>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</si>
  <si>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</si>
  <si>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</si>
  <si>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</si>
  <si>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</si>
  <si>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</si>
  <si>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</si>
  <si>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</si>
  <si>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</si>
  <si>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</si>
  <si>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</si>
  <si>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</si>
  <si>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</si>
  <si>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</si>
  <si>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</si>
  <si>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</si>
  <si>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</si>
  <si>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</si>
  <si>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</si>
  <si>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</si>
  <si>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</si>
  <si>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</si>
  <si>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</si>
  <si>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</si>
  <si>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</si>
  <si>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</si>
  <si>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</si>
  <si>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</si>
  <si>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</si>
  <si>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</si>
  <si>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</si>
  <si>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</si>
  <si>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</si>
  <si>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</si>
  <si>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</si>
  <si>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</si>
  <si>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</si>
  <si>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</si>
  <si>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</si>
  <si>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</si>
  <si>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</si>
  <si>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</si>
  <si>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</si>
  <si>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</si>
  <si>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</si>
  <si>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</si>
  <si>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</si>
  <si>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</si>
  <si>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apartment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</si>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</sst>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quotePrefix="1" applyBorder="1"/>
    <xf numFmtId="0" fontId="0" fillId="0" borderId="0" xfId="0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0" fillId="0" borderId="0" xfId="0" quotePrefix="1"/>
    <xf numFmtId="0" fontId="5" fillId="0" borderId="3" xfId="0" quotePrefix="1" applyFont="1" applyBorder="1"/>
    <xf numFmtId="0" fontId="6" fillId="4" borderId="6" xfId="0" applyNumberFormat="1" applyFont="1" applyFill="1" applyBorder="1" applyAlignment="1" applyProtection="1">
      <alignment horizontal="left" vertical="center" wrapText="1" indent="2"/>
    </xf>
    <xf numFmtId="0" fontId="6" fillId="4" borderId="7" xfId="0" applyNumberFormat="1" applyFont="1" applyFill="1" applyBorder="1" applyAlignment="1" applyProtection="1">
      <alignment horizontal="left" vertical="center" wrapText="1" indent="2"/>
    </xf>
    <xf numFmtId="0" fontId="0" fillId="0" borderId="10" xfId="0" applyBorder="1"/>
    <xf numFmtId="0" fontId="6" fillId="4" borderId="0" xfId="0" applyNumberFormat="1" applyFont="1" applyFill="1" applyBorder="1" applyAlignment="1" applyProtection="1">
      <alignment horizontal="left" vertical="center" wrapText="1" indent="2"/>
    </xf>
    <xf numFmtId="0" fontId="0" fillId="0" borderId="6" xfId="0" applyBorder="1"/>
    <xf numFmtId="0" fontId="6" fillId="4" borderId="4" xfId="0" applyNumberFormat="1" applyFont="1" applyFill="1" applyBorder="1" applyAlignment="1" applyProtection="1">
      <alignment horizontal="left" vertical="center" wrapText="1" indent="2"/>
    </xf>
    <xf numFmtId="0" fontId="0" fillId="0" borderId="7" xfId="0" applyBorder="1"/>
    <xf numFmtId="0" fontId="4" fillId="0" borderId="7" xfId="0" applyFont="1" applyBorder="1"/>
    <xf numFmtId="0" fontId="6" fillId="4" borderId="1" xfId="0" applyNumberFormat="1" applyFont="1" applyFill="1" applyBorder="1" applyAlignment="1" applyProtection="1">
      <alignment horizontal="left" vertical="center" wrapText="1" indent="2"/>
    </xf>
    <xf numFmtId="0" fontId="1" fillId="2" borderId="7" xfId="1" applyBorder="1"/>
    <xf numFmtId="0" fontId="2" fillId="3" borderId="7" xfId="2" applyBorder="1"/>
    <xf numFmtId="0" fontId="1" fillId="2" borderId="2" xfId="1" applyFont="1" applyBorder="1"/>
    <xf numFmtId="0" fontId="0" fillId="0" borderId="1" xfId="0" applyBorder="1"/>
    <xf numFmtId="0" fontId="6" fillId="4" borderId="3" xfId="0" applyNumberFormat="1" applyFont="1" applyFill="1" applyBorder="1" applyAlignment="1" applyProtection="1">
      <alignment horizontal="left" vertical="center" wrapText="1" indent="2"/>
    </xf>
    <xf numFmtId="0" fontId="3" fillId="0" borderId="7" xfId="0" applyFont="1" applyBorder="1"/>
    <xf numFmtId="0" fontId="6" fillId="4" borderId="5" xfId="0" applyNumberFormat="1" applyFont="1" applyFill="1" applyBorder="1" applyAlignment="1" applyProtection="1">
      <alignment horizontal="left" vertical="center" wrapText="1" indent="2"/>
    </xf>
    <xf numFmtId="0" fontId="2" fillId="3" borderId="0" xfId="2" applyBorder="1"/>
    <xf numFmtId="0" fontId="1" fillId="2" borderId="0" xfId="1" applyBorder="1"/>
    <xf numFmtId="0" fontId="1" fillId="2" borderId="3" xfId="1" applyBorder="1"/>
    <xf numFmtId="0" fontId="0" fillId="0" borderId="5" xfId="0" applyBorder="1"/>
    <xf numFmtId="0" fontId="4" fillId="0" borderId="8" xfId="0" applyFont="1" applyBorder="1"/>
    <xf numFmtId="0" fontId="4" fillId="0" borderId="9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"/>
  <sheetViews>
    <sheetView tabSelected="1" topLeftCell="Q113" workbookViewId="0">
      <selection activeCell="S124" sqref="A124:XFD124"/>
    </sheetView>
  </sheetViews>
  <sheetFormatPr defaultColWidth="10.6640625" defaultRowHeight="15.5" x14ac:dyDescent="0.35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1" customWidth="1"/>
    <col min="8" max="8" width="21.5" customWidth="1"/>
    <col min="9" max="9" width="25.6640625" customWidth="1"/>
    <col min="10" max="10" width="28" customWidth="1"/>
    <col min="11" max="11" width="27.83203125" style="2" customWidth="1"/>
    <col min="12" max="12" width="18.5" customWidth="1"/>
    <col min="13" max="13" width="27.6640625" customWidth="1"/>
    <col min="14" max="14" width="62.33203125" customWidth="1"/>
    <col min="15" max="15" width="35.33203125" style="2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2" customWidth="1"/>
    <col min="21" max="21" width="25.1640625" customWidth="1"/>
  </cols>
  <sheetData>
    <row r="1" spans="1:20" x14ac:dyDescent="0.35">
      <c r="A1" s="14" t="s">
        <v>317</v>
      </c>
      <c r="B1" s="14" t="s">
        <v>293</v>
      </c>
      <c r="C1" s="19" t="s">
        <v>343</v>
      </c>
      <c r="D1" s="19">
        <v>1</v>
      </c>
      <c r="E1" s="19">
        <v>500</v>
      </c>
      <c r="F1" s="14">
        <v>0.39729999999999999</v>
      </c>
      <c r="G1" s="1">
        <f>E1*12*F1</f>
        <v>2383.7999999999997</v>
      </c>
      <c r="H1" s="14">
        <v>121</v>
      </c>
      <c r="I1" s="14">
        <v>0.39729999999999999</v>
      </c>
      <c r="J1" s="14">
        <v>50</v>
      </c>
      <c r="K1" s="24">
        <v>174</v>
      </c>
      <c r="L1">
        <f>K1-J1</f>
        <v>124</v>
      </c>
      <c r="M1">
        <f>H1-J1</f>
        <v>71</v>
      </c>
      <c r="N1">
        <f>(0.8*M1)/L1+0.1</f>
        <v>0.5580645161290323</v>
      </c>
      <c r="O1" s="24">
        <v>0.39729999999999999</v>
      </c>
      <c r="P1">
        <v>100</v>
      </c>
      <c r="Q1">
        <f>0.8*(P1-J1)/L1+0.1</f>
        <v>0.42258064516129035</v>
      </c>
      <c r="R1">
        <f>-0.7917*Q1+0.8507</f>
        <v>0.51614290322580647</v>
      </c>
      <c r="S1">
        <f>365*P1*R1</f>
        <v>18839.215967741937</v>
      </c>
      <c r="T1" s="2">
        <f>0.7*S1</f>
        <v>13187.451177419354</v>
      </c>
    </row>
    <row r="2" spans="1:20" x14ac:dyDescent="0.35">
      <c r="A2" s="14" t="s">
        <v>331</v>
      </c>
      <c r="B2" s="14" t="s">
        <v>40</v>
      </c>
      <c r="C2" s="14" t="s">
        <v>343</v>
      </c>
      <c r="D2" s="14">
        <v>1</v>
      </c>
      <c r="E2" s="14">
        <v>965</v>
      </c>
      <c r="F2" s="14">
        <v>0.37530000000000002</v>
      </c>
      <c r="G2" s="1">
        <f>E2*12*F2</f>
        <v>4345.9740000000002</v>
      </c>
      <c r="H2" s="14">
        <v>125</v>
      </c>
      <c r="I2" s="14">
        <v>0.37530000000000002</v>
      </c>
      <c r="J2" s="14">
        <v>50</v>
      </c>
      <c r="K2" s="24">
        <v>174</v>
      </c>
      <c r="L2">
        <f>K2-J2</f>
        <v>124</v>
      </c>
      <c r="M2">
        <f>H2-J2</f>
        <v>75</v>
      </c>
      <c r="N2">
        <f>(0.8*M2)/L2+0.1</f>
        <v>0.58387096774193548</v>
      </c>
      <c r="O2" s="24">
        <v>0.37530000000000002</v>
      </c>
      <c r="P2">
        <v>100</v>
      </c>
      <c r="Q2" s="13">
        <f>0.8*(P2-J2)/L2+0.1</f>
        <v>0.42258064516129035</v>
      </c>
      <c r="R2" s="13">
        <f>-0.7917*Q2+0.8507</f>
        <v>0.51614290322580647</v>
      </c>
      <c r="S2">
        <f>365*P2*R2</f>
        <v>18839.215967741937</v>
      </c>
      <c r="T2" s="2">
        <f>0.7*S2</f>
        <v>13187.451177419354</v>
      </c>
    </row>
    <row r="3" spans="1:20" s="3" customFormat="1" ht="16" thickBot="1" x14ac:dyDescent="0.4">
      <c r="A3" s="16" t="s">
        <v>123</v>
      </c>
      <c r="B3" s="16" t="s">
        <v>83</v>
      </c>
      <c r="C3" s="16" t="s">
        <v>343</v>
      </c>
      <c r="D3" s="16">
        <v>1</v>
      </c>
      <c r="E3" s="16">
        <v>750</v>
      </c>
      <c r="F3" s="16">
        <v>0.47949999999999998</v>
      </c>
      <c r="G3" s="23">
        <f>E3*12*F3</f>
        <v>4315.5</v>
      </c>
      <c r="H3" s="16">
        <v>94</v>
      </c>
      <c r="I3" s="16">
        <v>0.47949999999999998</v>
      </c>
      <c r="J3" s="16">
        <v>51</v>
      </c>
      <c r="K3" s="26">
        <v>179</v>
      </c>
      <c r="L3" s="23">
        <f>K3-J3</f>
        <v>128</v>
      </c>
      <c r="M3" s="23">
        <f>H3-J3</f>
        <v>43</v>
      </c>
      <c r="N3" s="23">
        <f>(0.8*M3)/L3+0.1</f>
        <v>0.36875000000000002</v>
      </c>
      <c r="O3" s="19">
        <v>0.47949999999999998</v>
      </c>
      <c r="P3" s="3">
        <v>100</v>
      </c>
      <c r="Q3" s="3">
        <f>0.8*(P3-J3)/L3+0.1</f>
        <v>0.40625</v>
      </c>
      <c r="R3" s="3">
        <f>-0.7917*Q3+0.8507</f>
        <v>0.52907187500000008</v>
      </c>
      <c r="S3" s="3">
        <f>365*P3*R3</f>
        <v>19311.123437500002</v>
      </c>
      <c r="T3" s="30">
        <f>0.7*S3</f>
        <v>13517.786406250001</v>
      </c>
    </row>
    <row r="4" spans="1:20" ht="16" thickBot="1" x14ac:dyDescent="0.4">
      <c r="A4" s="11" t="s">
        <v>277</v>
      </c>
      <c r="B4" s="12" t="s">
        <v>38</v>
      </c>
      <c r="C4" s="12" t="s">
        <v>343</v>
      </c>
      <c r="D4" s="12">
        <v>1</v>
      </c>
      <c r="E4" s="12">
        <v>800</v>
      </c>
      <c r="F4" s="12">
        <v>0.56989999999999996</v>
      </c>
      <c r="G4" s="1">
        <f>E4*12*F4</f>
        <v>5471.04</v>
      </c>
      <c r="H4" s="12">
        <v>104</v>
      </c>
      <c r="I4" s="12">
        <v>0.56989999999999996</v>
      </c>
      <c r="J4" s="12">
        <v>53</v>
      </c>
      <c r="K4" s="12">
        <v>188</v>
      </c>
      <c r="L4">
        <f>K4-J4</f>
        <v>135</v>
      </c>
      <c r="M4">
        <f>H4-J4</f>
        <v>51</v>
      </c>
      <c r="N4">
        <f>(0.8*M4)/L4+0.1</f>
        <v>0.40222222222222226</v>
      </c>
      <c r="O4" s="12">
        <v>0.56989999999999996</v>
      </c>
      <c r="P4">
        <v>100</v>
      </c>
      <c r="Q4">
        <f>0.8*(P4-J4)/L4+0.1</f>
        <v>0.37851851851851859</v>
      </c>
      <c r="R4">
        <f>-0.7917*Q4+0.8507</f>
        <v>0.55102688888888884</v>
      </c>
      <c r="S4">
        <f>365*P4*R4</f>
        <v>20112.481444444442</v>
      </c>
      <c r="T4" s="2">
        <f>0.7*S4</f>
        <v>14078.737011111109</v>
      </c>
    </row>
    <row r="5" spans="1:20" ht="16" thickBot="1" x14ac:dyDescent="0.4">
      <c r="A5" s="11" t="s">
        <v>153</v>
      </c>
      <c r="B5" s="12" t="s">
        <v>154</v>
      </c>
      <c r="C5" s="12" t="s">
        <v>343</v>
      </c>
      <c r="D5" s="12">
        <v>1</v>
      </c>
      <c r="E5" s="12">
        <v>700</v>
      </c>
      <c r="F5" s="12">
        <v>0.30959999999999999</v>
      </c>
      <c r="G5" s="1">
        <f>E5*12*F5</f>
        <v>2600.64</v>
      </c>
      <c r="H5" s="12">
        <v>184</v>
      </c>
      <c r="I5" s="12">
        <v>0.30959999999999999</v>
      </c>
      <c r="J5" s="12">
        <v>42</v>
      </c>
      <c r="K5" s="12">
        <v>252</v>
      </c>
      <c r="L5">
        <f>K5-J5</f>
        <v>210</v>
      </c>
      <c r="M5">
        <f>H5-J5</f>
        <v>142</v>
      </c>
      <c r="N5">
        <f>(0.8*M5)/L5+0.1</f>
        <v>0.64095238095238094</v>
      </c>
      <c r="O5" s="12">
        <v>0.30959999999999999</v>
      </c>
      <c r="P5">
        <v>100</v>
      </c>
      <c r="Q5">
        <f>0.8*(P5-J5)/L5+0.1</f>
        <v>0.32095238095238099</v>
      </c>
      <c r="R5">
        <f>-0.7917*Q5+0.8507</f>
        <v>0.59660200000000008</v>
      </c>
      <c r="S5">
        <f>365*P5*R5</f>
        <v>21775.973000000002</v>
      </c>
      <c r="T5" s="2">
        <f>0.7*S5</f>
        <v>15243.1811</v>
      </c>
    </row>
    <row r="6" spans="1:20" ht="16" thickBot="1" x14ac:dyDescent="0.4">
      <c r="A6" s="11" t="s">
        <v>191</v>
      </c>
      <c r="B6" s="12" t="s">
        <v>192</v>
      </c>
      <c r="C6" s="12" t="s">
        <v>343</v>
      </c>
      <c r="D6" s="12">
        <v>1</v>
      </c>
      <c r="E6" s="12">
        <v>825</v>
      </c>
      <c r="F6" s="12">
        <v>0.36159999999999998</v>
      </c>
      <c r="G6" s="1">
        <f>E6*12*F6</f>
        <v>3579.8399999999997</v>
      </c>
      <c r="H6" s="12">
        <v>128</v>
      </c>
      <c r="I6" s="12">
        <v>0.36159999999999998</v>
      </c>
      <c r="J6" s="12">
        <v>77</v>
      </c>
      <c r="K6" s="12">
        <v>161</v>
      </c>
      <c r="L6">
        <f>K6-J6</f>
        <v>84</v>
      </c>
      <c r="M6">
        <f>H6-J6</f>
        <v>51</v>
      </c>
      <c r="N6">
        <f>(0.8*M6)/L6+0.1</f>
        <v>0.58571428571428574</v>
      </c>
      <c r="O6" s="12">
        <v>0.36159999999999998</v>
      </c>
      <c r="P6">
        <v>100</v>
      </c>
      <c r="Q6">
        <f>0.8*(P6-J6)/L6+0.1</f>
        <v>0.31904761904761908</v>
      </c>
      <c r="R6">
        <f>-0.7917*Q6+0.8507</f>
        <v>0.59810999999999992</v>
      </c>
      <c r="S6">
        <f>365*P6*R6</f>
        <v>21831.014999999996</v>
      </c>
      <c r="T6" s="2">
        <f>0.7*S6</f>
        <v>15281.710499999996</v>
      </c>
    </row>
    <row r="7" spans="1:20" ht="16" thickBot="1" x14ac:dyDescent="0.4">
      <c r="A7" s="11" t="s">
        <v>241</v>
      </c>
      <c r="B7" s="12" t="s">
        <v>242</v>
      </c>
      <c r="C7" s="12" t="s">
        <v>343</v>
      </c>
      <c r="D7" s="12">
        <v>1</v>
      </c>
      <c r="E7" s="12">
        <v>650</v>
      </c>
      <c r="F7" s="12">
        <v>0.47949999999999998</v>
      </c>
      <c r="G7" s="1">
        <f>E7*12*F7</f>
        <v>3740.1</v>
      </c>
      <c r="H7" s="12">
        <v>107</v>
      </c>
      <c r="I7" s="12">
        <v>0.47949999999999998</v>
      </c>
      <c r="J7" s="12">
        <v>80</v>
      </c>
      <c r="K7" s="12">
        <v>156</v>
      </c>
      <c r="L7">
        <f>K7-J7</f>
        <v>76</v>
      </c>
      <c r="M7">
        <f>H7-J7</f>
        <v>27</v>
      </c>
      <c r="N7">
        <f>(0.8*M7)/L7+0.1</f>
        <v>0.38421052631578945</v>
      </c>
      <c r="O7" s="12">
        <v>0.47949999999999998</v>
      </c>
      <c r="P7">
        <v>100</v>
      </c>
      <c r="Q7">
        <f>0.8*(P7-J7)/L7+0.1</f>
        <v>0.31052631578947365</v>
      </c>
      <c r="R7">
        <f>-0.7917*Q7+0.8507</f>
        <v>0.60485631578947374</v>
      </c>
      <c r="S7">
        <f>365*P7*R7</f>
        <v>22077.255526315792</v>
      </c>
      <c r="T7" s="2">
        <f>0.7*S7</f>
        <v>15454.078868421053</v>
      </c>
    </row>
    <row r="8" spans="1:20" ht="16" thickBot="1" x14ac:dyDescent="0.4">
      <c r="A8" s="11" t="s">
        <v>186</v>
      </c>
      <c r="B8" s="12" t="s">
        <v>187</v>
      </c>
      <c r="C8" s="12" t="s">
        <v>343</v>
      </c>
      <c r="D8" s="12">
        <v>1</v>
      </c>
      <c r="E8" s="12">
        <v>750</v>
      </c>
      <c r="F8" s="12">
        <v>0.45479999999999998</v>
      </c>
      <c r="G8" s="1">
        <f>E8*12*F8</f>
        <v>4093.2</v>
      </c>
      <c r="H8" s="12">
        <v>124</v>
      </c>
      <c r="I8" s="12">
        <v>0.45479999999999998</v>
      </c>
      <c r="J8" s="12">
        <v>89</v>
      </c>
      <c r="K8" s="12">
        <v>155</v>
      </c>
      <c r="L8">
        <f>K8-J8</f>
        <v>66</v>
      </c>
      <c r="M8">
        <f>H8-J8</f>
        <v>35</v>
      </c>
      <c r="N8">
        <f>(0.8*M8)/L8+0.1</f>
        <v>0.52424242424242429</v>
      </c>
      <c r="O8" s="12">
        <v>0.45479999999999998</v>
      </c>
      <c r="P8">
        <v>100</v>
      </c>
      <c r="Q8">
        <f>0.8*(P8-J8)/L8+0.1</f>
        <v>0.23333333333333334</v>
      </c>
      <c r="R8">
        <f>-0.7917*Q8+0.8507</f>
        <v>0.66596999999999995</v>
      </c>
      <c r="S8">
        <f>365*P8*R8</f>
        <v>24307.904999999999</v>
      </c>
      <c r="T8" s="2">
        <f>0.7*S8</f>
        <v>17015.533499999998</v>
      </c>
    </row>
    <row r="9" spans="1:20" ht="16" thickBot="1" x14ac:dyDescent="0.4">
      <c r="A9" s="11" t="s">
        <v>175</v>
      </c>
      <c r="B9" s="12" t="s">
        <v>38</v>
      </c>
      <c r="C9" s="12" t="s">
        <v>344</v>
      </c>
      <c r="D9" s="12">
        <v>1</v>
      </c>
      <c r="E9" s="12">
        <v>1500</v>
      </c>
      <c r="F9" s="12">
        <v>0.24110000000000001</v>
      </c>
      <c r="G9" s="1">
        <f>E9*12*F9</f>
        <v>4339.8</v>
      </c>
      <c r="H9" s="12">
        <v>146</v>
      </c>
      <c r="I9" s="12">
        <v>0.24110000000000001</v>
      </c>
      <c r="J9" s="12">
        <v>81</v>
      </c>
      <c r="K9" s="12">
        <v>205</v>
      </c>
      <c r="L9">
        <f>K9-J9</f>
        <v>124</v>
      </c>
      <c r="M9">
        <f>H9-J9</f>
        <v>65</v>
      </c>
      <c r="N9">
        <f>(0.8*M9)/L9+0.1</f>
        <v>0.51935483870967747</v>
      </c>
      <c r="O9" s="12">
        <v>0.24110000000000001</v>
      </c>
      <c r="P9">
        <v>100</v>
      </c>
      <c r="Q9">
        <f>0.8*(P9-J9)/L9+0.1</f>
        <v>0.22258064516129034</v>
      </c>
      <c r="R9">
        <f>-0.7917*Q9+0.8507</f>
        <v>0.6744829032258064</v>
      </c>
      <c r="S9">
        <f>365*P9*R9</f>
        <v>24618.625967741933</v>
      </c>
      <c r="T9" s="2">
        <f>0.7*S9</f>
        <v>17233.038177419352</v>
      </c>
    </row>
    <row r="10" spans="1:20" ht="16" thickBot="1" x14ac:dyDescent="0.4">
      <c r="A10" s="11" t="s">
        <v>206</v>
      </c>
      <c r="B10" s="12" t="s">
        <v>207</v>
      </c>
      <c r="C10" s="12" t="s">
        <v>343</v>
      </c>
      <c r="D10" s="12">
        <v>1</v>
      </c>
      <c r="E10" s="12">
        <v>709</v>
      </c>
      <c r="F10" s="12">
        <v>0.22189999999999999</v>
      </c>
      <c r="G10" s="1">
        <f>E10*12*F10</f>
        <v>1887.9251999999999</v>
      </c>
      <c r="H10" s="12">
        <v>158</v>
      </c>
      <c r="I10" s="12">
        <v>0.22189999999999999</v>
      </c>
      <c r="J10" s="12">
        <v>86</v>
      </c>
      <c r="K10" s="12">
        <v>192</v>
      </c>
      <c r="L10">
        <f>K10-J10</f>
        <v>106</v>
      </c>
      <c r="M10">
        <f>H10-J10</f>
        <v>72</v>
      </c>
      <c r="N10">
        <f>(0.8*M10)/L10+0.1</f>
        <v>0.64339622641509431</v>
      </c>
      <c r="O10" s="12">
        <v>0.22189999999999999</v>
      </c>
      <c r="P10">
        <v>100</v>
      </c>
      <c r="Q10">
        <f>0.8*(P10-J10)/L10+0.1</f>
        <v>0.20566037735849058</v>
      </c>
      <c r="R10">
        <f>-0.7917*Q10+0.8507</f>
        <v>0.68787867924528301</v>
      </c>
      <c r="S10">
        <f>365*P10*R10</f>
        <v>25107.571792452829</v>
      </c>
      <c r="T10" s="2">
        <f>0.7*S10</f>
        <v>17575.300254716978</v>
      </c>
    </row>
    <row r="11" spans="1:20" ht="16" thickBot="1" x14ac:dyDescent="0.4">
      <c r="A11" s="11" t="s">
        <v>105</v>
      </c>
      <c r="B11" s="12" t="s">
        <v>104</v>
      </c>
      <c r="C11" s="12" t="s">
        <v>343</v>
      </c>
      <c r="D11" s="12">
        <v>2</v>
      </c>
      <c r="E11" s="12">
        <v>1400</v>
      </c>
      <c r="F11" s="12">
        <v>0.61919999999999997</v>
      </c>
      <c r="G11" s="1">
        <f>E11*12*F11</f>
        <v>10402.56</v>
      </c>
      <c r="H11" s="12">
        <v>136</v>
      </c>
      <c r="I11" s="12">
        <v>0.61919999999999997</v>
      </c>
      <c r="J11" s="12">
        <v>77</v>
      </c>
      <c r="K11" s="12">
        <v>260</v>
      </c>
      <c r="L11">
        <f>K11-J11</f>
        <v>183</v>
      </c>
      <c r="M11">
        <f>H11-J11</f>
        <v>59</v>
      </c>
      <c r="N11">
        <f>(0.8*M11)/L11+0.1</f>
        <v>0.35792349726775963</v>
      </c>
      <c r="O11" s="12">
        <v>0.61919999999999997</v>
      </c>
      <c r="P11">
        <v>100</v>
      </c>
      <c r="Q11">
        <f>0.8*(P11-J11)/L11+0.1</f>
        <v>0.20054644808743172</v>
      </c>
      <c r="R11">
        <f>-0.7917*Q11+0.8507</f>
        <v>0.69192737704918028</v>
      </c>
      <c r="S11">
        <f>365*P11*R11</f>
        <v>25255.34926229508</v>
      </c>
      <c r="T11" s="2">
        <f>0.7*S11</f>
        <v>17678.744483606555</v>
      </c>
    </row>
    <row r="12" spans="1:20" ht="16" thickBot="1" x14ac:dyDescent="0.4">
      <c r="A12" s="11" t="s">
        <v>211</v>
      </c>
      <c r="B12" s="12" t="s">
        <v>212</v>
      </c>
      <c r="C12" s="12" t="s">
        <v>343</v>
      </c>
      <c r="D12" s="12">
        <v>1</v>
      </c>
      <c r="E12" s="12">
        <v>900</v>
      </c>
      <c r="F12" s="12">
        <v>0.55069999999999997</v>
      </c>
      <c r="G12" s="1">
        <f>E12*12*F12</f>
        <v>5947.5599999999995</v>
      </c>
      <c r="H12" s="12">
        <v>139</v>
      </c>
      <c r="I12" s="12">
        <v>0.55069999999999997</v>
      </c>
      <c r="J12" s="12">
        <v>89</v>
      </c>
      <c r="K12" s="12">
        <v>177</v>
      </c>
      <c r="L12">
        <f>K12-J12</f>
        <v>88</v>
      </c>
      <c r="M12">
        <f>H12-J12</f>
        <v>50</v>
      </c>
      <c r="N12">
        <f>(0.8*M12)/L12+0.1</f>
        <v>0.55454545454545456</v>
      </c>
      <c r="O12" s="12">
        <v>0.55069999999999997</v>
      </c>
      <c r="P12">
        <v>100</v>
      </c>
      <c r="Q12">
        <f>0.8*(P12-J12)/L12+0.1</f>
        <v>0.2</v>
      </c>
      <c r="R12">
        <f>-0.7917*Q12+0.8507</f>
        <v>0.69235999999999998</v>
      </c>
      <c r="S12">
        <f>365*P12*R12</f>
        <v>25271.14</v>
      </c>
      <c r="T12" s="2">
        <f>0.7*S12</f>
        <v>17689.797999999999</v>
      </c>
    </row>
    <row r="13" spans="1:20" ht="16" thickBot="1" x14ac:dyDescent="0.4">
      <c r="A13" s="11" t="s">
        <v>201</v>
      </c>
      <c r="B13" s="12" t="s">
        <v>202</v>
      </c>
      <c r="C13" s="12" t="s">
        <v>343</v>
      </c>
      <c r="D13" s="12">
        <v>1</v>
      </c>
      <c r="E13" s="12">
        <v>1105</v>
      </c>
      <c r="F13" s="12">
        <v>0.61099999999999999</v>
      </c>
      <c r="G13" s="1">
        <f>E13*12*F13</f>
        <v>8101.86</v>
      </c>
      <c r="H13" s="12">
        <v>111</v>
      </c>
      <c r="I13" s="12">
        <v>0.61099999999999999</v>
      </c>
      <c r="J13" s="12">
        <v>82</v>
      </c>
      <c r="K13" s="12">
        <v>235</v>
      </c>
      <c r="L13">
        <f>K13-J13</f>
        <v>153</v>
      </c>
      <c r="M13">
        <f>H13-J13</f>
        <v>29</v>
      </c>
      <c r="N13">
        <f>(0.8*M13)/L13+0.1</f>
        <v>0.25163398692810457</v>
      </c>
      <c r="O13" s="12">
        <v>0.61099999999999999</v>
      </c>
      <c r="P13">
        <v>100</v>
      </c>
      <c r="Q13">
        <f>0.8*(P13-J13)/L13+0.1</f>
        <v>0.19411764705882353</v>
      </c>
      <c r="R13">
        <f>-0.7917*Q13+0.8507</f>
        <v>0.69701705882352938</v>
      </c>
      <c r="S13">
        <f>365*P13*R13</f>
        <v>25441.122647058823</v>
      </c>
      <c r="T13" s="2">
        <f>0.7*S13</f>
        <v>17808.785852941175</v>
      </c>
    </row>
    <row r="14" spans="1:20" ht="16" thickBot="1" x14ac:dyDescent="0.4">
      <c r="A14" s="11" t="s">
        <v>224</v>
      </c>
      <c r="B14" s="12" t="s">
        <v>225</v>
      </c>
      <c r="C14" s="12" t="s">
        <v>343</v>
      </c>
      <c r="D14" s="12">
        <v>1</v>
      </c>
      <c r="E14" s="12">
        <v>1150</v>
      </c>
      <c r="F14" s="12">
        <v>0.57530000000000003</v>
      </c>
      <c r="G14" s="1">
        <f>E14*12*F14</f>
        <v>7939.14</v>
      </c>
      <c r="H14" s="12">
        <v>183</v>
      </c>
      <c r="I14" s="12">
        <v>0.57530000000000003</v>
      </c>
      <c r="J14" s="12">
        <v>80</v>
      </c>
      <c r="K14" s="12">
        <v>267</v>
      </c>
      <c r="L14">
        <f>K14-J14</f>
        <v>187</v>
      </c>
      <c r="M14">
        <f>H14-J14</f>
        <v>103</v>
      </c>
      <c r="N14">
        <f>(0.8*M14)/L14+0.1</f>
        <v>0.54064171122994653</v>
      </c>
      <c r="O14" s="12">
        <v>0.57530000000000003</v>
      </c>
      <c r="P14">
        <v>100</v>
      </c>
      <c r="Q14">
        <f>0.8*(P14-J14)/L14+0.1</f>
        <v>0.1855614973262032</v>
      </c>
      <c r="R14">
        <f>-0.7917*Q14+0.8507</f>
        <v>0.70379096256684492</v>
      </c>
      <c r="S14">
        <f>365*P14*R14</f>
        <v>25688.370133689841</v>
      </c>
      <c r="T14" s="2">
        <f>0.7*S14</f>
        <v>17981.859093582887</v>
      </c>
    </row>
    <row r="15" spans="1:20" ht="16" thickBot="1" x14ac:dyDescent="0.4">
      <c r="A15" s="11" t="s">
        <v>92</v>
      </c>
      <c r="B15" s="12" t="s">
        <v>93</v>
      </c>
      <c r="C15" s="12" t="s">
        <v>343</v>
      </c>
      <c r="D15" s="12">
        <v>1</v>
      </c>
      <c r="E15" s="12">
        <v>1000</v>
      </c>
      <c r="F15" s="12">
        <v>0.72050000000000003</v>
      </c>
      <c r="G15" s="1">
        <f>E15*12*F15</f>
        <v>8646</v>
      </c>
      <c r="H15" s="12">
        <v>123</v>
      </c>
      <c r="I15" s="12">
        <v>0.72050000000000003</v>
      </c>
      <c r="J15" s="12">
        <v>93</v>
      </c>
      <c r="K15" s="12">
        <v>159</v>
      </c>
      <c r="L15">
        <f>K15-J15</f>
        <v>66</v>
      </c>
      <c r="M15">
        <f>H15-J15</f>
        <v>30</v>
      </c>
      <c r="N15">
        <f>(0.8*M15)/L15+0.1</f>
        <v>0.46363636363636362</v>
      </c>
      <c r="O15" s="12">
        <v>0.72050000000000003</v>
      </c>
      <c r="P15">
        <v>100</v>
      </c>
      <c r="Q15">
        <f>0.8*(P15-J15)/L15+0.1</f>
        <v>0.18484848484848487</v>
      </c>
      <c r="R15">
        <f>-0.7917*Q15+0.8507</f>
        <v>0.70435545454545456</v>
      </c>
      <c r="S15">
        <f>365*P15*R15</f>
        <v>25708.974090909091</v>
      </c>
      <c r="T15" s="2">
        <f>0.7*S15</f>
        <v>17996.281863636363</v>
      </c>
    </row>
    <row r="16" spans="1:20" ht="16" thickBot="1" x14ac:dyDescent="0.4">
      <c r="A16" s="11" t="s">
        <v>108</v>
      </c>
      <c r="B16" s="12" t="s">
        <v>109</v>
      </c>
      <c r="C16" s="12" t="s">
        <v>343</v>
      </c>
      <c r="D16" s="12">
        <v>1</v>
      </c>
      <c r="E16" s="12">
        <v>800</v>
      </c>
      <c r="F16" s="12">
        <v>0.41370000000000001</v>
      </c>
      <c r="G16" s="1">
        <f>E16*12*F16</f>
        <v>3971.52</v>
      </c>
      <c r="H16" s="12">
        <v>176</v>
      </c>
      <c r="I16" s="12">
        <v>0.41370000000000001</v>
      </c>
      <c r="J16" s="12">
        <v>86</v>
      </c>
      <c r="K16" s="12">
        <v>224</v>
      </c>
      <c r="L16">
        <f>K16-J16</f>
        <v>138</v>
      </c>
      <c r="M16">
        <f>H16-J16</f>
        <v>90</v>
      </c>
      <c r="N16">
        <f>(0.8*M16)/L16+0.1</f>
        <v>0.62173913043478257</v>
      </c>
      <c r="O16" s="12">
        <v>0.41370000000000001</v>
      </c>
      <c r="P16">
        <v>100</v>
      </c>
      <c r="Q16">
        <f>0.8*(P16-J16)/L16+0.1</f>
        <v>0.1811594202898551</v>
      </c>
      <c r="R16">
        <f>-0.7917*Q16+0.8507</f>
        <v>0.70727608695652178</v>
      </c>
      <c r="S16">
        <f>365*P16*R16</f>
        <v>25815.577173913043</v>
      </c>
      <c r="T16" s="2">
        <f>0.7*S16</f>
        <v>18070.90402173913</v>
      </c>
    </row>
    <row r="17" spans="1:20" ht="16" thickBot="1" x14ac:dyDescent="0.4">
      <c r="A17" s="11" t="s">
        <v>263</v>
      </c>
      <c r="B17" s="12" t="s">
        <v>259</v>
      </c>
      <c r="C17" s="12" t="s">
        <v>343</v>
      </c>
      <c r="D17" s="12">
        <v>1</v>
      </c>
      <c r="E17" s="12">
        <v>2600</v>
      </c>
      <c r="F17" s="12">
        <v>0.36990000000000001</v>
      </c>
      <c r="G17" s="1">
        <f>E17*12*F17</f>
        <v>11540.880000000001</v>
      </c>
      <c r="H17" s="12">
        <v>250</v>
      </c>
      <c r="I17" s="12">
        <v>0.36990000000000001</v>
      </c>
      <c r="J17" s="12">
        <v>69</v>
      </c>
      <c r="K17" s="12">
        <v>406</v>
      </c>
      <c r="L17">
        <f>K17-J17</f>
        <v>337</v>
      </c>
      <c r="M17">
        <f>H17-J17</f>
        <v>181</v>
      </c>
      <c r="N17">
        <f>(0.8*M17)/L17+0.1</f>
        <v>0.52967359050445106</v>
      </c>
      <c r="O17" s="12">
        <v>0.36990000000000001</v>
      </c>
      <c r="P17">
        <v>100</v>
      </c>
      <c r="Q17">
        <f>0.8*(P17-J17)/L17+0.1</f>
        <v>0.17359050445103857</v>
      </c>
      <c r="R17">
        <f>-0.7917*Q17+0.8507</f>
        <v>0.71326839762611272</v>
      </c>
      <c r="S17">
        <f>365*P17*R17</f>
        <v>26034.296513353114</v>
      </c>
      <c r="T17" s="2">
        <f>0.7*S17</f>
        <v>18224.007559347177</v>
      </c>
    </row>
    <row r="18" spans="1:20" ht="16" thickBot="1" x14ac:dyDescent="0.4">
      <c r="A18" s="11" t="s">
        <v>166</v>
      </c>
      <c r="B18" s="12" t="s">
        <v>167</v>
      </c>
      <c r="C18" s="12" t="s">
        <v>343</v>
      </c>
      <c r="D18" s="12">
        <v>1</v>
      </c>
      <c r="E18" s="12">
        <v>1400</v>
      </c>
      <c r="F18" s="12">
        <v>0.48770000000000002</v>
      </c>
      <c r="G18" s="1">
        <f>E18*12*F18</f>
        <v>8193.36</v>
      </c>
      <c r="H18" s="12">
        <v>202</v>
      </c>
      <c r="I18" s="12">
        <v>0.48770000000000002</v>
      </c>
      <c r="J18" s="12">
        <v>76</v>
      </c>
      <c r="K18" s="12">
        <v>342</v>
      </c>
      <c r="L18">
        <f>K18-J18</f>
        <v>266</v>
      </c>
      <c r="M18">
        <f>H18-J18</f>
        <v>126</v>
      </c>
      <c r="N18">
        <f>(0.8*M18)/L18+0.1</f>
        <v>0.47894736842105268</v>
      </c>
      <c r="O18" s="12">
        <v>0.48770000000000002</v>
      </c>
      <c r="P18">
        <v>100</v>
      </c>
      <c r="Q18">
        <f>0.8*(P18-J18)/L18+0.1</f>
        <v>0.17218045112781954</v>
      </c>
      <c r="R18">
        <f>-0.7917*Q18+0.8507</f>
        <v>0.71438473684210524</v>
      </c>
      <c r="S18">
        <f>365*P18*R18</f>
        <v>26075.042894736842</v>
      </c>
      <c r="T18" s="2">
        <f>0.7*S18</f>
        <v>18252.530026315788</v>
      </c>
    </row>
    <row r="19" spans="1:20" ht="16" thickBot="1" x14ac:dyDescent="0.4">
      <c r="A19" s="11" t="s">
        <v>77</v>
      </c>
      <c r="B19" s="12" t="s">
        <v>76</v>
      </c>
      <c r="C19" s="12" t="s">
        <v>343</v>
      </c>
      <c r="D19" s="12">
        <v>2</v>
      </c>
      <c r="E19" s="12">
        <v>900</v>
      </c>
      <c r="F19" s="12">
        <v>0.30680000000000002</v>
      </c>
      <c r="G19" s="1">
        <f>E19*12*F19</f>
        <v>3313.44</v>
      </c>
      <c r="H19" s="12">
        <v>340</v>
      </c>
      <c r="I19" s="12">
        <v>0.30680000000000002</v>
      </c>
      <c r="J19" s="12">
        <v>69</v>
      </c>
      <c r="K19" s="12">
        <v>485</v>
      </c>
      <c r="L19">
        <f>K19-J19</f>
        <v>416</v>
      </c>
      <c r="M19">
        <f>H19-J19</f>
        <v>271</v>
      </c>
      <c r="N19">
        <f>(0.8*M19)/L19+0.1</f>
        <v>0.62115384615384617</v>
      </c>
      <c r="O19" s="12">
        <v>0.30680000000000002</v>
      </c>
      <c r="P19">
        <v>100</v>
      </c>
      <c r="Q19">
        <f>0.8*(P19-J19)/L19+0.1</f>
        <v>0.15961538461538463</v>
      </c>
      <c r="R19">
        <f>-0.7917*Q19+0.8507</f>
        <v>0.72433250000000005</v>
      </c>
      <c r="S19">
        <f>365*P19*R19</f>
        <v>26438.136250000003</v>
      </c>
      <c r="T19" s="2">
        <f>0.7*S19</f>
        <v>18506.695374999999</v>
      </c>
    </row>
    <row r="20" spans="1:20" ht="16" thickBot="1" x14ac:dyDescent="0.4">
      <c r="A20" s="11" t="s">
        <v>158</v>
      </c>
      <c r="B20" s="12" t="s">
        <v>159</v>
      </c>
      <c r="C20" s="12" t="s">
        <v>343</v>
      </c>
      <c r="D20" s="12">
        <v>1</v>
      </c>
      <c r="E20" s="12">
        <v>1100</v>
      </c>
      <c r="F20" s="12">
        <v>0.43009999999999998</v>
      </c>
      <c r="G20" s="1">
        <f>E20*12*F20</f>
        <v>5677.32</v>
      </c>
      <c r="H20" s="12">
        <v>220</v>
      </c>
      <c r="I20" s="12">
        <v>0.43009999999999998</v>
      </c>
      <c r="J20" s="12">
        <v>84</v>
      </c>
      <c r="K20" s="12">
        <v>301</v>
      </c>
      <c r="L20">
        <f>K20-J20</f>
        <v>217</v>
      </c>
      <c r="M20">
        <f>H20-J20</f>
        <v>136</v>
      </c>
      <c r="N20">
        <f>(0.8*M20)/L20+0.1</f>
        <v>0.60138248847926268</v>
      </c>
      <c r="O20" s="12">
        <v>0.43009999999999998</v>
      </c>
      <c r="P20">
        <v>100</v>
      </c>
      <c r="Q20">
        <f>0.8*(P20-J20)/L20+0.1</f>
        <v>0.15898617511520738</v>
      </c>
      <c r="R20">
        <f>-0.7917*Q20+0.8507</f>
        <v>0.72483064516129037</v>
      </c>
      <c r="S20">
        <f>365*P20*R20</f>
        <v>26456.318548387098</v>
      </c>
      <c r="T20" s="2">
        <f>0.7*S20</f>
        <v>18519.422983870969</v>
      </c>
    </row>
    <row r="21" spans="1:20" ht="16" thickBot="1" x14ac:dyDescent="0.4">
      <c r="A21" s="11" t="s">
        <v>334</v>
      </c>
      <c r="B21" s="12" t="s">
        <v>330</v>
      </c>
      <c r="C21" s="12" t="s">
        <v>343</v>
      </c>
      <c r="D21" s="12">
        <v>1</v>
      </c>
      <c r="E21" s="12">
        <v>3000</v>
      </c>
      <c r="F21" s="12">
        <v>0.26579999999999998</v>
      </c>
      <c r="G21" s="1">
        <f>E21*12*F21</f>
        <v>9568.7999999999993</v>
      </c>
      <c r="H21" s="12">
        <v>161</v>
      </c>
      <c r="I21" s="12">
        <v>0.26579999999999998</v>
      </c>
      <c r="J21" s="12">
        <v>77</v>
      </c>
      <c r="K21" s="12">
        <v>432</v>
      </c>
      <c r="L21">
        <f>K21-J21</f>
        <v>355</v>
      </c>
      <c r="M21">
        <f>H21-J21</f>
        <v>84</v>
      </c>
      <c r="N21">
        <f>(0.8*M21)/L21+0.1</f>
        <v>0.28929577464788736</v>
      </c>
      <c r="O21" s="12">
        <v>0.26579999999999998</v>
      </c>
      <c r="P21">
        <v>100</v>
      </c>
      <c r="Q21">
        <f>0.8*(P21-J21)/L21+0.1</f>
        <v>0.15183098591549296</v>
      </c>
      <c r="R21">
        <f>-0.7917*Q21+0.8507</f>
        <v>0.73049540845070426</v>
      </c>
      <c r="S21">
        <f>365*P21*R21</f>
        <v>26663.082408450704</v>
      </c>
      <c r="T21" s="2">
        <f>0.7*S21</f>
        <v>18664.157685915492</v>
      </c>
    </row>
    <row r="22" spans="1:20" ht="16" thickBot="1" x14ac:dyDescent="0.4">
      <c r="A22" s="11" t="s">
        <v>78</v>
      </c>
      <c r="B22" s="12" t="s">
        <v>76</v>
      </c>
      <c r="C22" s="12" t="s">
        <v>344</v>
      </c>
      <c r="D22" s="12">
        <v>1</v>
      </c>
      <c r="E22" s="12">
        <v>1000</v>
      </c>
      <c r="F22" s="12">
        <v>0.52049999999999996</v>
      </c>
      <c r="G22" s="1">
        <f>E22*12*F22</f>
        <v>6246</v>
      </c>
      <c r="H22" s="12">
        <v>266</v>
      </c>
      <c r="I22" s="12">
        <v>0.52049999999999996</v>
      </c>
      <c r="J22" s="12">
        <v>84</v>
      </c>
      <c r="K22" s="12">
        <v>376</v>
      </c>
      <c r="L22">
        <f>K22-J22</f>
        <v>292</v>
      </c>
      <c r="M22">
        <f>H22-J22</f>
        <v>182</v>
      </c>
      <c r="N22">
        <f>(0.8*M22)/L22+0.1</f>
        <v>0.59863013698630141</v>
      </c>
      <c r="O22" s="12">
        <v>0.52049999999999996</v>
      </c>
      <c r="P22">
        <v>100</v>
      </c>
      <c r="Q22">
        <f>0.8*(P22-J22)/L22+0.1</f>
        <v>0.14383561643835618</v>
      </c>
      <c r="R22">
        <f>-0.7917*Q22+0.8507</f>
        <v>0.73682534246575337</v>
      </c>
      <c r="S22">
        <f>365*P22*R22</f>
        <v>26894.124999999996</v>
      </c>
      <c r="T22" s="2">
        <f>0.7*S22</f>
        <v>18825.887499999997</v>
      </c>
    </row>
    <row r="23" spans="1:20" ht="16" thickBot="1" x14ac:dyDescent="0.4">
      <c r="A23" s="11" t="s">
        <v>257</v>
      </c>
      <c r="B23" s="12" t="s">
        <v>256</v>
      </c>
      <c r="C23" s="12" t="s">
        <v>343</v>
      </c>
      <c r="D23" s="12">
        <v>1</v>
      </c>
      <c r="E23" s="12">
        <v>3000</v>
      </c>
      <c r="F23" s="12">
        <v>0.6411</v>
      </c>
      <c r="G23" s="1">
        <f>E23*12*F23</f>
        <v>23079.599999999999</v>
      </c>
      <c r="H23" s="12">
        <v>235</v>
      </c>
      <c r="I23" s="12">
        <v>0.6411</v>
      </c>
      <c r="J23" s="12">
        <v>80</v>
      </c>
      <c r="K23" s="12">
        <v>469</v>
      </c>
      <c r="L23">
        <f>K23-J23</f>
        <v>389</v>
      </c>
      <c r="M23">
        <f>H23-J23</f>
        <v>155</v>
      </c>
      <c r="N23">
        <f>(0.8*M23)/L23+0.1</f>
        <v>0.41876606683804629</v>
      </c>
      <c r="O23" s="12">
        <v>0.6411</v>
      </c>
      <c r="P23">
        <v>100</v>
      </c>
      <c r="Q23">
        <f>0.8*(P23-J23)/L23+0.1</f>
        <v>0.14113110539845758</v>
      </c>
      <c r="R23">
        <f>-0.7917*Q23+0.8507</f>
        <v>0.73896650385604112</v>
      </c>
      <c r="S23">
        <f>365*P23*R23</f>
        <v>26972.277390745501</v>
      </c>
      <c r="T23" s="2">
        <f>0.7*S23</f>
        <v>18880.594173521851</v>
      </c>
    </row>
    <row r="24" spans="1:20" ht="16" thickBot="1" x14ac:dyDescent="0.4">
      <c r="A24" s="11" t="s">
        <v>50</v>
      </c>
      <c r="B24" s="12" t="s">
        <v>49</v>
      </c>
      <c r="C24" s="12" t="s">
        <v>343</v>
      </c>
      <c r="D24" s="12">
        <v>2</v>
      </c>
      <c r="E24" s="12">
        <v>1900</v>
      </c>
      <c r="F24" s="12">
        <v>0.69589999999999996</v>
      </c>
      <c r="G24" s="1">
        <f>E24*12*F24</f>
        <v>15866.519999999999</v>
      </c>
      <c r="H24" s="12">
        <v>212</v>
      </c>
      <c r="I24" s="12">
        <v>0.69589999999999996</v>
      </c>
      <c r="J24" s="12">
        <v>80</v>
      </c>
      <c r="K24" s="12">
        <v>583</v>
      </c>
      <c r="L24">
        <f>K24-J24</f>
        <v>503</v>
      </c>
      <c r="M24">
        <f>H24-J24</f>
        <v>132</v>
      </c>
      <c r="N24">
        <f>(0.8*M24)/L24+0.1</f>
        <v>0.30994035785288276</v>
      </c>
      <c r="O24" s="12">
        <v>0.69589999999999996</v>
      </c>
      <c r="P24">
        <v>100</v>
      </c>
      <c r="Q24">
        <f>0.8*(P24-J24)/L24+0.1</f>
        <v>0.13180914512922465</v>
      </c>
      <c r="R24">
        <f>-0.7917*Q24+0.8507</f>
        <v>0.74634669980119284</v>
      </c>
      <c r="S24">
        <f>365*P24*R24</f>
        <v>27241.654542743538</v>
      </c>
      <c r="T24" s="2">
        <f>0.7*S24</f>
        <v>19069.158179920476</v>
      </c>
    </row>
    <row r="25" spans="1:20" ht="16" thickBot="1" x14ac:dyDescent="0.4">
      <c r="A25" s="11" t="s">
        <v>250</v>
      </c>
      <c r="B25" s="12" t="s">
        <v>239</v>
      </c>
      <c r="C25" s="12" t="s">
        <v>343</v>
      </c>
      <c r="D25" s="12">
        <v>1</v>
      </c>
      <c r="E25" s="12">
        <v>1800</v>
      </c>
      <c r="F25" s="12">
        <v>0.2329</v>
      </c>
      <c r="G25" s="1">
        <f>E25*12*F25</f>
        <v>5030.6400000000003</v>
      </c>
      <c r="H25" s="12">
        <v>288</v>
      </c>
      <c r="I25" s="12">
        <v>0.2329</v>
      </c>
      <c r="J25" s="12">
        <v>89</v>
      </c>
      <c r="K25" s="12">
        <v>390</v>
      </c>
      <c r="L25">
        <f>K25-J25</f>
        <v>301</v>
      </c>
      <c r="M25">
        <f>H25-J25</f>
        <v>199</v>
      </c>
      <c r="N25">
        <f>(0.8*M25)/L25+0.1</f>
        <v>0.62890365448504992</v>
      </c>
      <c r="O25" s="12">
        <v>0.2329</v>
      </c>
      <c r="P25">
        <v>100</v>
      </c>
      <c r="Q25">
        <f>0.8*(P25-J25)/L25+0.1</f>
        <v>0.12923588039867109</v>
      </c>
      <c r="R25">
        <f>-0.7917*Q25+0.8507</f>
        <v>0.74838395348837206</v>
      </c>
      <c r="S25">
        <f>365*P25*R25</f>
        <v>27316.014302325581</v>
      </c>
      <c r="T25" s="2">
        <f>0.7*S25</f>
        <v>19121.210011627903</v>
      </c>
    </row>
    <row r="26" spans="1:20" ht="16" thickBot="1" x14ac:dyDescent="0.4">
      <c r="A26" s="11" t="s">
        <v>157</v>
      </c>
      <c r="B26" s="12" t="s">
        <v>154</v>
      </c>
      <c r="C26" s="12" t="s">
        <v>344</v>
      </c>
      <c r="D26" s="12">
        <v>2</v>
      </c>
      <c r="E26" s="12">
        <v>1200</v>
      </c>
      <c r="F26" s="12">
        <v>0.63560000000000005</v>
      </c>
      <c r="G26" s="1">
        <f>E26*12*F26</f>
        <v>9152.6400000000012</v>
      </c>
      <c r="H26" s="12">
        <v>219</v>
      </c>
      <c r="I26" s="12">
        <v>0.63560000000000005</v>
      </c>
      <c r="J26" s="12">
        <v>83</v>
      </c>
      <c r="K26" s="12">
        <v>556</v>
      </c>
      <c r="L26">
        <f>K26-J26</f>
        <v>473</v>
      </c>
      <c r="M26">
        <f>H26-J26</f>
        <v>136</v>
      </c>
      <c r="N26">
        <f>(0.8*M26)/L26+0.1</f>
        <v>0.33002114164904867</v>
      </c>
      <c r="O26" s="12">
        <v>0.63560000000000005</v>
      </c>
      <c r="P26">
        <v>100</v>
      </c>
      <c r="Q26">
        <f>0.8*(P26-J26)/L26+0.1</f>
        <v>0.1287526427061311</v>
      </c>
      <c r="R26">
        <f>-0.7917*Q26+0.8507</f>
        <v>0.74876653276955607</v>
      </c>
      <c r="S26">
        <f>365*P26*R26</f>
        <v>27329.978446088797</v>
      </c>
      <c r="T26" s="2">
        <f>0.7*S26</f>
        <v>19130.984912262156</v>
      </c>
    </row>
    <row r="27" spans="1:20" ht="16" thickBot="1" x14ac:dyDescent="0.4">
      <c r="A27" s="11" t="s">
        <v>135</v>
      </c>
      <c r="B27" s="12" t="s">
        <v>136</v>
      </c>
      <c r="C27" s="12" t="s">
        <v>343</v>
      </c>
      <c r="D27" s="12">
        <v>1</v>
      </c>
      <c r="E27" s="12">
        <v>1000</v>
      </c>
      <c r="F27" s="12">
        <v>0.58899999999999997</v>
      </c>
      <c r="G27" s="1">
        <f>E27*12*F27</f>
        <v>7068</v>
      </c>
      <c r="H27" s="12">
        <v>229</v>
      </c>
      <c r="I27" s="12">
        <v>0.58899999999999997</v>
      </c>
      <c r="J27" s="12">
        <v>91</v>
      </c>
      <c r="K27" s="12">
        <v>342</v>
      </c>
      <c r="L27">
        <f>K27-J27</f>
        <v>251</v>
      </c>
      <c r="M27">
        <f>H27-J27</f>
        <v>138</v>
      </c>
      <c r="N27">
        <f>(0.8*M27)/L27+0.1</f>
        <v>0.53984063745019928</v>
      </c>
      <c r="O27" s="12">
        <v>0.58899999999999997</v>
      </c>
      <c r="P27">
        <v>100</v>
      </c>
      <c r="Q27">
        <f>0.8*(P27-J27)/L27+0.1</f>
        <v>0.12868525896414343</v>
      </c>
      <c r="R27">
        <f>-0.7917*Q27+0.8507</f>
        <v>0.74881988047808767</v>
      </c>
      <c r="S27">
        <f>365*P27*R27</f>
        <v>27331.9256374502</v>
      </c>
      <c r="T27" s="2">
        <f>0.7*S27</f>
        <v>19132.347946215137</v>
      </c>
    </row>
    <row r="28" spans="1:20" ht="16" thickBot="1" x14ac:dyDescent="0.4">
      <c r="A28" s="11" t="s">
        <v>85</v>
      </c>
      <c r="B28" s="12" t="s">
        <v>81</v>
      </c>
      <c r="C28" s="12" t="s">
        <v>344</v>
      </c>
      <c r="D28" s="12">
        <v>1</v>
      </c>
      <c r="E28" s="12">
        <v>1100</v>
      </c>
      <c r="F28" s="12">
        <v>0.2712</v>
      </c>
      <c r="G28" s="1">
        <f>E28*12*F28</f>
        <v>3579.84</v>
      </c>
      <c r="H28" s="12">
        <v>318</v>
      </c>
      <c r="I28" s="12">
        <v>0.2712</v>
      </c>
      <c r="J28" s="12">
        <v>90</v>
      </c>
      <c r="K28" s="12">
        <v>375</v>
      </c>
      <c r="L28">
        <f>K28-J28</f>
        <v>285</v>
      </c>
      <c r="M28">
        <f>H28-J28</f>
        <v>228</v>
      </c>
      <c r="N28">
        <f>(0.8*M28)/L28+0.1</f>
        <v>0.74</v>
      </c>
      <c r="O28" s="12">
        <v>0.2712</v>
      </c>
      <c r="P28">
        <v>100</v>
      </c>
      <c r="Q28">
        <f>0.8*(P28-J28)/L28+0.1</f>
        <v>0.1280701754385965</v>
      </c>
      <c r="R28">
        <f>-0.7917*Q28+0.8507</f>
        <v>0.74930684210526322</v>
      </c>
      <c r="S28">
        <f>365*P28*R28</f>
        <v>27349.699736842107</v>
      </c>
      <c r="T28" s="2">
        <f>0.7*S28</f>
        <v>19144.789815789474</v>
      </c>
    </row>
    <row r="29" spans="1:20" ht="16" thickBot="1" x14ac:dyDescent="0.4">
      <c r="A29" s="11" t="s">
        <v>156</v>
      </c>
      <c r="B29" s="12" t="s">
        <v>154</v>
      </c>
      <c r="C29" s="12" t="s">
        <v>344</v>
      </c>
      <c r="D29" s="12">
        <v>1</v>
      </c>
      <c r="E29" s="12">
        <v>900</v>
      </c>
      <c r="F29" s="12">
        <v>4.6600000000000003E-2</v>
      </c>
      <c r="G29" s="1">
        <f>E29*12*F29</f>
        <v>503.28000000000003</v>
      </c>
      <c r="H29" s="12">
        <v>418</v>
      </c>
      <c r="I29" s="12">
        <v>4.6600000000000003E-2</v>
      </c>
      <c r="J29" s="12">
        <v>86</v>
      </c>
      <c r="K29" s="12">
        <v>488</v>
      </c>
      <c r="L29">
        <f>K29-J29</f>
        <v>402</v>
      </c>
      <c r="M29">
        <f>H29-J29</f>
        <v>332</v>
      </c>
      <c r="N29">
        <f>(0.8*M29)/L29+0.1</f>
        <v>0.76069651741293531</v>
      </c>
      <c r="O29" s="12">
        <v>4.6600000000000003E-2</v>
      </c>
      <c r="P29">
        <v>100</v>
      </c>
      <c r="Q29">
        <f>0.8*(P29-J29)/L29+0.1</f>
        <v>0.12786069651741294</v>
      </c>
      <c r="R29">
        <f>-0.7917*Q29+0.8507</f>
        <v>0.74947268656716415</v>
      </c>
      <c r="S29">
        <f>365*P29*R29</f>
        <v>27355.753059701492</v>
      </c>
      <c r="T29" s="2">
        <f>0.7*S29</f>
        <v>19149.027141791044</v>
      </c>
    </row>
    <row r="30" spans="1:20" ht="16" thickBot="1" x14ac:dyDescent="0.4">
      <c r="A30" s="11" t="s">
        <v>272</v>
      </c>
      <c r="B30" s="12" t="s">
        <v>273</v>
      </c>
      <c r="C30" s="12" t="s">
        <v>343</v>
      </c>
      <c r="D30" s="12">
        <v>1</v>
      </c>
      <c r="E30" s="12">
        <v>3000</v>
      </c>
      <c r="F30" s="12">
        <v>0.46300000000000002</v>
      </c>
      <c r="G30" s="1">
        <f>E30*12*F30</f>
        <v>16668</v>
      </c>
      <c r="H30" s="12">
        <v>337</v>
      </c>
      <c r="I30" s="12">
        <v>0.46300000000000002</v>
      </c>
      <c r="J30" s="12">
        <v>87</v>
      </c>
      <c r="K30" s="12">
        <v>512</v>
      </c>
      <c r="L30">
        <f>K30-J30</f>
        <v>425</v>
      </c>
      <c r="M30">
        <f>H30-J30</f>
        <v>250</v>
      </c>
      <c r="N30">
        <f>(0.8*M30)/L30+0.1</f>
        <v>0.57058823529411762</v>
      </c>
      <c r="O30" s="12">
        <v>0.46300000000000002</v>
      </c>
      <c r="P30">
        <v>100</v>
      </c>
      <c r="Q30">
        <f>0.8*(P30-J30)/L30+0.1</f>
        <v>0.12447058823529412</v>
      </c>
      <c r="R30">
        <f>-0.7917*Q30+0.8507</f>
        <v>0.75215663529411769</v>
      </c>
      <c r="S30">
        <f>365*P30*R30</f>
        <v>27453.717188235296</v>
      </c>
      <c r="T30" s="2">
        <f>0.7*S30</f>
        <v>19217.602031764705</v>
      </c>
    </row>
    <row r="31" spans="1:20" ht="16" thickBot="1" x14ac:dyDescent="0.4">
      <c r="A31" s="11" t="s">
        <v>246</v>
      </c>
      <c r="B31" s="12" t="s">
        <v>198</v>
      </c>
      <c r="C31" s="12" t="s">
        <v>343</v>
      </c>
      <c r="D31" s="12">
        <v>1</v>
      </c>
      <c r="E31" s="12">
        <v>1000</v>
      </c>
      <c r="F31" s="12">
        <v>0.54790000000000005</v>
      </c>
      <c r="G31" s="1">
        <f>E31*12*F31</f>
        <v>6574.8000000000011</v>
      </c>
      <c r="H31" s="12">
        <v>174</v>
      </c>
      <c r="I31" s="12">
        <v>0.54790000000000005</v>
      </c>
      <c r="J31" s="12">
        <v>95</v>
      </c>
      <c r="K31" s="12">
        <v>280</v>
      </c>
      <c r="L31">
        <f>K31-J31</f>
        <v>185</v>
      </c>
      <c r="M31">
        <f>H31-J31</f>
        <v>79</v>
      </c>
      <c r="N31">
        <f>(0.8*M31)/L31+0.1</f>
        <v>0.44162162162162166</v>
      </c>
      <c r="O31" s="12">
        <v>0.54790000000000005</v>
      </c>
      <c r="P31">
        <v>100</v>
      </c>
      <c r="Q31">
        <f>0.8*(P31-J31)/L31+0.1</f>
        <v>0.12162162162162163</v>
      </c>
      <c r="R31">
        <f>-0.7917*Q31+0.8507</f>
        <v>0.75441216216216223</v>
      </c>
      <c r="S31">
        <f>365*P31*R31</f>
        <v>27536.04391891892</v>
      </c>
      <c r="T31" s="2">
        <f>0.7*S31</f>
        <v>19275.230743243243</v>
      </c>
    </row>
    <row r="32" spans="1:20" ht="16" thickBot="1" x14ac:dyDescent="0.4">
      <c r="A32" s="11" t="s">
        <v>96</v>
      </c>
      <c r="B32" s="12" t="s">
        <v>83</v>
      </c>
      <c r="C32" s="12" t="s">
        <v>344</v>
      </c>
      <c r="D32" s="12">
        <v>1</v>
      </c>
      <c r="E32" s="12">
        <v>850</v>
      </c>
      <c r="F32" s="12">
        <v>0.53149999999999997</v>
      </c>
      <c r="G32" s="1">
        <f>E32*12*F32</f>
        <v>5421.2999999999993</v>
      </c>
      <c r="H32" s="12">
        <v>146</v>
      </c>
      <c r="I32" s="12">
        <v>0.53149999999999997</v>
      </c>
      <c r="J32" s="12">
        <v>96</v>
      </c>
      <c r="K32" s="12">
        <v>245</v>
      </c>
      <c r="L32">
        <f>K32-J32</f>
        <v>149</v>
      </c>
      <c r="M32">
        <f>H32-J32</f>
        <v>50</v>
      </c>
      <c r="N32">
        <f>(0.8*M32)/L32+0.1</f>
        <v>0.36845637583892621</v>
      </c>
      <c r="O32" s="12">
        <v>0.53149999999999997</v>
      </c>
      <c r="P32">
        <v>100</v>
      </c>
      <c r="Q32">
        <f>0.8*(P32-J32)/L32+0.1</f>
        <v>0.1214765100671141</v>
      </c>
      <c r="R32">
        <f>-0.7917*Q32+0.8507</f>
        <v>0.75452704697986572</v>
      </c>
      <c r="S32">
        <f>365*P32*R32</f>
        <v>27540.2372147651</v>
      </c>
      <c r="T32" s="2">
        <f>0.7*S32</f>
        <v>19278.166050335571</v>
      </c>
    </row>
    <row r="33" spans="1:20" ht="16" thickBot="1" x14ac:dyDescent="0.4">
      <c r="A33" s="11" t="s">
        <v>75</v>
      </c>
      <c r="B33" s="12" t="s">
        <v>76</v>
      </c>
      <c r="C33" s="12" t="s">
        <v>343</v>
      </c>
      <c r="D33" s="12">
        <v>1</v>
      </c>
      <c r="E33" s="12">
        <v>700</v>
      </c>
      <c r="F33" s="12">
        <v>0.50139999999999996</v>
      </c>
      <c r="G33" s="1">
        <f>E33*12*F33</f>
        <v>4211.7599999999993</v>
      </c>
      <c r="H33" s="12">
        <v>212</v>
      </c>
      <c r="I33" s="12">
        <v>0.50139999999999996</v>
      </c>
      <c r="J33" s="12">
        <v>94</v>
      </c>
      <c r="K33" s="12">
        <v>356</v>
      </c>
      <c r="L33">
        <f>K33-J33</f>
        <v>262</v>
      </c>
      <c r="M33">
        <f>H33-J33</f>
        <v>118</v>
      </c>
      <c r="N33">
        <f>(0.8*M33)/L33+0.1</f>
        <v>0.46030534351145036</v>
      </c>
      <c r="O33" s="12">
        <v>0.50139999999999996</v>
      </c>
      <c r="P33">
        <v>100</v>
      </c>
      <c r="Q33">
        <f>0.8*(P33-J33)/L33+0.1</f>
        <v>0.1183206106870229</v>
      </c>
      <c r="R33">
        <f>-0.7917*Q33+0.8507</f>
        <v>0.75702557251908398</v>
      </c>
      <c r="S33">
        <f>365*P33*R33</f>
        <v>27631.433396946566</v>
      </c>
      <c r="T33" s="2">
        <f>0.7*S33</f>
        <v>19342.003377862595</v>
      </c>
    </row>
    <row r="34" spans="1:20" ht="16" thickBot="1" x14ac:dyDescent="0.4">
      <c r="A34" s="11" t="s">
        <v>229</v>
      </c>
      <c r="B34" s="12" t="s">
        <v>38</v>
      </c>
      <c r="C34" s="12" t="s">
        <v>344</v>
      </c>
      <c r="D34" s="12">
        <v>2</v>
      </c>
      <c r="E34" s="12">
        <v>2000</v>
      </c>
      <c r="F34" s="12">
        <v>0.31230000000000002</v>
      </c>
      <c r="G34" s="1">
        <f>E34*12*F34</f>
        <v>7495.2000000000007</v>
      </c>
      <c r="H34" s="12">
        <v>199</v>
      </c>
      <c r="I34" s="12">
        <v>0.31230000000000002</v>
      </c>
      <c r="J34" s="12">
        <v>97</v>
      </c>
      <c r="K34" s="12">
        <v>240</v>
      </c>
      <c r="L34">
        <f>K34-J34</f>
        <v>143</v>
      </c>
      <c r="M34">
        <f>H34-J34</f>
        <v>102</v>
      </c>
      <c r="N34">
        <f>(0.8*M34)/L34+0.1</f>
        <v>0.67062937062937067</v>
      </c>
      <c r="O34" s="12">
        <v>0.31230000000000002</v>
      </c>
      <c r="P34">
        <v>100</v>
      </c>
      <c r="Q34">
        <f>0.8*(P34-J34)/L34+0.1</f>
        <v>0.11678321678321679</v>
      </c>
      <c r="R34">
        <f>-0.7917*Q34+0.8507</f>
        <v>0.75824272727272723</v>
      </c>
      <c r="S34">
        <f>365*P34*R34</f>
        <v>27675.859545454543</v>
      </c>
      <c r="T34" s="2">
        <f>0.7*S34</f>
        <v>19373.101681818178</v>
      </c>
    </row>
    <row r="35" spans="1:20" ht="16" thickBot="1" x14ac:dyDescent="0.4">
      <c r="A35" s="11" t="s">
        <v>103</v>
      </c>
      <c r="B35" s="12" t="s">
        <v>104</v>
      </c>
      <c r="C35" s="12" t="s">
        <v>343</v>
      </c>
      <c r="D35" s="12">
        <v>1</v>
      </c>
      <c r="E35" s="12">
        <v>900</v>
      </c>
      <c r="F35" s="12">
        <v>0.32879999999999998</v>
      </c>
      <c r="G35" s="1">
        <f>E35*12*F35</f>
        <v>3551.04</v>
      </c>
      <c r="H35" s="12">
        <v>144</v>
      </c>
      <c r="I35" s="12">
        <v>0.32879999999999998</v>
      </c>
      <c r="J35" s="12">
        <v>98</v>
      </c>
      <c r="K35" s="12">
        <v>195</v>
      </c>
      <c r="L35">
        <f>K35-J35</f>
        <v>97</v>
      </c>
      <c r="M35">
        <f>H35-J35</f>
        <v>46</v>
      </c>
      <c r="N35">
        <f>(0.8*M35)/L35+0.1</f>
        <v>0.47938144329896915</v>
      </c>
      <c r="O35" s="12">
        <v>0.32879999999999998</v>
      </c>
      <c r="P35">
        <v>100</v>
      </c>
      <c r="Q35">
        <f>0.8*(P35-J35)/L35+0.1</f>
        <v>0.11649484536082474</v>
      </c>
      <c r="R35">
        <f>-0.7917*Q35+0.8507</f>
        <v>0.75847103092783508</v>
      </c>
      <c r="S35">
        <f>365*P35*R35</f>
        <v>27684.192628865982</v>
      </c>
      <c r="T35" s="2">
        <f>0.7*S35</f>
        <v>19378.934840206184</v>
      </c>
    </row>
    <row r="36" spans="1:20" ht="16" thickBot="1" x14ac:dyDescent="0.4">
      <c r="A36" s="11" t="s">
        <v>233</v>
      </c>
      <c r="B36" s="12" t="s">
        <v>234</v>
      </c>
      <c r="C36" s="12" t="s">
        <v>343</v>
      </c>
      <c r="D36" s="12">
        <v>1</v>
      </c>
      <c r="E36" s="12">
        <v>1600</v>
      </c>
      <c r="F36" s="12">
        <v>0.53969999999999996</v>
      </c>
      <c r="G36" s="1">
        <f>E36*12*F36</f>
        <v>10362.24</v>
      </c>
      <c r="H36" s="12">
        <v>209</v>
      </c>
      <c r="I36" s="12">
        <v>0.53969999999999996</v>
      </c>
      <c r="J36" s="12">
        <v>94</v>
      </c>
      <c r="K36" s="12">
        <v>411</v>
      </c>
      <c r="L36">
        <f>K36-J36</f>
        <v>317</v>
      </c>
      <c r="M36">
        <f>H36-J36</f>
        <v>115</v>
      </c>
      <c r="N36">
        <f>(0.8*M36)/L36+0.1</f>
        <v>0.39022082018927451</v>
      </c>
      <c r="O36" s="12">
        <v>0.53969999999999996</v>
      </c>
      <c r="P36">
        <v>100</v>
      </c>
      <c r="Q36">
        <f>0.8*(P36-J36)/L36+0.1</f>
        <v>0.11514195583596215</v>
      </c>
      <c r="R36">
        <f>-0.7917*Q36+0.8507</f>
        <v>0.75954211356466872</v>
      </c>
      <c r="S36">
        <f>365*P36*R36</f>
        <v>27723.287145110407</v>
      </c>
      <c r="T36" s="2">
        <f>0.7*S36</f>
        <v>19406.301001577285</v>
      </c>
    </row>
    <row r="37" spans="1:20" ht="16" thickBot="1" x14ac:dyDescent="0.4">
      <c r="A37" s="11" t="s">
        <v>328</v>
      </c>
      <c r="B37" s="12" t="s">
        <v>325</v>
      </c>
      <c r="C37" s="12" t="s">
        <v>343</v>
      </c>
      <c r="D37" s="12">
        <v>1</v>
      </c>
      <c r="E37" s="12">
        <v>3200</v>
      </c>
      <c r="F37" s="12">
        <v>0.62739999999999996</v>
      </c>
      <c r="G37" s="1">
        <f>E37*12*F37</f>
        <v>24092.16</v>
      </c>
      <c r="H37" s="12">
        <v>251</v>
      </c>
      <c r="I37" s="12">
        <v>0.62739999999999996</v>
      </c>
      <c r="J37" s="12">
        <v>94</v>
      </c>
      <c r="K37" s="12">
        <v>528</v>
      </c>
      <c r="L37">
        <f>K37-J37</f>
        <v>434</v>
      </c>
      <c r="M37">
        <f>H37-J37</f>
        <v>157</v>
      </c>
      <c r="N37">
        <f>(0.8*M37)/L37+0.1</f>
        <v>0.38940092165898621</v>
      </c>
      <c r="O37" s="12">
        <v>0.62739999999999996</v>
      </c>
      <c r="P37">
        <v>100</v>
      </c>
      <c r="Q37">
        <f>0.8*(P37-J37)/L37+0.1</f>
        <v>0.11105990783410138</v>
      </c>
      <c r="R37">
        <f>-0.7917*Q37+0.8507</f>
        <v>0.76277387096774196</v>
      </c>
      <c r="S37">
        <f>365*P37*R37</f>
        <v>27841.246290322582</v>
      </c>
      <c r="T37" s="2">
        <f>0.7*S37</f>
        <v>19488.872403225807</v>
      </c>
    </row>
    <row r="38" spans="1:20" ht="16" thickBot="1" x14ac:dyDescent="0.4">
      <c r="A38" s="11" t="s">
        <v>155</v>
      </c>
      <c r="B38" s="12" t="s">
        <v>154</v>
      </c>
      <c r="C38" s="12" t="s">
        <v>343</v>
      </c>
      <c r="D38" s="12">
        <v>2</v>
      </c>
      <c r="E38" s="12">
        <v>1000</v>
      </c>
      <c r="F38" s="12">
        <v>0.24110000000000001</v>
      </c>
      <c r="G38" s="1">
        <f>E38*12*F38</f>
        <v>2893.2000000000003</v>
      </c>
      <c r="H38" s="12">
        <v>427</v>
      </c>
      <c r="I38" s="12">
        <v>0.24110000000000001</v>
      </c>
      <c r="J38" s="12">
        <v>94</v>
      </c>
      <c r="K38" s="12">
        <v>531</v>
      </c>
      <c r="L38">
        <f>K38-J38</f>
        <v>437</v>
      </c>
      <c r="M38">
        <f>H38-J38</f>
        <v>333</v>
      </c>
      <c r="N38">
        <f>(0.8*M38)/L38+0.1</f>
        <v>0.70961098398169342</v>
      </c>
      <c r="O38" s="12">
        <v>0.24110000000000001</v>
      </c>
      <c r="P38">
        <v>100</v>
      </c>
      <c r="Q38">
        <f>0.8*(P38-J38)/L38+0.1</f>
        <v>0.11098398169336385</v>
      </c>
      <c r="R38">
        <f>-0.7917*Q38+0.8507</f>
        <v>0.76283398169336381</v>
      </c>
      <c r="S38">
        <f>365*P38*R38</f>
        <v>27843.440331807778</v>
      </c>
      <c r="T38" s="2">
        <f>0.7*S38</f>
        <v>19490.408232265443</v>
      </c>
    </row>
    <row r="39" spans="1:20" ht="16" thickBot="1" x14ac:dyDescent="0.4">
      <c r="A39" s="11" t="s">
        <v>98</v>
      </c>
      <c r="B39" s="12" t="s">
        <v>99</v>
      </c>
      <c r="C39" s="12" t="s">
        <v>343</v>
      </c>
      <c r="D39" s="12">
        <v>1</v>
      </c>
      <c r="E39" s="12">
        <v>1100</v>
      </c>
      <c r="F39" s="12">
        <v>0.6</v>
      </c>
      <c r="G39" s="1">
        <f>E39*12*F39</f>
        <v>7920</v>
      </c>
      <c r="H39" s="12">
        <v>147</v>
      </c>
      <c r="I39" s="12">
        <v>0.6</v>
      </c>
      <c r="J39" s="12">
        <v>99</v>
      </c>
      <c r="K39" s="12">
        <v>215</v>
      </c>
      <c r="L39">
        <f>K39-J39</f>
        <v>116</v>
      </c>
      <c r="M39">
        <f>H39-J39</f>
        <v>48</v>
      </c>
      <c r="N39">
        <f>(0.8*M39)/L39+0.1</f>
        <v>0.43103448275862077</v>
      </c>
      <c r="O39" s="12">
        <v>0.6</v>
      </c>
      <c r="P39">
        <v>100</v>
      </c>
      <c r="Q39">
        <f>0.8*(P39-J39)/L39+0.1</f>
        <v>0.10689655172413794</v>
      </c>
      <c r="R39">
        <f>-0.7917*Q39+0.8507</f>
        <v>0.76607000000000003</v>
      </c>
      <c r="S39">
        <f>365*P39*R39</f>
        <v>27961.555</v>
      </c>
      <c r="T39" s="2">
        <f>0.7*S39</f>
        <v>19573.088499999998</v>
      </c>
    </row>
    <row r="40" spans="1:20" ht="16" thickBot="1" x14ac:dyDescent="0.4">
      <c r="A40" s="11" t="s">
        <v>142</v>
      </c>
      <c r="B40" s="12" t="s">
        <v>143</v>
      </c>
      <c r="C40" s="12" t="s">
        <v>343</v>
      </c>
      <c r="D40" s="12">
        <v>1</v>
      </c>
      <c r="E40" s="12">
        <v>700</v>
      </c>
      <c r="F40" s="12">
        <v>0.51780000000000004</v>
      </c>
      <c r="G40" s="1">
        <f>E40*12*F40</f>
        <v>4349.5200000000004</v>
      </c>
      <c r="H40" s="12">
        <v>180</v>
      </c>
      <c r="I40" s="12">
        <v>0.51780000000000004</v>
      </c>
      <c r="J40" s="12">
        <v>99</v>
      </c>
      <c r="K40" s="12">
        <v>265</v>
      </c>
      <c r="L40">
        <f>K40-J40</f>
        <v>166</v>
      </c>
      <c r="M40">
        <f>H40-J40</f>
        <v>81</v>
      </c>
      <c r="N40">
        <f>(0.8*M40)/L40+0.1</f>
        <v>0.49036144578313257</v>
      </c>
      <c r="O40" s="12">
        <v>0.51780000000000004</v>
      </c>
      <c r="P40">
        <v>100</v>
      </c>
      <c r="Q40">
        <f>0.8*(P40-J40)/L40+0.1</f>
        <v>0.10481927710843374</v>
      </c>
      <c r="R40">
        <f>-0.7917*Q40+0.8507</f>
        <v>0.76771457831325307</v>
      </c>
      <c r="S40">
        <f>365*P40*R40</f>
        <v>28021.582108433737</v>
      </c>
      <c r="T40" s="2">
        <f>0.7*S40</f>
        <v>19615.107475903613</v>
      </c>
    </row>
    <row r="41" spans="1:20" ht="16" thickBot="1" x14ac:dyDescent="0.4">
      <c r="A41" s="11" t="s">
        <v>232</v>
      </c>
      <c r="B41" s="12" t="s">
        <v>194</v>
      </c>
      <c r="C41" s="12" t="s">
        <v>343</v>
      </c>
      <c r="D41" s="12">
        <v>1</v>
      </c>
      <c r="E41" s="12">
        <v>1700</v>
      </c>
      <c r="F41" s="12">
        <v>0.67669999999999997</v>
      </c>
      <c r="G41" s="1">
        <f>E41*12*F41</f>
        <v>13804.679999999998</v>
      </c>
      <c r="H41" s="12">
        <v>239</v>
      </c>
      <c r="I41" s="12">
        <v>0.67669999999999997</v>
      </c>
      <c r="J41" s="12">
        <v>98</v>
      </c>
      <c r="K41" s="12">
        <v>430</v>
      </c>
      <c r="L41">
        <f>K41-J41</f>
        <v>332</v>
      </c>
      <c r="M41">
        <f>H41-J41</f>
        <v>141</v>
      </c>
      <c r="N41">
        <f>(0.8*M41)/L41+0.1</f>
        <v>0.43975903614457834</v>
      </c>
      <c r="O41" s="12">
        <v>0.67669999999999997</v>
      </c>
      <c r="P41">
        <v>100</v>
      </c>
      <c r="Q41">
        <f>0.8*(P41-J41)/L41+0.1</f>
        <v>0.10481927710843374</v>
      </c>
      <c r="R41">
        <f>-0.7917*Q41+0.8507</f>
        <v>0.76771457831325307</v>
      </c>
      <c r="S41">
        <f>365*P41*R41</f>
        <v>28021.582108433737</v>
      </c>
      <c r="T41" s="2">
        <f>0.7*S41</f>
        <v>19615.107475903613</v>
      </c>
    </row>
    <row r="42" spans="1:20" ht="16" thickBot="1" x14ac:dyDescent="0.4">
      <c r="A42" s="11" t="s">
        <v>262</v>
      </c>
      <c r="B42" s="12" t="s">
        <v>252</v>
      </c>
      <c r="C42" s="12" t="s">
        <v>343</v>
      </c>
      <c r="D42" s="12">
        <v>1</v>
      </c>
      <c r="E42" s="12">
        <v>1700</v>
      </c>
      <c r="F42" s="12">
        <v>0.52049999999999996</v>
      </c>
      <c r="G42" s="1">
        <f>E42*12*F42</f>
        <v>10618.199999999999</v>
      </c>
      <c r="H42" s="12">
        <v>228</v>
      </c>
      <c r="I42" s="12">
        <v>0.52049999999999996</v>
      </c>
      <c r="J42" s="12">
        <v>98</v>
      </c>
      <c r="K42" s="12">
        <v>432</v>
      </c>
      <c r="L42">
        <f>K42-J42</f>
        <v>334</v>
      </c>
      <c r="M42">
        <f>H42-J42</f>
        <v>130</v>
      </c>
      <c r="N42">
        <f>(0.8*M42)/L42+0.1</f>
        <v>0.41137724550898203</v>
      </c>
      <c r="O42" s="12">
        <v>0.52049999999999996</v>
      </c>
      <c r="P42">
        <v>100</v>
      </c>
      <c r="Q42">
        <f>0.8*(P42-J42)/L42+0.1</f>
        <v>0.10479041916167665</v>
      </c>
      <c r="R42">
        <f>-0.7917*Q42+0.8507</f>
        <v>0.76773742514970067</v>
      </c>
      <c r="S42">
        <f>365*P42*R42</f>
        <v>28022.416017964075</v>
      </c>
      <c r="T42" s="2">
        <f>0.7*S42</f>
        <v>19615.691212574849</v>
      </c>
    </row>
    <row r="43" spans="1:20" ht="16" thickBot="1" x14ac:dyDescent="0.4">
      <c r="A43" s="11" t="s">
        <v>312</v>
      </c>
      <c r="B43" s="12" t="s">
        <v>309</v>
      </c>
      <c r="C43" s="12" t="s">
        <v>343</v>
      </c>
      <c r="D43" s="12">
        <v>1</v>
      </c>
      <c r="E43" s="12">
        <v>2500</v>
      </c>
      <c r="F43" s="12">
        <v>0.42470000000000002</v>
      </c>
      <c r="G43" s="1">
        <f>E43*12*F43</f>
        <v>12741</v>
      </c>
      <c r="H43" s="12">
        <v>356</v>
      </c>
      <c r="I43" s="12">
        <v>0.42470000000000002</v>
      </c>
      <c r="J43" s="12">
        <v>98</v>
      </c>
      <c r="K43" s="12">
        <v>460</v>
      </c>
      <c r="L43">
        <f>K43-J43</f>
        <v>362</v>
      </c>
      <c r="M43">
        <f>H43-J43</f>
        <v>258</v>
      </c>
      <c r="N43">
        <f>(0.8*M43)/L43+0.1</f>
        <v>0.67016574585635358</v>
      </c>
      <c r="O43" s="12">
        <v>0.42470000000000002</v>
      </c>
      <c r="P43">
        <v>100</v>
      </c>
      <c r="Q43">
        <f>0.8*(P43-J43)/L43+0.1</f>
        <v>0.10441988950276243</v>
      </c>
      <c r="R43">
        <f>-0.7917*Q43+0.8507</f>
        <v>0.76803077348066295</v>
      </c>
      <c r="S43">
        <f>365*P43*R43</f>
        <v>28033.1232320442</v>
      </c>
      <c r="T43" s="2">
        <f>0.7*S43</f>
        <v>19623.18626243094</v>
      </c>
    </row>
    <row r="44" spans="1:20" ht="16" thickBot="1" x14ac:dyDescent="0.4">
      <c r="A44" s="11" t="s">
        <v>219</v>
      </c>
      <c r="B44" s="12" t="s">
        <v>220</v>
      </c>
      <c r="C44" s="12" t="s">
        <v>343</v>
      </c>
      <c r="D44" s="12">
        <v>1</v>
      </c>
      <c r="E44" s="12">
        <v>760</v>
      </c>
      <c r="F44" s="12">
        <v>0.29039999999999999</v>
      </c>
      <c r="G44" s="1">
        <f>E44*12*F44</f>
        <v>2648.4479999999999</v>
      </c>
      <c r="H44" s="12">
        <v>169</v>
      </c>
      <c r="I44" s="12">
        <v>0.29039999999999999</v>
      </c>
      <c r="J44" s="12">
        <v>100</v>
      </c>
      <c r="K44" s="12">
        <v>195</v>
      </c>
      <c r="L44">
        <f>K44-J44</f>
        <v>95</v>
      </c>
      <c r="M44">
        <f>H44-J44</f>
        <v>69</v>
      </c>
      <c r="N44">
        <f>(0.8*M44)/L44+0.1</f>
        <v>0.68105263157894735</v>
      </c>
      <c r="O44" s="12">
        <v>0.29039999999999999</v>
      </c>
      <c r="P44">
        <v>100</v>
      </c>
      <c r="Q44">
        <f>0.8*(P44-J44)/L44+0.1</f>
        <v>0.1</v>
      </c>
      <c r="R44">
        <f>-0.7917*Q44+0.8507</f>
        <v>0.77153000000000005</v>
      </c>
      <c r="S44">
        <f>365*P44*R44</f>
        <v>28160.845000000001</v>
      </c>
      <c r="T44" s="2">
        <f>0.7*S44</f>
        <v>19712.591499999999</v>
      </c>
    </row>
    <row r="45" spans="1:20" ht="16" thickBot="1" x14ac:dyDescent="0.4">
      <c r="A45" s="11" t="s">
        <v>268</v>
      </c>
      <c r="B45" s="12" t="s">
        <v>265</v>
      </c>
      <c r="C45" s="12" t="s">
        <v>343</v>
      </c>
      <c r="D45" s="12">
        <v>1</v>
      </c>
      <c r="E45" s="12">
        <v>2295</v>
      </c>
      <c r="F45" s="12">
        <v>0.46850000000000003</v>
      </c>
      <c r="G45" s="1">
        <f>E45*12*F45</f>
        <v>12902.490000000002</v>
      </c>
      <c r="H45" s="12">
        <v>270</v>
      </c>
      <c r="I45" s="12">
        <v>0.46850000000000003</v>
      </c>
      <c r="J45" s="12">
        <v>100</v>
      </c>
      <c r="K45" s="12">
        <v>469</v>
      </c>
      <c r="L45">
        <f>K45-J45</f>
        <v>369</v>
      </c>
      <c r="M45">
        <f>H45-J45</f>
        <v>170</v>
      </c>
      <c r="N45">
        <f>(0.8*M45)/L45+0.1</f>
        <v>0.46856368563685635</v>
      </c>
      <c r="O45" s="12">
        <v>0.46850000000000003</v>
      </c>
      <c r="P45">
        <v>100</v>
      </c>
      <c r="Q45">
        <f>0.8*(P45-J45)/L45+0.1</f>
        <v>0.1</v>
      </c>
      <c r="R45">
        <f>-0.7917*Q45+0.8507</f>
        <v>0.77153000000000005</v>
      </c>
      <c r="S45">
        <f>365*P45*R45</f>
        <v>28160.845000000001</v>
      </c>
      <c r="T45" s="2">
        <f>0.7*S45</f>
        <v>19712.591499999999</v>
      </c>
    </row>
    <row r="46" spans="1:20" ht="16" thickBot="1" x14ac:dyDescent="0.4">
      <c r="A46" s="11" t="s">
        <v>335</v>
      </c>
      <c r="B46" s="12" t="s">
        <v>336</v>
      </c>
      <c r="C46" s="12" t="s">
        <v>343</v>
      </c>
      <c r="D46" s="12">
        <v>1</v>
      </c>
      <c r="E46" s="12">
        <v>2600</v>
      </c>
      <c r="F46" s="12">
        <v>0.38629999999999998</v>
      </c>
      <c r="G46" s="1">
        <f>E46*12*F46</f>
        <v>12052.56</v>
      </c>
      <c r="H46" s="12">
        <v>408</v>
      </c>
      <c r="I46" s="12">
        <v>0.38629999999999998</v>
      </c>
      <c r="J46" s="12">
        <v>100</v>
      </c>
      <c r="K46" s="12">
        <v>565</v>
      </c>
      <c r="L46">
        <f>K46-J46</f>
        <v>465</v>
      </c>
      <c r="M46">
        <f>H46-J46</f>
        <v>308</v>
      </c>
      <c r="N46">
        <f>(0.8*M46)/L46+0.1</f>
        <v>0.62989247311827956</v>
      </c>
      <c r="O46" s="12">
        <v>0.38629999999999998</v>
      </c>
      <c r="P46">
        <v>100</v>
      </c>
      <c r="Q46">
        <f>0.8*(P46-J46)/L46+0.1</f>
        <v>0.1</v>
      </c>
      <c r="R46">
        <f>-0.7917*Q46+0.8507</f>
        <v>0.77153000000000005</v>
      </c>
      <c r="S46">
        <f>365*P46*R46</f>
        <v>28160.845000000001</v>
      </c>
      <c r="T46" s="2">
        <f>0.7*S46</f>
        <v>19712.591499999999</v>
      </c>
    </row>
    <row r="47" spans="1:20" ht="16" thickBot="1" x14ac:dyDescent="0.4">
      <c r="A47" s="11" t="s">
        <v>260</v>
      </c>
      <c r="B47" s="12" t="s">
        <v>259</v>
      </c>
      <c r="C47" s="12" t="s">
        <v>344</v>
      </c>
      <c r="D47" s="12">
        <v>1</v>
      </c>
      <c r="E47" s="12">
        <v>2800</v>
      </c>
      <c r="F47" s="12">
        <v>0.4027</v>
      </c>
      <c r="G47" s="1">
        <f>E47*12*F47</f>
        <v>13530.72</v>
      </c>
      <c r="H47" s="12">
        <v>355</v>
      </c>
      <c r="I47" s="12">
        <v>0.4027</v>
      </c>
      <c r="J47" s="12">
        <v>102</v>
      </c>
      <c r="K47" s="12">
        <v>799</v>
      </c>
      <c r="L47">
        <f>K47-J47</f>
        <v>697</v>
      </c>
      <c r="M47">
        <f>H47-J47</f>
        <v>253</v>
      </c>
      <c r="N47">
        <f>(0.8*M47)/L47+0.1</f>
        <v>0.39038737446197991</v>
      </c>
      <c r="O47" s="12">
        <v>0.4027</v>
      </c>
      <c r="P47">
        <v>100</v>
      </c>
      <c r="Q47">
        <f>0.8*(P47-J47)/L47+0.1</f>
        <v>9.7704447632711633E-2</v>
      </c>
      <c r="R47">
        <f>-0.7917*Q47+0.8507</f>
        <v>0.77334738880918219</v>
      </c>
      <c r="S47">
        <f>365*P47*R47</f>
        <v>28227.179691535152</v>
      </c>
      <c r="T47" s="2">
        <f>0.7*S47</f>
        <v>19759.025784074605</v>
      </c>
    </row>
    <row r="48" spans="1:20" ht="16" thickBot="1" x14ac:dyDescent="0.4">
      <c r="A48" s="11" t="s">
        <v>278</v>
      </c>
      <c r="B48" s="12" t="s">
        <v>276</v>
      </c>
      <c r="C48" s="12" t="s">
        <v>344</v>
      </c>
      <c r="D48" s="12">
        <v>1</v>
      </c>
      <c r="E48" s="12">
        <v>4500</v>
      </c>
      <c r="F48" s="12">
        <v>0.86850000000000005</v>
      </c>
      <c r="G48" s="1">
        <f>E48*12*F48</f>
        <v>46899</v>
      </c>
      <c r="H48" s="12">
        <v>200</v>
      </c>
      <c r="I48" s="12">
        <v>0.86850000000000005</v>
      </c>
      <c r="J48" s="12">
        <v>103</v>
      </c>
      <c r="K48" s="12">
        <v>807</v>
      </c>
      <c r="L48">
        <f>K48-J48</f>
        <v>704</v>
      </c>
      <c r="M48">
        <f>H48-J48</f>
        <v>97</v>
      </c>
      <c r="N48">
        <f>(0.8*M48)/L48+0.1</f>
        <v>0.21022727272727276</v>
      </c>
      <c r="O48" s="12">
        <v>0.86850000000000005</v>
      </c>
      <c r="P48">
        <v>100</v>
      </c>
      <c r="Q48">
        <f>0.8*(P48-J48)/L48+0.1</f>
        <v>9.6590909090909102E-2</v>
      </c>
      <c r="R48">
        <f>-0.7917*Q48+0.8507</f>
        <v>0.77422897727272733</v>
      </c>
      <c r="S48">
        <f>365*P48*R48</f>
        <v>28259.357670454548</v>
      </c>
      <c r="T48" s="2">
        <f>0.7*S48</f>
        <v>19781.550369318182</v>
      </c>
    </row>
    <row r="49" spans="1:20" ht="16" thickBot="1" x14ac:dyDescent="0.4">
      <c r="A49" s="11" t="s">
        <v>301</v>
      </c>
      <c r="B49" s="12" t="s">
        <v>270</v>
      </c>
      <c r="C49" s="12" t="s">
        <v>343</v>
      </c>
      <c r="D49" s="12">
        <v>1</v>
      </c>
      <c r="E49" s="12">
        <v>2700</v>
      </c>
      <c r="F49" s="12">
        <v>0.60550000000000004</v>
      </c>
      <c r="G49" s="1">
        <f>E49*12*F49</f>
        <v>19618.2</v>
      </c>
      <c r="H49" s="12">
        <v>284</v>
      </c>
      <c r="I49" s="12">
        <v>0.60550000000000004</v>
      </c>
      <c r="J49" s="12">
        <v>103</v>
      </c>
      <c r="K49" s="12">
        <v>483</v>
      </c>
      <c r="L49">
        <f>K49-J49</f>
        <v>380</v>
      </c>
      <c r="M49">
        <f>H49-J49</f>
        <v>181</v>
      </c>
      <c r="N49">
        <f>(0.8*M49)/L49+0.1</f>
        <v>0.4810526315789474</v>
      </c>
      <c r="O49" s="12">
        <v>0.60550000000000004</v>
      </c>
      <c r="P49">
        <v>100</v>
      </c>
      <c r="Q49">
        <f>0.8*(P49-J49)/L49+0.1</f>
        <v>9.36842105263158E-2</v>
      </c>
      <c r="R49">
        <f>-0.7917*Q49+0.8507</f>
        <v>0.77653021052631577</v>
      </c>
      <c r="S49">
        <f>365*P49*R49</f>
        <v>28343.352684210524</v>
      </c>
      <c r="T49" s="2">
        <f>0.7*S49</f>
        <v>19840.346878947366</v>
      </c>
    </row>
    <row r="50" spans="1:20" ht="16" thickBot="1" x14ac:dyDescent="0.4">
      <c r="A50" s="11" t="s">
        <v>168</v>
      </c>
      <c r="B50" s="12" t="s">
        <v>167</v>
      </c>
      <c r="C50" s="12" t="s">
        <v>343</v>
      </c>
      <c r="D50" s="12">
        <v>2</v>
      </c>
      <c r="E50" s="12">
        <v>2000</v>
      </c>
      <c r="F50" s="12">
        <v>0.41099999999999998</v>
      </c>
      <c r="G50" s="1">
        <f>E50*12*F50</f>
        <v>9864</v>
      </c>
      <c r="H50" s="12">
        <v>579</v>
      </c>
      <c r="I50" s="12">
        <v>0.41099999999999998</v>
      </c>
      <c r="J50" s="12">
        <v>107</v>
      </c>
      <c r="K50" s="12">
        <v>781</v>
      </c>
      <c r="L50">
        <f>K50-J50</f>
        <v>674</v>
      </c>
      <c r="M50">
        <f>H50-J50</f>
        <v>472</v>
      </c>
      <c r="N50">
        <f>(0.8*M50)/L50+0.1</f>
        <v>0.66023738872403559</v>
      </c>
      <c r="O50" s="12">
        <v>0.41099999999999998</v>
      </c>
      <c r="P50">
        <v>100</v>
      </c>
      <c r="Q50">
        <f>0.8*(P50-J50)/L50+0.1</f>
        <v>9.1691394658753714E-2</v>
      </c>
      <c r="R50">
        <f>-0.7917*Q50+0.8507</f>
        <v>0.7781079228486647</v>
      </c>
      <c r="S50">
        <f>365*P50*R50</f>
        <v>28400.939183976261</v>
      </c>
      <c r="T50" s="2">
        <f>0.7*S50</f>
        <v>19880.657428783383</v>
      </c>
    </row>
    <row r="51" spans="1:20" ht="16" thickBot="1" x14ac:dyDescent="0.4">
      <c r="A51" s="11" t="s">
        <v>289</v>
      </c>
      <c r="B51" s="12" t="s">
        <v>286</v>
      </c>
      <c r="C51" s="12" t="s">
        <v>343</v>
      </c>
      <c r="D51" s="12">
        <v>1</v>
      </c>
      <c r="E51" s="12">
        <v>3400</v>
      </c>
      <c r="F51" s="12">
        <v>0.28220000000000001</v>
      </c>
      <c r="G51" s="1">
        <f>E51*12*F51</f>
        <v>11513.76</v>
      </c>
      <c r="H51" s="12">
        <v>436</v>
      </c>
      <c r="I51" s="12">
        <v>0.28220000000000001</v>
      </c>
      <c r="J51" s="12">
        <v>106</v>
      </c>
      <c r="K51" s="12">
        <v>624</v>
      </c>
      <c r="L51">
        <f>K51-J51</f>
        <v>518</v>
      </c>
      <c r="M51">
        <f>H51-J51</f>
        <v>330</v>
      </c>
      <c r="N51">
        <f>(0.8*M51)/L51+0.1</f>
        <v>0.60965250965250961</v>
      </c>
      <c r="O51" s="12">
        <v>0.28220000000000001</v>
      </c>
      <c r="P51">
        <v>100</v>
      </c>
      <c r="Q51">
        <f>0.8*(P51-J51)/L51+0.1</f>
        <v>9.0733590733590733E-2</v>
      </c>
      <c r="R51">
        <f>-0.7917*Q51+0.8507</f>
        <v>0.77886621621621621</v>
      </c>
      <c r="S51">
        <f>365*P51*R51</f>
        <v>28428.616891891892</v>
      </c>
      <c r="T51" s="2">
        <f>0.7*S51</f>
        <v>19900.031824324324</v>
      </c>
    </row>
    <row r="52" spans="1:20" ht="16" thickBot="1" x14ac:dyDescent="0.4">
      <c r="A52" s="11" t="s">
        <v>298</v>
      </c>
      <c r="B52" s="12" t="s">
        <v>256</v>
      </c>
      <c r="C52" s="12" t="s">
        <v>344</v>
      </c>
      <c r="D52" s="12">
        <v>1</v>
      </c>
      <c r="E52" s="12">
        <v>2500</v>
      </c>
      <c r="F52" s="12">
        <v>0.6</v>
      </c>
      <c r="G52" s="1">
        <f>E52*12*F52</f>
        <v>18000</v>
      </c>
      <c r="H52" s="12">
        <v>471</v>
      </c>
      <c r="I52" s="12">
        <v>0.6</v>
      </c>
      <c r="J52" s="12">
        <v>111</v>
      </c>
      <c r="K52" s="12">
        <v>868</v>
      </c>
      <c r="L52">
        <f>K52-J52</f>
        <v>757</v>
      </c>
      <c r="M52">
        <f>H52-J52</f>
        <v>360</v>
      </c>
      <c r="N52">
        <f>(0.8*M52)/L52+0.1</f>
        <v>0.480449141347424</v>
      </c>
      <c r="O52" s="12">
        <v>0.6</v>
      </c>
      <c r="P52">
        <v>100</v>
      </c>
      <c r="Q52">
        <f>0.8*(P52-J52)/L52+0.1</f>
        <v>8.8375165125495384E-2</v>
      </c>
      <c r="R52">
        <f>-0.7917*Q52+0.8507</f>
        <v>0.78073338177014528</v>
      </c>
      <c r="S52">
        <f>365*P52*R52</f>
        <v>28496.768434610301</v>
      </c>
      <c r="T52" s="2">
        <f>0.7*S52</f>
        <v>19947.737904227211</v>
      </c>
    </row>
    <row r="53" spans="1:20" ht="16" thickBot="1" x14ac:dyDescent="0.4">
      <c r="A53" s="11" t="s">
        <v>41</v>
      </c>
      <c r="B53" s="12" t="s">
        <v>42</v>
      </c>
      <c r="C53" s="12" t="s">
        <v>343</v>
      </c>
      <c r="D53" s="12">
        <v>1</v>
      </c>
      <c r="E53" s="12">
        <v>3300</v>
      </c>
      <c r="F53" s="12">
        <v>0.39729999999999999</v>
      </c>
      <c r="G53" s="1">
        <f>E53*12*F53</f>
        <v>15733.08</v>
      </c>
      <c r="H53" s="12">
        <v>372</v>
      </c>
      <c r="I53" s="12">
        <v>0.39729999999999999</v>
      </c>
      <c r="J53" s="12">
        <v>108</v>
      </c>
      <c r="K53" s="12">
        <v>610</v>
      </c>
      <c r="L53" s="5">
        <f>K53-J53</f>
        <v>502</v>
      </c>
      <c r="M53" s="5">
        <f>H53-J53</f>
        <v>264</v>
      </c>
      <c r="N53" s="5">
        <f>(0.8*M53)/L53+0.1</f>
        <v>0.52071713147410359</v>
      </c>
      <c r="O53" s="12">
        <v>0.39729999999999999</v>
      </c>
      <c r="P53" s="5">
        <v>100</v>
      </c>
      <c r="Q53" s="5">
        <f>0.8*(P53-J53)/L53+0.1</f>
        <v>8.7250996015936264E-2</v>
      </c>
      <c r="R53" s="5">
        <f>-0.7917*Q53+0.8507</f>
        <v>0.78162338645418328</v>
      </c>
      <c r="S53" s="5">
        <f>365*P53*R53</f>
        <v>28529.253605577691</v>
      </c>
      <c r="T53" s="2">
        <f>0.7*S53</f>
        <v>19970.477523904381</v>
      </c>
    </row>
    <row r="54" spans="1:20" ht="16" thickBot="1" x14ac:dyDescent="0.4">
      <c r="A54" s="11" t="s">
        <v>179</v>
      </c>
      <c r="B54" s="12" t="s">
        <v>138</v>
      </c>
      <c r="C54" s="12" t="s">
        <v>343</v>
      </c>
      <c r="D54" s="12">
        <v>1</v>
      </c>
      <c r="E54" s="12">
        <v>1700</v>
      </c>
      <c r="F54" s="12">
        <v>0.41099999999999998</v>
      </c>
      <c r="G54" s="1">
        <f>E54*12*F54</f>
        <v>8384.4</v>
      </c>
      <c r="H54" s="12">
        <v>312</v>
      </c>
      <c r="I54" s="12">
        <v>0.41099999999999998</v>
      </c>
      <c r="J54" s="12">
        <v>106</v>
      </c>
      <c r="K54" s="12">
        <v>465</v>
      </c>
      <c r="L54">
        <f>K54-J54</f>
        <v>359</v>
      </c>
      <c r="M54">
        <f>H54-J54</f>
        <v>206</v>
      </c>
      <c r="N54">
        <f>(0.8*M54)/L54+0.1</f>
        <v>0.55905292479108637</v>
      </c>
      <c r="O54" s="12">
        <v>0.41099999999999998</v>
      </c>
      <c r="P54">
        <v>100</v>
      </c>
      <c r="Q54">
        <f>0.8*(P54-J54)/L54+0.1</f>
        <v>8.6629526462395551E-2</v>
      </c>
      <c r="R54">
        <f>-0.7917*Q54+0.8507</f>
        <v>0.78211540389972145</v>
      </c>
      <c r="S54">
        <f>365*P54*R54</f>
        <v>28547.212242339832</v>
      </c>
      <c r="T54" s="2">
        <f>0.7*S54</f>
        <v>19983.048569637882</v>
      </c>
    </row>
    <row r="55" spans="1:20" ht="16" thickBot="1" x14ac:dyDescent="0.4">
      <c r="A55" s="11" t="s">
        <v>284</v>
      </c>
      <c r="B55" s="12" t="s">
        <v>282</v>
      </c>
      <c r="C55" s="12" t="s">
        <v>343</v>
      </c>
      <c r="D55" s="12">
        <v>1</v>
      </c>
      <c r="E55" s="12">
        <v>3000</v>
      </c>
      <c r="F55" s="12">
        <v>0.49859999999999999</v>
      </c>
      <c r="G55" s="1">
        <f>E55*12*F55</f>
        <v>17949.599999999999</v>
      </c>
      <c r="H55" s="12">
        <v>288</v>
      </c>
      <c r="I55" s="12">
        <v>0.49859999999999999</v>
      </c>
      <c r="J55" s="12">
        <v>109</v>
      </c>
      <c r="K55" s="12">
        <v>640</v>
      </c>
      <c r="L55">
        <f>K55-J55</f>
        <v>531</v>
      </c>
      <c r="M55">
        <f>H55-J55</f>
        <v>179</v>
      </c>
      <c r="N55">
        <f>(0.8*M55)/L55+0.1</f>
        <v>0.36967984934086628</v>
      </c>
      <c r="O55" s="12">
        <v>0.49859999999999999</v>
      </c>
      <c r="P55">
        <v>100</v>
      </c>
      <c r="Q55">
        <f>0.8*(P55-J55)/L55+0.1</f>
        <v>8.6440677966101706E-2</v>
      </c>
      <c r="R55">
        <f>-0.7917*Q55+0.8507</f>
        <v>0.78226491525423725</v>
      </c>
      <c r="S55">
        <f>365*P55*R55</f>
        <v>28552.66940677966</v>
      </c>
      <c r="T55" s="2">
        <f>0.7*S55</f>
        <v>19986.86858474576</v>
      </c>
    </row>
    <row r="56" spans="1:20" ht="16" thickBot="1" x14ac:dyDescent="0.4">
      <c r="A56" s="11" t="s">
        <v>161</v>
      </c>
      <c r="B56" s="12" t="s">
        <v>159</v>
      </c>
      <c r="C56" s="12" t="s">
        <v>344</v>
      </c>
      <c r="D56" s="12">
        <v>1</v>
      </c>
      <c r="E56" s="12">
        <v>1300</v>
      </c>
      <c r="F56" s="12">
        <v>0.45750000000000002</v>
      </c>
      <c r="G56" s="1">
        <f>E56*12*F56</f>
        <v>7137</v>
      </c>
      <c r="H56" s="12">
        <v>280</v>
      </c>
      <c r="I56" s="12">
        <v>0.45750000000000002</v>
      </c>
      <c r="J56" s="12">
        <v>109</v>
      </c>
      <c r="K56" s="12">
        <v>615</v>
      </c>
      <c r="L56">
        <f>K56-J56</f>
        <v>506</v>
      </c>
      <c r="M56">
        <f>H56-J56</f>
        <v>171</v>
      </c>
      <c r="N56">
        <f>(0.8*M56)/L56+0.1</f>
        <v>0.37035573122529653</v>
      </c>
      <c r="O56" s="12">
        <v>0.45750000000000002</v>
      </c>
      <c r="P56">
        <v>100</v>
      </c>
      <c r="Q56">
        <f>0.8*(P56-J56)/L56+0.1</f>
        <v>8.5770750988142297E-2</v>
      </c>
      <c r="R56">
        <f>-0.7917*Q56+0.8507</f>
        <v>0.78279529644268775</v>
      </c>
      <c r="S56">
        <f>365*P56*R56</f>
        <v>28572.028320158104</v>
      </c>
      <c r="T56" s="2">
        <f>0.7*S56</f>
        <v>20000.419824110671</v>
      </c>
    </row>
    <row r="57" spans="1:20" ht="16" thickBot="1" x14ac:dyDescent="0.4">
      <c r="A57" s="11" t="s">
        <v>313</v>
      </c>
      <c r="B57" s="12" t="s">
        <v>314</v>
      </c>
      <c r="C57" s="12" t="s">
        <v>343</v>
      </c>
      <c r="D57" s="12">
        <v>1</v>
      </c>
      <c r="E57" s="12">
        <v>2500</v>
      </c>
      <c r="F57" s="12">
        <v>7.9500000000000001E-2</v>
      </c>
      <c r="G57" s="1">
        <f>E57*12*F57</f>
        <v>2385</v>
      </c>
      <c r="H57" s="12">
        <v>437</v>
      </c>
      <c r="I57" s="12">
        <v>7.9500000000000001E-2</v>
      </c>
      <c r="J57" s="12">
        <v>108</v>
      </c>
      <c r="K57" s="12">
        <v>507</v>
      </c>
      <c r="L57">
        <f>K57-J57</f>
        <v>399</v>
      </c>
      <c r="M57">
        <f>H57-J57</f>
        <v>329</v>
      </c>
      <c r="N57">
        <f>(0.8*M57)/L57+0.1</f>
        <v>0.75964912280701746</v>
      </c>
      <c r="O57" s="12">
        <v>7.9500000000000001E-2</v>
      </c>
      <c r="P57">
        <v>100</v>
      </c>
      <c r="Q57">
        <f>0.8*(P57-J57)/L57+0.1</f>
        <v>8.3959899749373443E-2</v>
      </c>
      <c r="R57">
        <f>-0.7917*Q57+0.8507</f>
        <v>0.78422894736842108</v>
      </c>
      <c r="S57">
        <f>365*P57*R57</f>
        <v>28624.356578947369</v>
      </c>
      <c r="T57" s="2">
        <f>0.7*S57</f>
        <v>20037.049605263157</v>
      </c>
    </row>
    <row r="58" spans="1:20" ht="16" thickBot="1" x14ac:dyDescent="0.4">
      <c r="A58" s="11" t="s">
        <v>79</v>
      </c>
      <c r="B58" s="12" t="s">
        <v>76</v>
      </c>
      <c r="C58" s="12" t="s">
        <v>344</v>
      </c>
      <c r="D58" s="12">
        <v>2</v>
      </c>
      <c r="E58" s="12">
        <v>1200</v>
      </c>
      <c r="F58" s="12">
        <v>0.1288</v>
      </c>
      <c r="G58" s="1">
        <f>E58*12*F58</f>
        <v>1854.72</v>
      </c>
      <c r="H58" s="12">
        <v>442</v>
      </c>
      <c r="I58" s="12">
        <v>0.1288</v>
      </c>
      <c r="J58" s="12">
        <v>109</v>
      </c>
      <c r="K58" s="12">
        <v>490</v>
      </c>
      <c r="L58">
        <f>K58-J58</f>
        <v>381</v>
      </c>
      <c r="M58">
        <f>H58-J58</f>
        <v>333</v>
      </c>
      <c r="N58">
        <f>(0.8*M58)/L58+0.1</f>
        <v>0.79921259842519687</v>
      </c>
      <c r="O58" s="12">
        <v>0.1288</v>
      </c>
      <c r="P58">
        <v>100</v>
      </c>
      <c r="Q58">
        <f>0.8*(P58-J58)/L58+0.1</f>
        <v>8.1102362204724415E-2</v>
      </c>
      <c r="R58">
        <f>-0.7917*Q58+0.8507</f>
        <v>0.78649125984251966</v>
      </c>
      <c r="S58">
        <f>365*P58*R58</f>
        <v>28706.930984251969</v>
      </c>
      <c r="T58" s="2">
        <f>0.7*S58</f>
        <v>20094.851688976378</v>
      </c>
    </row>
    <row r="59" spans="1:20" ht="16" thickBot="1" x14ac:dyDescent="0.4">
      <c r="A59" s="11" t="s">
        <v>302</v>
      </c>
      <c r="B59" s="12" t="s">
        <v>303</v>
      </c>
      <c r="C59" s="12" t="s">
        <v>343</v>
      </c>
      <c r="D59" s="12">
        <v>1</v>
      </c>
      <c r="E59" s="12">
        <v>2700</v>
      </c>
      <c r="F59" s="12">
        <v>0.56710000000000005</v>
      </c>
      <c r="G59" s="1">
        <f>E59*12*F59</f>
        <v>18374.04</v>
      </c>
      <c r="H59" s="12">
        <v>236</v>
      </c>
      <c r="I59" s="12">
        <v>0.56710000000000005</v>
      </c>
      <c r="J59" s="12">
        <v>110</v>
      </c>
      <c r="K59" s="12">
        <v>515</v>
      </c>
      <c r="L59">
        <f>K59-J59</f>
        <v>405</v>
      </c>
      <c r="M59">
        <f>H59-J59</f>
        <v>126</v>
      </c>
      <c r="N59">
        <f>(0.8*M59)/L59+0.1</f>
        <v>0.34888888888888892</v>
      </c>
      <c r="O59" s="12">
        <v>0.56710000000000005</v>
      </c>
      <c r="P59">
        <v>100</v>
      </c>
      <c r="Q59">
        <f>0.8*(P59-J59)/L59+0.1</f>
        <v>8.0246913580246923E-2</v>
      </c>
      <c r="R59">
        <f>-0.7917*Q59+0.8507</f>
        <v>0.78716851851851855</v>
      </c>
      <c r="S59">
        <f>365*P59*R59</f>
        <v>28731.650925925926</v>
      </c>
      <c r="T59" s="2">
        <f>0.7*S59</f>
        <v>20112.155648148146</v>
      </c>
    </row>
    <row r="60" spans="1:20" ht="16" thickBot="1" x14ac:dyDescent="0.4">
      <c r="A60" s="11" t="s">
        <v>323</v>
      </c>
      <c r="B60" s="12" t="s">
        <v>320</v>
      </c>
      <c r="C60" s="12" t="s">
        <v>343</v>
      </c>
      <c r="D60" s="12">
        <v>1</v>
      </c>
      <c r="E60" s="12">
        <v>3000</v>
      </c>
      <c r="F60" s="12">
        <v>0.1014</v>
      </c>
      <c r="G60" s="1">
        <f>E60*12*F60</f>
        <v>3650.4</v>
      </c>
      <c r="H60" s="12">
        <v>610</v>
      </c>
      <c r="I60" s="12">
        <v>0.1014</v>
      </c>
      <c r="J60" s="12">
        <v>115</v>
      </c>
      <c r="K60" s="12">
        <v>650</v>
      </c>
      <c r="L60">
        <f>K60-J60</f>
        <v>535</v>
      </c>
      <c r="M60">
        <f>H60-J60</f>
        <v>495</v>
      </c>
      <c r="N60">
        <f>(0.8*M60)/L60+0.1</f>
        <v>0.84018691588785044</v>
      </c>
      <c r="O60" s="12">
        <v>0.1014</v>
      </c>
      <c r="P60">
        <v>100</v>
      </c>
      <c r="Q60">
        <f>0.8*(P60-J60)/L60+0.1</f>
        <v>7.7570093457943939E-2</v>
      </c>
      <c r="R60">
        <f>-0.7917*Q60+0.8507</f>
        <v>0.78928775700934584</v>
      </c>
      <c r="S60">
        <f>365*P60*R60</f>
        <v>28809.003130841123</v>
      </c>
      <c r="T60" s="2">
        <f>0.7*S60</f>
        <v>20166.302191588784</v>
      </c>
    </row>
    <row r="61" spans="1:20" ht="16" thickBot="1" x14ac:dyDescent="0.4">
      <c r="A61" s="11" t="s">
        <v>294</v>
      </c>
      <c r="B61" s="12" t="s">
        <v>291</v>
      </c>
      <c r="C61" s="12" t="s">
        <v>344</v>
      </c>
      <c r="D61" s="12">
        <v>1</v>
      </c>
      <c r="E61" s="12">
        <v>3000</v>
      </c>
      <c r="F61" s="12">
        <v>0.34789999999999999</v>
      </c>
      <c r="G61" s="1">
        <f>E61*12*F61</f>
        <v>12524.4</v>
      </c>
      <c r="H61" s="12">
        <v>621</v>
      </c>
      <c r="I61" s="12">
        <v>0.34789999999999999</v>
      </c>
      <c r="J61" s="12">
        <v>133</v>
      </c>
      <c r="K61" s="12">
        <v>1040</v>
      </c>
      <c r="L61">
        <f>K61-J61</f>
        <v>907</v>
      </c>
      <c r="M61">
        <f>H61-J61</f>
        <v>488</v>
      </c>
      <c r="N61">
        <f>(0.8*M61)/L61+0.1</f>
        <v>0.53042998897464166</v>
      </c>
      <c r="O61" s="12">
        <v>0.34789999999999999</v>
      </c>
      <c r="P61">
        <v>100</v>
      </c>
      <c r="Q61">
        <f>0.8*(P61-J61)/L61+0.1</f>
        <v>7.0893054024255789E-2</v>
      </c>
      <c r="R61">
        <f>-0.7917*Q61+0.8507</f>
        <v>0.79457396912899669</v>
      </c>
      <c r="S61">
        <f>365*P61*R61</f>
        <v>29001.949873208378</v>
      </c>
      <c r="T61" s="2">
        <f>0.7*S61</f>
        <v>20301.364911245862</v>
      </c>
    </row>
    <row r="62" spans="1:20" ht="16" thickBot="1" x14ac:dyDescent="0.4">
      <c r="A62" s="11" t="s">
        <v>204</v>
      </c>
      <c r="B62" s="12" t="s">
        <v>202</v>
      </c>
      <c r="C62" s="12" t="s">
        <v>344</v>
      </c>
      <c r="D62" s="12">
        <v>1</v>
      </c>
      <c r="E62" s="12">
        <v>1175</v>
      </c>
      <c r="F62" s="12">
        <v>0.52329999999999999</v>
      </c>
      <c r="G62" s="1">
        <f>E62*12*F62</f>
        <v>7378.53</v>
      </c>
      <c r="H62" s="12">
        <v>201</v>
      </c>
      <c r="I62" s="12">
        <v>0.52329999999999999</v>
      </c>
      <c r="J62" s="12">
        <v>106</v>
      </c>
      <c r="K62" s="12">
        <v>267</v>
      </c>
      <c r="L62">
        <f>K62-J62</f>
        <v>161</v>
      </c>
      <c r="M62">
        <f>H62-J62</f>
        <v>95</v>
      </c>
      <c r="N62">
        <f>(0.8*M62)/L62+0.1</f>
        <v>0.57204968944099377</v>
      </c>
      <c r="O62" s="12">
        <v>0.52329999999999999</v>
      </c>
      <c r="P62">
        <v>100</v>
      </c>
      <c r="Q62">
        <f>0.8*(P62-J62)/L62+0.1</f>
        <v>7.0186335403726707E-2</v>
      </c>
      <c r="R62">
        <f>-0.7917*Q62+0.8507</f>
        <v>0.79513347826086955</v>
      </c>
      <c r="S62">
        <f>365*P62*R62</f>
        <v>29022.37195652174</v>
      </c>
      <c r="T62" s="2">
        <f>0.7*S62</f>
        <v>20315.660369565216</v>
      </c>
    </row>
    <row r="63" spans="1:20" ht="16" thickBot="1" x14ac:dyDescent="0.4">
      <c r="A63" s="11" t="s">
        <v>48</v>
      </c>
      <c r="B63" s="12" t="s">
        <v>49</v>
      </c>
      <c r="C63" s="12" t="s">
        <v>343</v>
      </c>
      <c r="D63" s="12">
        <v>1</v>
      </c>
      <c r="E63" s="12">
        <v>1100</v>
      </c>
      <c r="F63" s="12">
        <v>0.43290000000000001</v>
      </c>
      <c r="G63" s="1">
        <f>E63*12*F63</f>
        <v>5714.28</v>
      </c>
      <c r="H63" s="12">
        <v>386</v>
      </c>
      <c r="I63" s="12">
        <v>0.43290000000000001</v>
      </c>
      <c r="J63" s="12">
        <v>114</v>
      </c>
      <c r="K63" s="12">
        <v>477</v>
      </c>
      <c r="L63">
        <f>K63-J63</f>
        <v>363</v>
      </c>
      <c r="M63">
        <f>H63-J63</f>
        <v>272</v>
      </c>
      <c r="N63">
        <f>(0.8*M63)/L63+0.1</f>
        <v>0.69944903581267226</v>
      </c>
      <c r="O63" s="12">
        <v>0.43290000000000001</v>
      </c>
      <c r="P63">
        <v>100</v>
      </c>
      <c r="Q63">
        <f>0.8*(P63-J63)/L63+0.1</f>
        <v>6.9146005509641881E-2</v>
      </c>
      <c r="R63">
        <f>-0.7917*Q63+0.8507</f>
        <v>0.79595710743801651</v>
      </c>
      <c r="S63">
        <f>365*P63*R63</f>
        <v>29052.434421487604</v>
      </c>
      <c r="T63" s="2">
        <f>0.7*S63</f>
        <v>20336.704095041321</v>
      </c>
    </row>
    <row r="64" spans="1:20" ht="16" thickBot="1" x14ac:dyDescent="0.4">
      <c r="A64" s="11" t="s">
        <v>57</v>
      </c>
      <c r="B64" s="12" t="s">
        <v>54</v>
      </c>
      <c r="C64" s="12" t="s">
        <v>344</v>
      </c>
      <c r="D64" s="12">
        <v>1</v>
      </c>
      <c r="E64" s="12">
        <v>1200</v>
      </c>
      <c r="F64" s="12">
        <v>0.51229999999999998</v>
      </c>
      <c r="G64" s="1">
        <f>E64*12*F64</f>
        <v>7377.12</v>
      </c>
      <c r="H64" s="12">
        <v>389</v>
      </c>
      <c r="I64" s="12">
        <v>0.51229999999999998</v>
      </c>
      <c r="J64" s="12">
        <v>130</v>
      </c>
      <c r="K64" s="12">
        <v>821</v>
      </c>
      <c r="L64">
        <f>K64-J64</f>
        <v>691</v>
      </c>
      <c r="M64">
        <f>H64-J64</f>
        <v>259</v>
      </c>
      <c r="N64">
        <f>(0.8*M64)/L64+0.1</f>
        <v>0.39985528219971056</v>
      </c>
      <c r="O64" s="12">
        <v>0.51229999999999998</v>
      </c>
      <c r="P64">
        <v>100</v>
      </c>
      <c r="Q64">
        <f>0.8*(P64-J64)/L64+0.1</f>
        <v>6.5267727930535452E-2</v>
      </c>
      <c r="R64">
        <f>-0.7917*Q64+0.8507</f>
        <v>0.79902753979739505</v>
      </c>
      <c r="S64">
        <f>365*P64*R64</f>
        <v>29164.50520260492</v>
      </c>
      <c r="T64" s="2">
        <f>0.7*S64</f>
        <v>20415.153641823443</v>
      </c>
    </row>
    <row r="65" spans="1:20" ht="16" thickBot="1" x14ac:dyDescent="0.4">
      <c r="A65" s="11" t="s">
        <v>127</v>
      </c>
      <c r="B65" s="12" t="s">
        <v>126</v>
      </c>
      <c r="C65" s="12" t="s">
        <v>343</v>
      </c>
      <c r="D65" s="12">
        <v>2</v>
      </c>
      <c r="E65" s="12">
        <v>2200</v>
      </c>
      <c r="F65" s="12">
        <v>0.57809999999999995</v>
      </c>
      <c r="G65" s="1">
        <f>E65*12*F65</f>
        <v>15261.839999999998</v>
      </c>
      <c r="H65" s="12">
        <v>274</v>
      </c>
      <c r="I65" s="12">
        <v>0.57809999999999995</v>
      </c>
      <c r="J65" s="12">
        <v>119</v>
      </c>
      <c r="K65" s="12">
        <v>505</v>
      </c>
      <c r="L65">
        <f>K65-J65</f>
        <v>386</v>
      </c>
      <c r="M65">
        <f>H65-J65</f>
        <v>155</v>
      </c>
      <c r="N65">
        <f>(0.8*M65)/L65+0.1</f>
        <v>0.42124352331606219</v>
      </c>
      <c r="O65" s="12">
        <v>0.57809999999999995</v>
      </c>
      <c r="P65">
        <v>100</v>
      </c>
      <c r="Q65">
        <f>0.8*(P65-J65)/L65+0.1</f>
        <v>6.0621761658031091E-2</v>
      </c>
      <c r="R65">
        <f>-0.7917*Q65+0.8507</f>
        <v>0.80270575129533683</v>
      </c>
      <c r="S65">
        <f>365*P65*R65</f>
        <v>29298.759922279794</v>
      </c>
      <c r="T65" s="2">
        <f>0.7*S65</f>
        <v>20509.131945595855</v>
      </c>
    </row>
    <row r="66" spans="1:20" ht="16" thickBot="1" x14ac:dyDescent="0.4">
      <c r="A66" s="11" t="s">
        <v>296</v>
      </c>
      <c r="B66" s="12" t="s">
        <v>291</v>
      </c>
      <c r="C66" s="12" t="s">
        <v>343</v>
      </c>
      <c r="D66" s="12">
        <v>1</v>
      </c>
      <c r="E66" s="12">
        <v>3600</v>
      </c>
      <c r="F66" s="12">
        <v>0.77810000000000001</v>
      </c>
      <c r="G66" s="1">
        <f>E66*12*F66</f>
        <v>33613.919999999998</v>
      </c>
      <c r="H66" s="12">
        <v>196</v>
      </c>
      <c r="I66" s="12">
        <v>0.77810000000000001</v>
      </c>
      <c r="J66" s="12">
        <v>137</v>
      </c>
      <c r="K66" s="12">
        <v>808</v>
      </c>
      <c r="L66">
        <f>K66-J66</f>
        <v>671</v>
      </c>
      <c r="M66">
        <f>H66-J66</f>
        <v>59</v>
      </c>
      <c r="N66">
        <f>(0.8*M66)/L66+0.1</f>
        <v>0.17034277198211625</v>
      </c>
      <c r="O66" s="12">
        <v>0.77810000000000001</v>
      </c>
      <c r="P66">
        <v>100</v>
      </c>
      <c r="Q66">
        <f>0.8*(P66-J66)/L66+0.1</f>
        <v>5.5886736214605069E-2</v>
      </c>
      <c r="R66">
        <f>-0.7917*Q66+0.8507</f>
        <v>0.80645447093889722</v>
      </c>
      <c r="S66">
        <f>365*P66*R66</f>
        <v>29435.588189269747</v>
      </c>
      <c r="T66" s="2">
        <f>0.7*S66</f>
        <v>20604.911732488821</v>
      </c>
    </row>
    <row r="67" spans="1:20" ht="16" thickBot="1" x14ac:dyDescent="0.4">
      <c r="A67" s="11" t="s">
        <v>287</v>
      </c>
      <c r="B67" s="12" t="s">
        <v>286</v>
      </c>
      <c r="C67" s="12" t="s">
        <v>344</v>
      </c>
      <c r="D67" s="12">
        <v>1</v>
      </c>
      <c r="E67" s="12">
        <v>3200</v>
      </c>
      <c r="F67" s="12">
        <v>0.87119999999999997</v>
      </c>
      <c r="G67" s="1">
        <f>E67*12*F67</f>
        <v>33454.080000000002</v>
      </c>
      <c r="H67" s="12">
        <v>420</v>
      </c>
      <c r="I67" s="12">
        <v>0.87119999999999997</v>
      </c>
      <c r="J67" s="12">
        <v>165</v>
      </c>
      <c r="K67" s="12">
        <v>1296</v>
      </c>
      <c r="L67">
        <f>K67-J67</f>
        <v>1131</v>
      </c>
      <c r="M67">
        <f>H67-J67</f>
        <v>255</v>
      </c>
      <c r="N67">
        <f>(0.8*M67)/L67+0.1</f>
        <v>0.28037135278514591</v>
      </c>
      <c r="O67" s="12">
        <v>0.87119999999999997</v>
      </c>
      <c r="P67">
        <v>100</v>
      </c>
      <c r="Q67">
        <f>0.8*(P67-J67)/L67+0.1</f>
        <v>5.4022988505747133E-2</v>
      </c>
      <c r="R67">
        <f>-0.7917*Q67+0.8507</f>
        <v>0.80793000000000004</v>
      </c>
      <c r="S67">
        <f>365*P67*R67</f>
        <v>29489.445</v>
      </c>
      <c r="T67" s="2">
        <f>0.7*S67</f>
        <v>20642.611499999999</v>
      </c>
    </row>
    <row r="68" spans="1:20" ht="16" thickBot="1" x14ac:dyDescent="0.4">
      <c r="A68" s="11" t="s">
        <v>258</v>
      </c>
      <c r="B68" s="12" t="s">
        <v>259</v>
      </c>
      <c r="C68" s="12" t="s">
        <v>343</v>
      </c>
      <c r="D68" s="12">
        <v>2</v>
      </c>
      <c r="E68" s="12">
        <v>3900</v>
      </c>
      <c r="F68" s="12">
        <v>0.50409999999999999</v>
      </c>
      <c r="G68" s="1">
        <f>E68*12*F68</f>
        <v>23591.88</v>
      </c>
      <c r="H68" s="12">
        <v>284</v>
      </c>
      <c r="I68" s="12">
        <v>0.50409999999999999</v>
      </c>
      <c r="J68" s="12">
        <v>116</v>
      </c>
      <c r="K68" s="12">
        <v>361</v>
      </c>
      <c r="L68">
        <f>K68-J68</f>
        <v>245</v>
      </c>
      <c r="M68">
        <f>H68-J68</f>
        <v>168</v>
      </c>
      <c r="N68">
        <f>(0.8*M68)/L68+0.1</f>
        <v>0.64857142857142858</v>
      </c>
      <c r="O68" s="12">
        <v>0.50409999999999999</v>
      </c>
      <c r="P68">
        <v>100</v>
      </c>
      <c r="Q68">
        <f>0.8*(P68-J68)/L68+0.1</f>
        <v>4.775510204081633E-2</v>
      </c>
      <c r="R68">
        <f>-0.7917*Q68+0.8507</f>
        <v>0.81289228571428573</v>
      </c>
      <c r="S68">
        <f>365*P68*R68</f>
        <v>29670.568428571431</v>
      </c>
      <c r="T68" s="2">
        <f>0.7*S68</f>
        <v>20769.3979</v>
      </c>
    </row>
    <row r="69" spans="1:20" ht="16" thickBot="1" x14ac:dyDescent="0.4">
      <c r="A69" s="11" t="s">
        <v>110</v>
      </c>
      <c r="B69" s="12" t="s">
        <v>83</v>
      </c>
      <c r="C69" s="12" t="s">
        <v>344</v>
      </c>
      <c r="D69" s="12">
        <v>2</v>
      </c>
      <c r="E69" s="12">
        <v>900</v>
      </c>
      <c r="F69" s="12">
        <v>0.47949999999999998</v>
      </c>
      <c r="G69" s="1">
        <f>E69*12*F69</f>
        <v>5178.5999999999995</v>
      </c>
      <c r="H69" s="12">
        <v>169</v>
      </c>
      <c r="I69" s="12">
        <v>0.47949999999999998</v>
      </c>
      <c r="J69" s="12">
        <v>111</v>
      </c>
      <c r="K69" s="12">
        <v>276</v>
      </c>
      <c r="L69">
        <f>K69-J69</f>
        <v>165</v>
      </c>
      <c r="M69">
        <f>H69-J69</f>
        <v>58</v>
      </c>
      <c r="N69">
        <f>(0.8*M69)/L69+0.1</f>
        <v>0.38121212121212122</v>
      </c>
      <c r="O69" s="12">
        <v>0.47949999999999998</v>
      </c>
      <c r="P69">
        <v>100</v>
      </c>
      <c r="Q69">
        <f>0.8*(P69-J69)/L69+0.1</f>
        <v>4.6666666666666669E-2</v>
      </c>
      <c r="R69">
        <f>-0.7917*Q69+0.8507</f>
        <v>0.81375399999999998</v>
      </c>
      <c r="S69">
        <f>365*P69*R69</f>
        <v>29702.021000000001</v>
      </c>
      <c r="T69" s="2">
        <f>0.7*S69</f>
        <v>20791.414699999998</v>
      </c>
    </row>
    <row r="70" spans="1:20" ht="16" thickBot="1" x14ac:dyDescent="0.4">
      <c r="A70" s="11" t="s">
        <v>280</v>
      </c>
      <c r="B70" s="12" t="s">
        <v>276</v>
      </c>
      <c r="C70" s="12" t="s">
        <v>343</v>
      </c>
      <c r="D70" s="12">
        <v>1</v>
      </c>
      <c r="E70" s="12">
        <v>3500</v>
      </c>
      <c r="F70" s="12">
        <v>0.46029999999999999</v>
      </c>
      <c r="G70" s="1">
        <f>E70*12*F70</f>
        <v>19332.599999999999</v>
      </c>
      <c r="H70" s="12">
        <v>576</v>
      </c>
      <c r="I70" s="12">
        <v>0.46029999999999999</v>
      </c>
      <c r="J70" s="12">
        <v>151</v>
      </c>
      <c r="K70" s="12">
        <v>890</v>
      </c>
      <c r="L70">
        <f>K70-J70</f>
        <v>739</v>
      </c>
      <c r="M70">
        <f>H70-J70</f>
        <v>425</v>
      </c>
      <c r="N70">
        <f>(0.8*M70)/L70+0.1</f>
        <v>0.56008119079837615</v>
      </c>
      <c r="O70" s="12">
        <v>0.46029999999999999</v>
      </c>
      <c r="P70">
        <v>100</v>
      </c>
      <c r="Q70">
        <f>0.8*(P70-J70)/L70+0.1</f>
        <v>4.4790257104194861E-2</v>
      </c>
      <c r="R70">
        <f>-0.7917*Q70+0.8507</f>
        <v>0.81523955345060894</v>
      </c>
      <c r="S70">
        <f>365*P70*R70</f>
        <v>29756.243700947227</v>
      </c>
      <c r="T70" s="2">
        <f>0.7*S70</f>
        <v>20829.370590663057</v>
      </c>
    </row>
    <row r="71" spans="1:20" ht="16" thickBot="1" x14ac:dyDescent="0.4">
      <c r="A71" s="11" t="s">
        <v>170</v>
      </c>
      <c r="B71" s="12" t="s">
        <v>167</v>
      </c>
      <c r="C71" s="12" t="s">
        <v>344</v>
      </c>
      <c r="D71" s="12">
        <v>2</v>
      </c>
      <c r="E71" s="12">
        <v>2500</v>
      </c>
      <c r="F71" s="12">
        <v>0.2767</v>
      </c>
      <c r="G71" s="1">
        <f>E71*12*F71</f>
        <v>8301</v>
      </c>
      <c r="H71" s="12">
        <v>560</v>
      </c>
      <c r="I71" s="12">
        <v>0.2767</v>
      </c>
      <c r="J71" s="12">
        <v>158</v>
      </c>
      <c r="K71" s="12">
        <v>906</v>
      </c>
      <c r="L71">
        <f>K71-J71</f>
        <v>748</v>
      </c>
      <c r="M71">
        <f>H71-J71</f>
        <v>402</v>
      </c>
      <c r="N71">
        <f>(0.8*M71)/L71+0.1</f>
        <v>0.5299465240641712</v>
      </c>
      <c r="O71" s="12">
        <v>0.2767</v>
      </c>
      <c r="P71">
        <v>100</v>
      </c>
      <c r="Q71">
        <f>0.8*(P71-J71)/L71+0.1</f>
        <v>3.796791443850267E-2</v>
      </c>
      <c r="R71">
        <f>-0.7917*Q71+0.8507</f>
        <v>0.82064080213903745</v>
      </c>
      <c r="S71">
        <f>365*P71*R71</f>
        <v>29953.389278074868</v>
      </c>
      <c r="T71" s="2">
        <f>0.7*S71</f>
        <v>20967.372494652405</v>
      </c>
    </row>
    <row r="72" spans="1:20" ht="16" thickBot="1" x14ac:dyDescent="0.4">
      <c r="A72" s="11" t="s">
        <v>160</v>
      </c>
      <c r="B72" s="12" t="s">
        <v>159</v>
      </c>
      <c r="C72" s="12" t="s">
        <v>343</v>
      </c>
      <c r="D72" s="12">
        <v>2</v>
      </c>
      <c r="E72" s="12">
        <v>1400</v>
      </c>
      <c r="F72" s="12">
        <v>0.38080000000000003</v>
      </c>
      <c r="G72" s="1">
        <f>E72*12*F72</f>
        <v>6397.4400000000005</v>
      </c>
      <c r="H72" s="12">
        <v>481</v>
      </c>
      <c r="I72" s="12">
        <v>0.38080000000000003</v>
      </c>
      <c r="J72" s="12">
        <v>134</v>
      </c>
      <c r="K72" s="12">
        <v>568</v>
      </c>
      <c r="L72">
        <f>K72-J72</f>
        <v>434</v>
      </c>
      <c r="M72">
        <f>H72-J72</f>
        <v>347</v>
      </c>
      <c r="N72">
        <f>(0.8*M72)/L72+0.1</f>
        <v>0.73963133640553003</v>
      </c>
      <c r="O72" s="12">
        <v>0.38080000000000003</v>
      </c>
      <c r="P72">
        <v>100</v>
      </c>
      <c r="Q72">
        <f>0.8*(P72-J72)/L72+0.1</f>
        <v>3.7327188940092168E-2</v>
      </c>
      <c r="R72">
        <f>-0.7917*Q72+0.8507</f>
        <v>0.82114806451612909</v>
      </c>
      <c r="S72">
        <f>365*P72*R72</f>
        <v>29971.904354838713</v>
      </c>
      <c r="T72" s="2">
        <f>0.7*S72</f>
        <v>20980.333048387096</v>
      </c>
    </row>
    <row r="73" spans="1:20" ht="16" thickBot="1" x14ac:dyDescent="0.4">
      <c r="A73" s="11" t="s">
        <v>210</v>
      </c>
      <c r="B73" s="12" t="s">
        <v>207</v>
      </c>
      <c r="C73" s="12" t="s">
        <v>344</v>
      </c>
      <c r="D73" s="12">
        <v>2</v>
      </c>
      <c r="E73" s="12">
        <v>1350</v>
      </c>
      <c r="F73" s="12">
        <v>0.4849</v>
      </c>
      <c r="G73" s="1">
        <f>E73*12*F73</f>
        <v>7855.38</v>
      </c>
      <c r="H73" s="12">
        <v>224</v>
      </c>
      <c r="I73" s="12">
        <v>0.4849</v>
      </c>
      <c r="J73" s="12">
        <v>119</v>
      </c>
      <c r="K73" s="12">
        <v>360</v>
      </c>
      <c r="L73">
        <f>K73-J73</f>
        <v>241</v>
      </c>
      <c r="M73">
        <f>H73-J73</f>
        <v>105</v>
      </c>
      <c r="N73">
        <f>(0.8*M73)/L73+0.1</f>
        <v>0.44854771784232361</v>
      </c>
      <c r="O73" s="12">
        <v>0.4849</v>
      </c>
      <c r="P73">
        <v>100</v>
      </c>
      <c r="Q73">
        <f>0.8*(P73-J73)/L73+0.1</f>
        <v>3.6929460580912871E-2</v>
      </c>
      <c r="R73">
        <f>-0.7917*Q73+0.8507</f>
        <v>0.82146294605809134</v>
      </c>
      <c r="S73">
        <f>365*P73*R73</f>
        <v>29983.397531120332</v>
      </c>
      <c r="T73" s="2">
        <f>0.7*S73</f>
        <v>20988.37827178423</v>
      </c>
    </row>
    <row r="74" spans="1:20" ht="16" thickBot="1" x14ac:dyDescent="0.4">
      <c r="A74" s="11" t="s">
        <v>243</v>
      </c>
      <c r="B74" s="12" t="s">
        <v>242</v>
      </c>
      <c r="C74" s="12" t="s">
        <v>343</v>
      </c>
      <c r="D74" s="12">
        <v>2</v>
      </c>
      <c r="E74" s="12">
        <v>920</v>
      </c>
      <c r="F74" s="12">
        <v>0.41370000000000001</v>
      </c>
      <c r="G74" s="1">
        <f>E74*12*F74</f>
        <v>4567.2480000000005</v>
      </c>
      <c r="H74" s="12">
        <v>147</v>
      </c>
      <c r="I74" s="12">
        <v>0.41370000000000001</v>
      </c>
      <c r="J74" s="12">
        <v>108</v>
      </c>
      <c r="K74" s="12">
        <v>205</v>
      </c>
      <c r="L74">
        <f>K74-J74</f>
        <v>97</v>
      </c>
      <c r="M74">
        <f>H74-J74</f>
        <v>39</v>
      </c>
      <c r="N74">
        <f>(0.8*M74)/L74+0.1</f>
        <v>0.42164948453608253</v>
      </c>
      <c r="O74" s="12">
        <v>0.41370000000000001</v>
      </c>
      <c r="P74">
        <v>100</v>
      </c>
      <c r="Q74">
        <f>0.8*(P74-J74)/L74+0.1</f>
        <v>3.4020618556701035E-2</v>
      </c>
      <c r="R74">
        <f>-0.7917*Q74+0.8507</f>
        <v>0.82376587628865983</v>
      </c>
      <c r="S74">
        <f>365*P74*R74</f>
        <v>30067.454484536083</v>
      </c>
      <c r="T74" s="2">
        <f>0.7*S74</f>
        <v>21047.218139175257</v>
      </c>
    </row>
    <row r="75" spans="1:20" ht="16" thickBot="1" x14ac:dyDescent="0.4">
      <c r="A75" s="11" t="s">
        <v>326</v>
      </c>
      <c r="B75" s="12" t="s">
        <v>325</v>
      </c>
      <c r="C75" s="12" t="s">
        <v>344</v>
      </c>
      <c r="D75" s="12">
        <v>1</v>
      </c>
      <c r="E75" s="12">
        <v>4000</v>
      </c>
      <c r="F75" s="12">
        <v>0.65210000000000001</v>
      </c>
      <c r="G75" s="1">
        <f>E75*12*F75</f>
        <v>31300.799999999999</v>
      </c>
      <c r="H75" s="12">
        <v>213</v>
      </c>
      <c r="I75" s="12">
        <v>0.65210000000000001</v>
      </c>
      <c r="J75" s="12">
        <v>128</v>
      </c>
      <c r="K75" s="12">
        <v>450</v>
      </c>
      <c r="L75">
        <f>K75-J75</f>
        <v>322</v>
      </c>
      <c r="M75">
        <f>H75-J75</f>
        <v>85</v>
      </c>
      <c r="N75">
        <f>(0.8*M75)/L75+0.1</f>
        <v>0.31118012422360253</v>
      </c>
      <c r="O75" s="12">
        <v>0.65210000000000001</v>
      </c>
      <c r="P75">
        <v>100</v>
      </c>
      <c r="Q75">
        <f>0.8*(P75-J75)/L75+0.1</f>
        <v>3.0434782608695657E-2</v>
      </c>
      <c r="R75">
        <f>-0.7917*Q75+0.8507</f>
        <v>0.82660478260869563</v>
      </c>
      <c r="S75">
        <f>365*P75*R75</f>
        <v>30171.07456521739</v>
      </c>
      <c r="T75" s="2">
        <f>0.7*S75</f>
        <v>21119.75219565217</v>
      </c>
    </row>
    <row r="76" spans="1:20" ht="16" thickBot="1" x14ac:dyDescent="0.4">
      <c r="A76" s="11" t="s">
        <v>55</v>
      </c>
      <c r="B76" s="12" t="s">
        <v>40</v>
      </c>
      <c r="C76" s="12" t="s">
        <v>344</v>
      </c>
      <c r="D76" s="12">
        <v>1</v>
      </c>
      <c r="E76" s="12">
        <v>1000</v>
      </c>
      <c r="F76" s="12">
        <v>0.39179999999999998</v>
      </c>
      <c r="G76" s="1">
        <f>E76*12*F76</f>
        <v>4701.5999999999995</v>
      </c>
      <c r="H76" s="12">
        <v>206</v>
      </c>
      <c r="I76" s="12">
        <v>0.39179999999999998</v>
      </c>
      <c r="J76" s="12">
        <v>116</v>
      </c>
      <c r="K76" s="12">
        <v>296</v>
      </c>
      <c r="L76">
        <f>K76-J76</f>
        <v>180</v>
      </c>
      <c r="M76">
        <f>H76-J76</f>
        <v>90</v>
      </c>
      <c r="N76">
        <f>(0.8*M76)/L76+0.1</f>
        <v>0.5</v>
      </c>
      <c r="O76" s="12">
        <v>0.39179999999999998</v>
      </c>
      <c r="P76">
        <v>100</v>
      </c>
      <c r="Q76">
        <f>0.8*(P76-J76)/L76+0.1</f>
        <v>2.8888888888888895E-2</v>
      </c>
      <c r="R76">
        <f>-0.7917*Q76+0.8507</f>
        <v>0.82782866666666666</v>
      </c>
      <c r="S76">
        <f>365*P76*R76</f>
        <v>30215.746333333333</v>
      </c>
      <c r="T76" s="2">
        <f>0.7*S76</f>
        <v>21151.022433333332</v>
      </c>
    </row>
    <row r="77" spans="1:20" ht="16" thickBot="1" x14ac:dyDescent="0.4">
      <c r="A77" s="11" t="s">
        <v>299</v>
      </c>
      <c r="B77" s="12" t="s">
        <v>293</v>
      </c>
      <c r="C77" s="12" t="s">
        <v>344</v>
      </c>
      <c r="D77" s="12">
        <v>1</v>
      </c>
      <c r="E77" s="12">
        <v>900</v>
      </c>
      <c r="F77" s="12">
        <v>0.54790000000000005</v>
      </c>
      <c r="G77" s="1">
        <f>E77*12*F77</f>
        <v>5917.3200000000006</v>
      </c>
      <c r="H77" s="12">
        <v>141</v>
      </c>
      <c r="I77" s="12">
        <v>0.54790000000000005</v>
      </c>
      <c r="J77" s="12">
        <v>116</v>
      </c>
      <c r="K77" s="12">
        <v>296</v>
      </c>
      <c r="L77">
        <f>K77-J77</f>
        <v>180</v>
      </c>
      <c r="M77">
        <f>H77-J77</f>
        <v>25</v>
      </c>
      <c r="N77">
        <f>(0.8*M77)/L77+0.1</f>
        <v>0.21111111111111111</v>
      </c>
      <c r="O77" s="12">
        <v>0.54790000000000005</v>
      </c>
      <c r="P77">
        <v>100</v>
      </c>
      <c r="Q77">
        <f>0.8*(P77-J77)/L77+0.1</f>
        <v>2.8888888888888895E-2</v>
      </c>
      <c r="R77">
        <f>-0.7917*Q77+0.8507</f>
        <v>0.82782866666666666</v>
      </c>
      <c r="S77">
        <f>365*P77*R77</f>
        <v>30215.746333333333</v>
      </c>
      <c r="T77" s="2">
        <f>0.7*S77</f>
        <v>21151.022433333332</v>
      </c>
    </row>
    <row r="78" spans="1:20" ht="16" thickBot="1" x14ac:dyDescent="0.4">
      <c r="A78" s="11" t="s">
        <v>53</v>
      </c>
      <c r="B78" s="12" t="s">
        <v>54</v>
      </c>
      <c r="C78" s="12" t="s">
        <v>343</v>
      </c>
      <c r="D78" s="12">
        <v>1</v>
      </c>
      <c r="E78" s="12">
        <v>1000</v>
      </c>
      <c r="F78" s="12">
        <v>0.21920000000000001</v>
      </c>
      <c r="G78" s="1">
        <f>E78*12*F78</f>
        <v>2630.4</v>
      </c>
      <c r="H78" s="12">
        <v>287</v>
      </c>
      <c r="I78" s="12">
        <v>0.21920000000000001</v>
      </c>
      <c r="J78" s="12">
        <v>138</v>
      </c>
      <c r="K78" s="12">
        <v>550</v>
      </c>
      <c r="L78">
        <f>K78-J78</f>
        <v>412</v>
      </c>
      <c r="M78">
        <f>H78-J78</f>
        <v>149</v>
      </c>
      <c r="N78">
        <f>(0.8*M78)/L78+0.1</f>
        <v>0.38932038834951455</v>
      </c>
      <c r="O78" s="12">
        <v>0.21920000000000001</v>
      </c>
      <c r="P78">
        <v>100</v>
      </c>
      <c r="Q78">
        <f>0.8*(P78-J78)/L78+0.1</f>
        <v>2.6213592233009703E-2</v>
      </c>
      <c r="R78">
        <f>-0.7917*Q78+0.8507</f>
        <v>0.82994669902912621</v>
      </c>
      <c r="S78">
        <f>365*P78*R78</f>
        <v>30293.054514563108</v>
      </c>
      <c r="T78" s="2">
        <f>0.7*S78</f>
        <v>21205.138160194176</v>
      </c>
    </row>
    <row r="79" spans="1:20" ht="16" thickBot="1" x14ac:dyDescent="0.4">
      <c r="A79" s="11" t="s">
        <v>238</v>
      </c>
      <c r="B79" s="12" t="s">
        <v>239</v>
      </c>
      <c r="C79" s="12" t="s">
        <v>343</v>
      </c>
      <c r="D79" s="12">
        <v>2</v>
      </c>
      <c r="E79" s="12">
        <v>2500</v>
      </c>
      <c r="F79" s="12">
        <v>0.4027</v>
      </c>
      <c r="G79" s="1">
        <f>E79*12*F79</f>
        <v>12081</v>
      </c>
      <c r="H79" s="12">
        <v>231</v>
      </c>
      <c r="I79" s="12">
        <v>0.4027</v>
      </c>
      <c r="J79" s="12">
        <v>129</v>
      </c>
      <c r="K79" s="12">
        <v>431</v>
      </c>
      <c r="L79">
        <f>K79-J79</f>
        <v>302</v>
      </c>
      <c r="M79">
        <f>H79-J79</f>
        <v>102</v>
      </c>
      <c r="N79">
        <f>(0.8*M79)/L79+0.1</f>
        <v>0.37019867549668872</v>
      </c>
      <c r="O79" s="12">
        <v>0.4027</v>
      </c>
      <c r="P79">
        <v>100</v>
      </c>
      <c r="Q79">
        <f>0.8*(P79-J79)/L79+0.1</f>
        <v>2.3178807947019861E-2</v>
      </c>
      <c r="R79">
        <f>-0.7917*Q79+0.8507</f>
        <v>0.83234933774834441</v>
      </c>
      <c r="S79">
        <f>365*P79*R79</f>
        <v>30380.750827814572</v>
      </c>
      <c r="T79" s="2">
        <f>0.7*S79</f>
        <v>21266.525579470199</v>
      </c>
    </row>
    <row r="80" spans="1:20" ht="16" thickBot="1" x14ac:dyDescent="0.4">
      <c r="A80" s="11" t="s">
        <v>235</v>
      </c>
      <c r="B80" s="12" t="s">
        <v>234</v>
      </c>
      <c r="C80" s="12" t="s">
        <v>343</v>
      </c>
      <c r="D80" s="12">
        <v>2</v>
      </c>
      <c r="E80" s="12">
        <v>2100</v>
      </c>
      <c r="F80" s="12">
        <v>0.4027</v>
      </c>
      <c r="G80" s="1">
        <f>E80*12*F80</f>
        <v>10148.040000000001</v>
      </c>
      <c r="H80" s="12">
        <v>265</v>
      </c>
      <c r="I80" s="12">
        <v>0.4027</v>
      </c>
      <c r="J80" s="12">
        <v>130</v>
      </c>
      <c r="K80" s="12">
        <v>438</v>
      </c>
      <c r="L80">
        <f>K80-J80</f>
        <v>308</v>
      </c>
      <c r="M80">
        <f>H80-J80</f>
        <v>135</v>
      </c>
      <c r="N80">
        <f>(0.8*M80)/L80+0.1</f>
        <v>0.45064935064935063</v>
      </c>
      <c r="O80" s="12">
        <v>0.4027</v>
      </c>
      <c r="P80">
        <v>100</v>
      </c>
      <c r="Q80">
        <f>0.8*(P80-J80)/L80+0.1</f>
        <v>2.2077922077922085E-2</v>
      </c>
      <c r="R80">
        <f>-0.7917*Q80+0.8507</f>
        <v>0.83322090909090907</v>
      </c>
      <c r="S80">
        <f>365*P80*R80</f>
        <v>30412.563181818183</v>
      </c>
      <c r="T80" s="2">
        <f>0.7*S80</f>
        <v>21288.794227272727</v>
      </c>
    </row>
    <row r="81" spans="1:20" ht="16" thickBot="1" x14ac:dyDescent="0.4">
      <c r="A81" s="11" t="s">
        <v>310</v>
      </c>
      <c r="B81" s="12" t="s">
        <v>309</v>
      </c>
      <c r="C81" s="12" t="s">
        <v>344</v>
      </c>
      <c r="D81" s="12">
        <v>1</v>
      </c>
      <c r="E81" s="12">
        <v>4500</v>
      </c>
      <c r="F81" s="12">
        <v>0.59179999999999999</v>
      </c>
      <c r="G81" s="1">
        <f>E81*12*F81</f>
        <v>31957.200000000001</v>
      </c>
      <c r="H81" s="12">
        <v>255</v>
      </c>
      <c r="I81" s="12">
        <v>0.59179999999999999</v>
      </c>
      <c r="J81" s="12">
        <v>151</v>
      </c>
      <c r="K81" s="12">
        <v>673</v>
      </c>
      <c r="L81">
        <f>K81-J81</f>
        <v>522</v>
      </c>
      <c r="M81">
        <f>H81-J81</f>
        <v>104</v>
      </c>
      <c r="N81">
        <f>(0.8*M81)/L81+0.1</f>
        <v>0.25938697318007664</v>
      </c>
      <c r="O81" s="12">
        <v>0.59179999999999999</v>
      </c>
      <c r="P81">
        <v>100</v>
      </c>
      <c r="Q81">
        <f>0.8*(P81-J81)/L81+0.1</f>
        <v>2.1839080459770108E-2</v>
      </c>
      <c r="R81">
        <f>-0.7917*Q81+0.8507</f>
        <v>0.83340999999999998</v>
      </c>
      <c r="S81">
        <f>365*P81*R81</f>
        <v>30419.465</v>
      </c>
      <c r="T81" s="2">
        <f>0.7*S81</f>
        <v>21293.625499999998</v>
      </c>
    </row>
    <row r="82" spans="1:20" ht="16" thickBot="1" x14ac:dyDescent="0.4">
      <c r="A82" s="11" t="s">
        <v>56</v>
      </c>
      <c r="B82" s="12" t="s">
        <v>54</v>
      </c>
      <c r="C82" s="12" t="s">
        <v>343</v>
      </c>
      <c r="D82" s="12">
        <v>2</v>
      </c>
      <c r="E82" s="12">
        <v>1300</v>
      </c>
      <c r="F82" s="12">
        <v>0.53700000000000003</v>
      </c>
      <c r="G82" s="1">
        <f>E82*12*F82</f>
        <v>8377.2000000000007</v>
      </c>
      <c r="H82" s="12">
        <v>462</v>
      </c>
      <c r="I82" s="12">
        <v>0.53700000000000003</v>
      </c>
      <c r="J82" s="12">
        <v>175</v>
      </c>
      <c r="K82" s="12">
        <v>917</v>
      </c>
      <c r="L82">
        <f>K82-J82</f>
        <v>742</v>
      </c>
      <c r="M82">
        <f>H82-J82</f>
        <v>287</v>
      </c>
      <c r="N82">
        <f>(0.8*M82)/L82+0.1</f>
        <v>0.40943396226415096</v>
      </c>
      <c r="O82" s="12">
        <v>0.53700000000000003</v>
      </c>
      <c r="P82">
        <v>100</v>
      </c>
      <c r="Q82">
        <f>0.8*(P82-J82)/L82+0.1</f>
        <v>1.913746630727764E-2</v>
      </c>
      <c r="R82">
        <f>-0.7917*Q82+0.8507</f>
        <v>0.83554886792452832</v>
      </c>
      <c r="S82">
        <f>365*P82*R82</f>
        <v>30497.533679245284</v>
      </c>
      <c r="T82" s="2">
        <f>0.7*S82</f>
        <v>21348.273575471696</v>
      </c>
    </row>
    <row r="83" spans="1:20" ht="16" thickBot="1" x14ac:dyDescent="0.4">
      <c r="A83" s="11" t="s">
        <v>52</v>
      </c>
      <c r="B83" s="12" t="s">
        <v>49</v>
      </c>
      <c r="C83" s="12" t="s">
        <v>344</v>
      </c>
      <c r="D83" s="12">
        <v>2</v>
      </c>
      <c r="E83" s="12">
        <v>3200</v>
      </c>
      <c r="F83" s="12">
        <v>0.22470000000000001</v>
      </c>
      <c r="G83" s="1">
        <f>E83*12*F83</f>
        <v>8628.48</v>
      </c>
      <c r="H83" s="12">
        <v>885</v>
      </c>
      <c r="I83" s="12">
        <v>0.22470000000000001</v>
      </c>
      <c r="J83" s="12">
        <v>236</v>
      </c>
      <c r="K83" s="12">
        <v>1533</v>
      </c>
      <c r="L83">
        <f>K83-J83</f>
        <v>1297</v>
      </c>
      <c r="M83">
        <f>H83-J83</f>
        <v>649</v>
      </c>
      <c r="N83">
        <f>(0.8*M83)/L83+0.1</f>
        <v>0.50030840400925214</v>
      </c>
      <c r="O83" s="12">
        <v>0.22470000000000001</v>
      </c>
      <c r="P83">
        <v>100</v>
      </c>
      <c r="Q83">
        <f>0.8*(P83-J83)/L83+0.1</f>
        <v>1.6114109483423275E-2</v>
      </c>
      <c r="R83">
        <f>-0.7917*Q83+0.8507</f>
        <v>0.83794245952197377</v>
      </c>
      <c r="S83">
        <f>365*P83*R83</f>
        <v>30584.899772552042</v>
      </c>
      <c r="T83" s="2">
        <f>0.7*S83</f>
        <v>21409.42984078643</v>
      </c>
    </row>
    <row r="84" spans="1:20" ht="16" thickBot="1" x14ac:dyDescent="0.4">
      <c r="A84" s="11" t="s">
        <v>266</v>
      </c>
      <c r="B84" s="12" t="s">
        <v>265</v>
      </c>
      <c r="C84" s="12" t="s">
        <v>344</v>
      </c>
      <c r="D84" s="12">
        <v>1</v>
      </c>
      <c r="E84" s="12">
        <v>3000</v>
      </c>
      <c r="F84" s="12">
        <v>0.58079999999999998</v>
      </c>
      <c r="G84" s="1">
        <f>E84*12*F84</f>
        <v>20908.8</v>
      </c>
      <c r="H84" s="12">
        <v>343</v>
      </c>
      <c r="I84" s="12">
        <v>0.58079999999999998</v>
      </c>
      <c r="J84" s="12">
        <v>158</v>
      </c>
      <c r="K84" s="12">
        <v>706</v>
      </c>
      <c r="L84">
        <f>K84-J84</f>
        <v>548</v>
      </c>
      <c r="M84">
        <f>H84-J84</f>
        <v>185</v>
      </c>
      <c r="N84">
        <f>(0.8*M84)/L84+0.1</f>
        <v>0.37007299270072991</v>
      </c>
      <c r="O84" s="12">
        <v>0.58079999999999998</v>
      </c>
      <c r="P84">
        <v>100</v>
      </c>
      <c r="Q84">
        <f>0.8*(P84-J84)/L84+0.1</f>
        <v>1.5328467153284661E-2</v>
      </c>
      <c r="R84">
        <f>-0.7917*Q84+0.8507</f>
        <v>0.83856445255474454</v>
      </c>
      <c r="S84">
        <f>365*P84*R84</f>
        <v>30607.602518248175</v>
      </c>
      <c r="T84" s="2">
        <f>0.7*S84</f>
        <v>21425.321762773721</v>
      </c>
    </row>
    <row r="85" spans="1:20" ht="16" thickBot="1" x14ac:dyDescent="0.4">
      <c r="A85" s="11" t="s">
        <v>114</v>
      </c>
      <c r="B85" s="12" t="s">
        <v>115</v>
      </c>
      <c r="C85" s="12" t="s">
        <v>343</v>
      </c>
      <c r="D85" s="12">
        <v>1</v>
      </c>
      <c r="E85" s="12">
        <v>1700</v>
      </c>
      <c r="F85" s="12">
        <v>7.9500000000000001E-2</v>
      </c>
      <c r="G85" s="1">
        <f>E85*12*F85</f>
        <v>1621.8</v>
      </c>
      <c r="H85" s="12">
        <v>476</v>
      </c>
      <c r="I85" s="12">
        <v>7.9500000000000001E-2</v>
      </c>
      <c r="J85" s="12">
        <v>136</v>
      </c>
      <c r="K85" s="12">
        <v>476</v>
      </c>
      <c r="L85">
        <f>K85-J85</f>
        <v>340</v>
      </c>
      <c r="M85">
        <f>H85-J85</f>
        <v>340</v>
      </c>
      <c r="N85">
        <f>(0.8*M85)/L85+0.1</f>
        <v>0.9</v>
      </c>
      <c r="O85" s="12">
        <v>7.9500000000000001E-2</v>
      </c>
      <c r="P85">
        <v>100</v>
      </c>
      <c r="Q85">
        <f>0.8*(P85-J85)/L85+0.1</f>
        <v>1.5294117647058833E-2</v>
      </c>
      <c r="R85">
        <f>-0.7917*Q85+0.8507</f>
        <v>0.8385916470588235</v>
      </c>
      <c r="S85">
        <f>365*P85*R85</f>
        <v>30608.595117647059</v>
      </c>
      <c r="T85" s="2">
        <f>0.7*S85</f>
        <v>21426.016582352939</v>
      </c>
    </row>
    <row r="86" spans="1:20" ht="16" thickBot="1" x14ac:dyDescent="0.4">
      <c r="A86" s="11" t="s">
        <v>332</v>
      </c>
      <c r="B86" s="12" t="s">
        <v>330</v>
      </c>
      <c r="C86" s="12" t="s">
        <v>344</v>
      </c>
      <c r="D86" s="12">
        <v>1</v>
      </c>
      <c r="E86" s="12">
        <v>3200</v>
      </c>
      <c r="F86" s="12">
        <v>0.3342</v>
      </c>
      <c r="G86" s="1">
        <f>E86*12*F86</f>
        <v>12833.28</v>
      </c>
      <c r="H86" s="12">
        <v>251</v>
      </c>
      <c r="I86" s="12">
        <v>0.3342</v>
      </c>
      <c r="J86" s="12">
        <v>138</v>
      </c>
      <c r="K86" s="12">
        <v>485</v>
      </c>
      <c r="L86">
        <f>K86-J86</f>
        <v>347</v>
      </c>
      <c r="M86">
        <f>H86-J86</f>
        <v>113</v>
      </c>
      <c r="N86">
        <f>(0.8*M86)/L86+0.1</f>
        <v>0.36051873198847262</v>
      </c>
      <c r="O86" s="12">
        <v>0.3342</v>
      </c>
      <c r="P86">
        <v>100</v>
      </c>
      <c r="Q86">
        <f>0.8*(P86-J86)/L86+0.1</f>
        <v>1.2391930835734866E-2</v>
      </c>
      <c r="R86">
        <f>-0.7917*Q86+0.8507</f>
        <v>0.84088930835734876</v>
      </c>
      <c r="S86">
        <f>365*P86*R86</f>
        <v>30692.45975504323</v>
      </c>
      <c r="T86" s="2">
        <f>0.7*S86</f>
        <v>21484.721828530259</v>
      </c>
    </row>
    <row r="87" spans="1:20" ht="16" thickBot="1" x14ac:dyDescent="0.4">
      <c r="A87" s="11" t="s">
        <v>125</v>
      </c>
      <c r="B87" s="12" t="s">
        <v>126</v>
      </c>
      <c r="C87" s="12" t="s">
        <v>343</v>
      </c>
      <c r="D87" s="12">
        <v>1</v>
      </c>
      <c r="E87" s="12">
        <v>1600</v>
      </c>
      <c r="F87" s="12">
        <v>0.67949999999999999</v>
      </c>
      <c r="G87" s="1">
        <f>E87*12*F87</f>
        <v>13046.4</v>
      </c>
      <c r="H87" s="12">
        <v>188</v>
      </c>
      <c r="I87" s="12">
        <v>0.67949999999999999</v>
      </c>
      <c r="J87" s="12">
        <v>126</v>
      </c>
      <c r="K87" s="12">
        <v>352</v>
      </c>
      <c r="L87">
        <f>K87-J87</f>
        <v>226</v>
      </c>
      <c r="M87">
        <f>H87-J87</f>
        <v>62</v>
      </c>
      <c r="N87">
        <f>(0.8*M87)/L87+0.1</f>
        <v>0.3194690265486726</v>
      </c>
      <c r="O87" s="12">
        <v>0.67949999999999999</v>
      </c>
      <c r="P87">
        <v>100</v>
      </c>
      <c r="Q87">
        <f>0.8*(P87-J87)/L87+0.1</f>
        <v>7.9646017699115113E-3</v>
      </c>
      <c r="R87">
        <f>-0.7917*Q87+0.8507</f>
        <v>0.84439442477876103</v>
      </c>
      <c r="S87">
        <f>365*P87*R87</f>
        <v>30820.396504424778</v>
      </c>
      <c r="T87" s="2">
        <f>0.7*S87</f>
        <v>21574.277553097345</v>
      </c>
    </row>
    <row r="88" spans="1:20" ht="16" thickBot="1" x14ac:dyDescent="0.4">
      <c r="A88" s="11" t="s">
        <v>51</v>
      </c>
      <c r="B88" s="12" t="s">
        <v>49</v>
      </c>
      <c r="C88" s="12" t="s">
        <v>344</v>
      </c>
      <c r="D88" s="12">
        <v>1</v>
      </c>
      <c r="E88" s="12">
        <v>1800</v>
      </c>
      <c r="F88" s="12">
        <v>0.1096</v>
      </c>
      <c r="G88" s="1">
        <f>E88*12*F88</f>
        <v>2367.36</v>
      </c>
      <c r="H88" s="12">
        <v>969</v>
      </c>
      <c r="I88" s="12">
        <v>0.1096</v>
      </c>
      <c r="J88" s="12">
        <v>239</v>
      </c>
      <c r="K88" s="12">
        <v>1431</v>
      </c>
      <c r="L88">
        <f>K88-J88</f>
        <v>1192</v>
      </c>
      <c r="M88">
        <f>H88-J88</f>
        <v>730</v>
      </c>
      <c r="N88">
        <f>(0.8*M88)/L88+0.1</f>
        <v>0.58993288590604032</v>
      </c>
      <c r="O88" s="12">
        <v>0.1096</v>
      </c>
      <c r="P88">
        <v>100</v>
      </c>
      <c r="Q88">
        <f>0.8*(P88-J88)/L88+0.1</f>
        <v>6.7114093959731586E-3</v>
      </c>
      <c r="R88">
        <f>-0.7917*Q88+0.8507</f>
        <v>0.84538657718120802</v>
      </c>
      <c r="S88">
        <f>365*P88*R88</f>
        <v>30856.610067114092</v>
      </c>
      <c r="T88" s="2">
        <f>0.7*S88</f>
        <v>21599.627046979862</v>
      </c>
    </row>
    <row r="89" spans="1:20" ht="16" thickBot="1" x14ac:dyDescent="0.4">
      <c r="A89" s="11" t="s">
        <v>237</v>
      </c>
      <c r="B89" s="12" t="s">
        <v>234</v>
      </c>
      <c r="C89" s="12" t="s">
        <v>344</v>
      </c>
      <c r="D89" s="12">
        <v>2</v>
      </c>
      <c r="E89" s="12">
        <v>2100</v>
      </c>
      <c r="F89" s="12">
        <v>0.43009999999999998</v>
      </c>
      <c r="G89" s="1">
        <f>E89*12*F89</f>
        <v>10838.52</v>
      </c>
      <c r="H89" s="12">
        <v>487</v>
      </c>
      <c r="I89" s="12">
        <v>0.43009999999999998</v>
      </c>
      <c r="J89" s="12">
        <v>175</v>
      </c>
      <c r="K89" s="12">
        <v>755</v>
      </c>
      <c r="L89">
        <f>K89-J89</f>
        <v>580</v>
      </c>
      <c r="M89">
        <f>H89-J89</f>
        <v>312</v>
      </c>
      <c r="N89">
        <f>(0.8*M89)/L89+0.1</f>
        <v>0.53034482758620693</v>
      </c>
      <c r="O89" s="12">
        <v>0.43009999999999998</v>
      </c>
      <c r="P89">
        <v>100</v>
      </c>
      <c r="Q89">
        <f>0.8*(P89-J89)/L89+0.1</f>
        <v>-3.4482758620689585E-3</v>
      </c>
      <c r="R89">
        <f>-0.7917*Q89+0.8507</f>
        <v>0.85343000000000002</v>
      </c>
      <c r="S89">
        <f>365*P89*R89</f>
        <v>31150.195</v>
      </c>
      <c r="T89" s="2">
        <f>0.7*S89</f>
        <v>21805.136499999997</v>
      </c>
    </row>
    <row r="90" spans="1:20" ht="16" thickBot="1" x14ac:dyDescent="0.4">
      <c r="A90" s="11" t="s">
        <v>333</v>
      </c>
      <c r="B90" s="12" t="s">
        <v>330</v>
      </c>
      <c r="C90" s="12" t="s">
        <v>344</v>
      </c>
      <c r="D90" s="12">
        <v>2</v>
      </c>
      <c r="E90" s="12">
        <v>3500</v>
      </c>
      <c r="F90" s="12">
        <v>0.36159999999999998</v>
      </c>
      <c r="G90" s="1">
        <f>E90*12*F90</f>
        <v>15187.199999999999</v>
      </c>
      <c r="H90" s="12">
        <v>404</v>
      </c>
      <c r="I90" s="12">
        <v>0.36159999999999998</v>
      </c>
      <c r="J90" s="12">
        <v>152</v>
      </c>
      <c r="K90" s="12">
        <v>547</v>
      </c>
      <c r="L90">
        <f>K90-J90</f>
        <v>395</v>
      </c>
      <c r="M90">
        <f>H90-J90</f>
        <v>252</v>
      </c>
      <c r="N90">
        <f>(0.8*M90)/L90+0.1</f>
        <v>0.61037974683544305</v>
      </c>
      <c r="O90" s="12">
        <v>0.36159999999999998</v>
      </c>
      <c r="P90">
        <v>100</v>
      </c>
      <c r="Q90">
        <f>0.8*(P90-J90)/L90+0.1</f>
        <v>-5.3164556962025239E-3</v>
      </c>
      <c r="R90">
        <f>-0.7917*Q90+0.8507</f>
        <v>0.85490903797468354</v>
      </c>
      <c r="S90">
        <f>365*P90*R90</f>
        <v>31204.179886075948</v>
      </c>
      <c r="T90" s="2">
        <f>0.7*S90</f>
        <v>21842.925920253161</v>
      </c>
    </row>
    <row r="91" spans="1:20" ht="16" thickBot="1" x14ac:dyDescent="0.4">
      <c r="A91" s="11" t="s">
        <v>327</v>
      </c>
      <c r="B91" s="12" t="s">
        <v>325</v>
      </c>
      <c r="C91" s="12" t="s">
        <v>344</v>
      </c>
      <c r="D91" s="12">
        <v>2</v>
      </c>
      <c r="E91" s="12">
        <v>5000</v>
      </c>
      <c r="F91" s="12">
        <v>0.51229999999999998</v>
      </c>
      <c r="G91" s="1">
        <f>E91*12*F91</f>
        <v>30738</v>
      </c>
      <c r="H91" s="12">
        <v>364</v>
      </c>
      <c r="I91" s="12">
        <v>0.51229999999999998</v>
      </c>
      <c r="J91" s="12">
        <v>152</v>
      </c>
      <c r="K91" s="12">
        <v>546</v>
      </c>
      <c r="L91">
        <f>K91-J91</f>
        <v>394</v>
      </c>
      <c r="M91">
        <f>H91-J91</f>
        <v>212</v>
      </c>
      <c r="N91">
        <f>(0.8*M91)/L91+0.1</f>
        <v>0.53045685279187826</v>
      </c>
      <c r="O91" s="12">
        <v>0.51229999999999998</v>
      </c>
      <c r="P91">
        <v>100</v>
      </c>
      <c r="Q91">
        <f>0.8*(P91-J91)/L91+0.1</f>
        <v>-5.5837563451776595E-3</v>
      </c>
      <c r="R91">
        <f>-0.7917*Q91+0.8507</f>
        <v>0.85512065989847719</v>
      </c>
      <c r="S91">
        <f>365*P91*R91</f>
        <v>31211.904086294417</v>
      </c>
      <c r="T91" s="2">
        <f>0.7*S91</f>
        <v>21848.332860406092</v>
      </c>
    </row>
    <row r="92" spans="1:20" ht="16" thickBot="1" x14ac:dyDescent="0.4">
      <c r="A92" s="11" t="s">
        <v>316</v>
      </c>
      <c r="B92" s="12" t="s">
        <v>314</v>
      </c>
      <c r="C92" s="12" t="s">
        <v>344</v>
      </c>
      <c r="D92" s="12">
        <v>1</v>
      </c>
      <c r="E92" s="12">
        <v>4500</v>
      </c>
      <c r="F92" s="12">
        <v>0.31230000000000002</v>
      </c>
      <c r="G92" s="1">
        <f>E92*12*F92</f>
        <v>16864.2</v>
      </c>
      <c r="H92" s="12">
        <v>669</v>
      </c>
      <c r="I92" s="12">
        <v>0.31230000000000002</v>
      </c>
      <c r="J92" s="12">
        <v>186</v>
      </c>
      <c r="K92" s="12">
        <v>829</v>
      </c>
      <c r="L92">
        <f>K92-J92</f>
        <v>643</v>
      </c>
      <c r="M92">
        <f>H92-J92</f>
        <v>483</v>
      </c>
      <c r="N92">
        <f>(0.8*M92)/L92+0.1</f>
        <v>0.7009331259720063</v>
      </c>
      <c r="O92" s="12">
        <v>0.31230000000000002</v>
      </c>
      <c r="P92">
        <v>100</v>
      </c>
      <c r="Q92">
        <f>0.8*(P92-J92)/L92+0.1</f>
        <v>-6.9984447900466457E-3</v>
      </c>
      <c r="R92">
        <f>-0.7917*Q92+0.8507</f>
        <v>0.85624066874027993</v>
      </c>
      <c r="S92">
        <f>365*P92*R92</f>
        <v>31252.784409020216</v>
      </c>
      <c r="T92" s="2">
        <f>0.7*S92</f>
        <v>21876.949086314151</v>
      </c>
    </row>
    <row r="93" spans="1:20" ht="16" thickBot="1" x14ac:dyDescent="0.4">
      <c r="A93" s="11" t="s">
        <v>169</v>
      </c>
      <c r="B93" s="12" t="s">
        <v>167</v>
      </c>
      <c r="C93" s="12" t="s">
        <v>344</v>
      </c>
      <c r="D93" s="12">
        <v>1</v>
      </c>
      <c r="E93" s="12">
        <v>1700</v>
      </c>
      <c r="F93" s="12">
        <v>0.50409999999999999</v>
      </c>
      <c r="G93" s="1">
        <f>E93*12*F93</f>
        <v>10283.64</v>
      </c>
      <c r="H93" s="12">
        <v>524</v>
      </c>
      <c r="I93" s="12">
        <v>0.50409999999999999</v>
      </c>
      <c r="J93" s="12">
        <v>162</v>
      </c>
      <c r="K93" s="12">
        <v>614</v>
      </c>
      <c r="L93">
        <f>K93-J93</f>
        <v>452</v>
      </c>
      <c r="M93">
        <f>H93-J93</f>
        <v>362</v>
      </c>
      <c r="N93">
        <f>(0.8*M93)/L93+0.1</f>
        <v>0.74070796460176991</v>
      </c>
      <c r="O93" s="12">
        <v>0.50409999999999999</v>
      </c>
      <c r="P93">
        <v>100</v>
      </c>
      <c r="Q93">
        <f>0.8*(P93-J93)/L93+0.1</f>
        <v>-9.7345132743362761E-3</v>
      </c>
      <c r="R93">
        <f>-0.7917*Q93+0.8507</f>
        <v>0.85840681415929199</v>
      </c>
      <c r="S93">
        <f>365*P93*R93</f>
        <v>31331.848716814158</v>
      </c>
      <c r="T93" s="2">
        <f>0.7*S93</f>
        <v>21932.294101769909</v>
      </c>
    </row>
    <row r="94" spans="1:20" ht="16" thickBot="1" x14ac:dyDescent="0.4">
      <c r="A94" s="11" t="s">
        <v>116</v>
      </c>
      <c r="B94" s="12" t="s">
        <v>115</v>
      </c>
      <c r="C94" s="12" t="s">
        <v>343</v>
      </c>
      <c r="D94" s="12">
        <v>2</v>
      </c>
      <c r="E94" s="12">
        <v>2400</v>
      </c>
      <c r="F94" s="12">
        <v>0.55069999999999997</v>
      </c>
      <c r="G94" s="1">
        <f>E94*12*F94</f>
        <v>15860.16</v>
      </c>
      <c r="H94" s="12">
        <v>360</v>
      </c>
      <c r="I94" s="12">
        <v>0.55069999999999997</v>
      </c>
      <c r="J94" s="12">
        <v>173</v>
      </c>
      <c r="K94" s="12">
        <v>690</v>
      </c>
      <c r="L94">
        <f>K94-J94</f>
        <v>517</v>
      </c>
      <c r="M94">
        <f>H94-J94</f>
        <v>187</v>
      </c>
      <c r="N94">
        <f>(0.8*M94)/L94+0.1</f>
        <v>0.38936170212765953</v>
      </c>
      <c r="O94" s="12">
        <v>0.55069999999999997</v>
      </c>
      <c r="P94">
        <v>100</v>
      </c>
      <c r="Q94">
        <f>0.8*(P94-J94)/L94+0.1</f>
        <v>-1.2959381044487434E-2</v>
      </c>
      <c r="R94">
        <f>-0.7917*Q94+0.8507</f>
        <v>0.86095994197292069</v>
      </c>
      <c r="S94">
        <f>365*P94*R94</f>
        <v>31425.037882011606</v>
      </c>
      <c r="T94" s="2">
        <f>0.7*S94</f>
        <v>21997.526517408121</v>
      </c>
    </row>
    <row r="95" spans="1:20" ht="16" thickBot="1" x14ac:dyDescent="0.4">
      <c r="A95" s="11" t="s">
        <v>249</v>
      </c>
      <c r="B95" s="12" t="s">
        <v>239</v>
      </c>
      <c r="C95" s="12" t="s">
        <v>344</v>
      </c>
      <c r="D95" s="12">
        <v>2</v>
      </c>
      <c r="E95" s="12">
        <v>2750</v>
      </c>
      <c r="F95" s="12">
        <v>0.6</v>
      </c>
      <c r="G95" s="1">
        <f>E95*12*F95</f>
        <v>19800</v>
      </c>
      <c r="H95" s="12">
        <v>538</v>
      </c>
      <c r="I95" s="12">
        <v>0.6</v>
      </c>
      <c r="J95" s="12">
        <v>188</v>
      </c>
      <c r="K95" s="12">
        <v>810</v>
      </c>
      <c r="L95">
        <f>K95-J95</f>
        <v>622</v>
      </c>
      <c r="M95">
        <f>H95-J95</f>
        <v>350</v>
      </c>
      <c r="N95">
        <f>(0.8*M95)/L95+0.1</f>
        <v>0.5501607717041801</v>
      </c>
      <c r="O95" s="12">
        <v>0.6</v>
      </c>
      <c r="P95">
        <v>100</v>
      </c>
      <c r="Q95">
        <f>0.8*(P95-J95)/L95+0.1</f>
        <v>-1.3183279742765272E-2</v>
      </c>
      <c r="R95">
        <f>-0.7917*Q95+0.8507</f>
        <v>0.86113720257234727</v>
      </c>
      <c r="S95">
        <f>365*P95*R95</f>
        <v>31431.507893890674</v>
      </c>
      <c r="T95" s="2">
        <f>0.7*S95</f>
        <v>22002.05552572347</v>
      </c>
    </row>
    <row r="96" spans="1:20" ht="16" thickBot="1" x14ac:dyDescent="0.4">
      <c r="A96" s="11" t="s">
        <v>94</v>
      </c>
      <c r="B96" s="12" t="s">
        <v>93</v>
      </c>
      <c r="C96" s="12" t="s">
        <v>343</v>
      </c>
      <c r="D96" s="12">
        <v>2</v>
      </c>
      <c r="E96" s="12">
        <v>1500</v>
      </c>
      <c r="F96" s="12">
        <v>0.49590000000000001</v>
      </c>
      <c r="G96" s="1">
        <f>E96*12*F96</f>
        <v>8926.2000000000007</v>
      </c>
      <c r="H96" s="12">
        <v>263</v>
      </c>
      <c r="I96" s="12">
        <v>0.49590000000000001</v>
      </c>
      <c r="J96" s="12">
        <v>145</v>
      </c>
      <c r="K96" s="12">
        <v>462</v>
      </c>
      <c r="L96">
        <f>K96-J96</f>
        <v>317</v>
      </c>
      <c r="M96">
        <f>H96-J96</f>
        <v>118</v>
      </c>
      <c r="N96">
        <f>(0.8*M96)/L96+0.1</f>
        <v>0.39779179810725551</v>
      </c>
      <c r="O96" s="12">
        <v>0.49590000000000001</v>
      </c>
      <c r="P96">
        <v>100</v>
      </c>
      <c r="Q96">
        <f>0.8*(P96-J96)/L96+0.1</f>
        <v>-1.3564668769716084E-2</v>
      </c>
      <c r="R96">
        <f>-0.7917*Q96+0.8507</f>
        <v>0.86143914826498424</v>
      </c>
      <c r="S96">
        <f>365*P96*R96</f>
        <v>31442.528911671925</v>
      </c>
      <c r="T96" s="2">
        <f>0.7*S96</f>
        <v>22009.770238170346</v>
      </c>
    </row>
    <row r="97" spans="1:20" ht="16" thickBot="1" x14ac:dyDescent="0.4">
      <c r="A97" s="11" t="s">
        <v>162</v>
      </c>
      <c r="B97" s="12" t="s">
        <v>138</v>
      </c>
      <c r="C97" s="12" t="s">
        <v>344</v>
      </c>
      <c r="D97" s="12">
        <v>2</v>
      </c>
      <c r="E97" s="12">
        <v>2800</v>
      </c>
      <c r="F97" s="12">
        <v>0.29859999999999998</v>
      </c>
      <c r="G97" s="1">
        <f>E97*12*F97</f>
        <v>10032.959999999999</v>
      </c>
      <c r="H97" s="12">
        <v>556</v>
      </c>
      <c r="I97" s="12">
        <v>0.29859999999999998</v>
      </c>
      <c r="J97" s="12">
        <v>191</v>
      </c>
      <c r="K97" s="12">
        <v>826</v>
      </c>
      <c r="L97">
        <f>K97-J97</f>
        <v>635</v>
      </c>
      <c r="M97">
        <f>H97-J97</f>
        <v>365</v>
      </c>
      <c r="N97">
        <f>(0.8*M97)/L97+0.1</f>
        <v>0.5598425196850394</v>
      </c>
      <c r="O97" s="12">
        <v>0.29859999999999998</v>
      </c>
      <c r="P97">
        <v>100</v>
      </c>
      <c r="Q97">
        <f>0.8*(P97-J97)/L97+0.1</f>
        <v>-1.4645669291338578E-2</v>
      </c>
      <c r="R97">
        <f>-0.7917*Q97+0.8507</f>
        <v>0.86229497637795272</v>
      </c>
      <c r="S97">
        <f>365*P97*R97</f>
        <v>31473.766637795274</v>
      </c>
      <c r="T97" s="2">
        <f>0.7*S97</f>
        <v>22031.636646456689</v>
      </c>
    </row>
    <row r="98" spans="1:20" ht="16" thickBot="1" x14ac:dyDescent="0.4">
      <c r="A98" s="11" t="s">
        <v>254</v>
      </c>
      <c r="B98" s="12" t="s">
        <v>252</v>
      </c>
      <c r="C98" s="12" t="s">
        <v>344</v>
      </c>
      <c r="D98" s="12">
        <v>2</v>
      </c>
      <c r="E98" s="12">
        <v>2950</v>
      </c>
      <c r="F98" s="12">
        <v>0.38900000000000001</v>
      </c>
      <c r="G98" s="1">
        <f>E98*12*F98</f>
        <v>13770.6</v>
      </c>
      <c r="H98" s="12">
        <v>575</v>
      </c>
      <c r="I98" s="12">
        <v>0.38900000000000001</v>
      </c>
      <c r="J98" s="12">
        <v>192</v>
      </c>
      <c r="K98" s="12">
        <v>829</v>
      </c>
      <c r="L98">
        <f>K98-J98</f>
        <v>637</v>
      </c>
      <c r="M98">
        <f>H98-J98</f>
        <v>383</v>
      </c>
      <c r="N98">
        <f>(0.8*M98)/L98+0.1</f>
        <v>0.58100470957613826</v>
      </c>
      <c r="O98" s="12">
        <v>0.38900000000000001</v>
      </c>
      <c r="P98">
        <v>100</v>
      </c>
      <c r="Q98">
        <f>0.8*(P98-J98)/L98+0.1</f>
        <v>-1.554160125588698E-2</v>
      </c>
      <c r="R98">
        <f>-0.7917*Q98+0.8507</f>
        <v>0.86300428571428578</v>
      </c>
      <c r="S98">
        <f>365*P98*R98</f>
        <v>31499.65642857143</v>
      </c>
      <c r="T98" s="2">
        <f>0.7*S98</f>
        <v>22049.7595</v>
      </c>
    </row>
    <row r="99" spans="1:20" ht="16" thickBot="1" x14ac:dyDescent="0.4">
      <c r="A99" s="11" t="s">
        <v>231</v>
      </c>
      <c r="B99" s="12" t="s">
        <v>194</v>
      </c>
      <c r="C99" s="12" t="s">
        <v>344</v>
      </c>
      <c r="D99" s="12">
        <v>2</v>
      </c>
      <c r="E99" s="12">
        <v>3200</v>
      </c>
      <c r="F99" s="12">
        <v>0.81640000000000001</v>
      </c>
      <c r="G99" s="1">
        <f>E99*12*F99</f>
        <v>31349.760000000002</v>
      </c>
      <c r="H99" s="12">
        <v>325</v>
      </c>
      <c r="I99" s="12">
        <v>0.81640000000000001</v>
      </c>
      <c r="J99" s="12">
        <v>195</v>
      </c>
      <c r="K99" s="12">
        <v>844</v>
      </c>
      <c r="L99">
        <f>K99-J99</f>
        <v>649</v>
      </c>
      <c r="M99">
        <f>H99-J99</f>
        <v>130</v>
      </c>
      <c r="N99">
        <f>(0.8*M99)/L99+0.1</f>
        <v>0.26024653312788903</v>
      </c>
      <c r="O99" s="12">
        <v>0.81640000000000001</v>
      </c>
      <c r="P99">
        <v>100</v>
      </c>
      <c r="Q99">
        <f>0.8*(P99-J99)/L99+0.1</f>
        <v>-1.7103235747303533E-2</v>
      </c>
      <c r="R99">
        <f>-0.7917*Q99+0.8507</f>
        <v>0.86424063174114019</v>
      </c>
      <c r="S99">
        <f>365*P99*R99</f>
        <v>31544.783058551617</v>
      </c>
      <c r="T99" s="2">
        <f>0.7*S99</f>
        <v>22081.348140986131</v>
      </c>
    </row>
    <row r="100" spans="1:20" ht="16" thickBot="1" x14ac:dyDescent="0.4">
      <c r="A100" s="11" t="s">
        <v>209</v>
      </c>
      <c r="B100" s="12" t="s">
        <v>207</v>
      </c>
      <c r="C100" s="12" t="s">
        <v>344</v>
      </c>
      <c r="D100" s="12">
        <v>1</v>
      </c>
      <c r="E100" s="12">
        <v>925</v>
      </c>
      <c r="F100" s="12">
        <v>0.41639999999999999</v>
      </c>
      <c r="G100" s="1">
        <f>E100*12*F100</f>
        <v>4622.04</v>
      </c>
      <c r="H100" s="12">
        <v>207</v>
      </c>
      <c r="I100" s="12">
        <v>0.41639999999999999</v>
      </c>
      <c r="J100" s="12">
        <v>125</v>
      </c>
      <c r="K100" s="12">
        <v>288</v>
      </c>
      <c r="L100">
        <f>K100-J100</f>
        <v>163</v>
      </c>
      <c r="M100">
        <f>H100-J100</f>
        <v>82</v>
      </c>
      <c r="N100">
        <f>(0.8*M100)/L100+0.1</f>
        <v>0.50245398773006145</v>
      </c>
      <c r="O100" s="12">
        <v>0.41639999999999999</v>
      </c>
      <c r="P100">
        <v>100</v>
      </c>
      <c r="Q100">
        <f>0.8*(P100-J100)/L100+0.1</f>
        <v>-2.2699386503067479E-2</v>
      </c>
      <c r="R100">
        <f>-0.7917*Q100+0.8507</f>
        <v>0.86867110429447858</v>
      </c>
      <c r="S100">
        <f>365*P100*R100</f>
        <v>31706.495306748468</v>
      </c>
      <c r="T100" s="2">
        <f>0.7*S100</f>
        <v>22194.546714723925</v>
      </c>
    </row>
    <row r="101" spans="1:20" ht="16" thickBot="1" x14ac:dyDescent="0.4">
      <c r="A101" s="11" t="s">
        <v>193</v>
      </c>
      <c r="B101" s="12" t="s">
        <v>194</v>
      </c>
      <c r="C101" s="12" t="s">
        <v>343</v>
      </c>
      <c r="D101" s="12">
        <v>2</v>
      </c>
      <c r="E101" s="12">
        <v>2700</v>
      </c>
      <c r="F101" s="12">
        <v>0.4219</v>
      </c>
      <c r="G101" s="1">
        <f>E101*12*F101</f>
        <v>13669.56</v>
      </c>
      <c r="H101" s="12">
        <v>337</v>
      </c>
      <c r="I101" s="12">
        <v>0.4219</v>
      </c>
      <c r="J101" s="12">
        <v>157</v>
      </c>
      <c r="K101" s="12">
        <v>526</v>
      </c>
      <c r="L101">
        <f>K101-J101</f>
        <v>369</v>
      </c>
      <c r="M101">
        <f>H101-J101</f>
        <v>180</v>
      </c>
      <c r="N101">
        <f>(0.8*M101)/L101+0.1</f>
        <v>0.49024390243902438</v>
      </c>
      <c r="O101" s="12">
        <v>0.4219</v>
      </c>
      <c r="P101">
        <v>100</v>
      </c>
      <c r="Q101">
        <f>0.8*(P101-J101)/L101+0.1</f>
        <v>-2.3577235772357721E-2</v>
      </c>
      <c r="R101">
        <f>-0.7917*Q101+0.8507</f>
        <v>0.8693660975609756</v>
      </c>
      <c r="S101">
        <f>365*P101*R101</f>
        <v>31731.862560975609</v>
      </c>
      <c r="T101" s="2">
        <f>0.7*S101</f>
        <v>22212.303792682924</v>
      </c>
    </row>
    <row r="102" spans="1:20" ht="16" thickBot="1" x14ac:dyDescent="0.4">
      <c r="A102" s="11" t="s">
        <v>178</v>
      </c>
      <c r="B102" s="12" t="s">
        <v>164</v>
      </c>
      <c r="C102" s="12" t="s">
        <v>343</v>
      </c>
      <c r="D102" s="12">
        <v>2</v>
      </c>
      <c r="E102" s="12">
        <v>1100</v>
      </c>
      <c r="F102" s="12">
        <v>0.58079999999999998</v>
      </c>
      <c r="G102" s="1">
        <f>E102*12*F102</f>
        <v>7666.5599999999995</v>
      </c>
      <c r="H102" s="12">
        <v>538</v>
      </c>
      <c r="I102" s="12">
        <v>0.58079999999999998</v>
      </c>
      <c r="J102" s="12">
        <v>225</v>
      </c>
      <c r="K102" s="12">
        <v>1033</v>
      </c>
      <c r="L102">
        <f>K102-J102</f>
        <v>808</v>
      </c>
      <c r="M102">
        <f>H102-J102</f>
        <v>313</v>
      </c>
      <c r="N102">
        <f>(0.8*M102)/L102+0.1</f>
        <v>0.40990099009900993</v>
      </c>
      <c r="O102" s="12">
        <v>0.58079999999999998</v>
      </c>
      <c r="P102">
        <v>100</v>
      </c>
      <c r="Q102">
        <f>0.8*(P102-J102)/L102+0.1</f>
        <v>-2.3762376237623756E-2</v>
      </c>
      <c r="R102">
        <f>-0.7917*Q102+0.8507</f>
        <v>0.86951267326732673</v>
      </c>
      <c r="S102">
        <f>365*P102*R102</f>
        <v>31737.212574257424</v>
      </c>
      <c r="T102" s="2">
        <f>0.7*S102</f>
        <v>22216.048801980196</v>
      </c>
    </row>
    <row r="103" spans="1:20" ht="16" thickBot="1" x14ac:dyDescent="0.4">
      <c r="A103" s="11" t="s">
        <v>118</v>
      </c>
      <c r="B103" s="12" t="s">
        <v>115</v>
      </c>
      <c r="C103" s="12" t="s">
        <v>344</v>
      </c>
      <c r="D103" s="12">
        <v>2</v>
      </c>
      <c r="E103" s="12">
        <v>3200</v>
      </c>
      <c r="F103" s="12">
        <v>0.71509999999999996</v>
      </c>
      <c r="G103" s="1">
        <f>E103*12*F103</f>
        <v>27459.84</v>
      </c>
      <c r="H103" s="12">
        <v>1265</v>
      </c>
      <c r="I103" s="12">
        <v>0.71509999999999996</v>
      </c>
      <c r="J103" s="12">
        <v>450</v>
      </c>
      <c r="K103" s="12">
        <v>2699</v>
      </c>
      <c r="L103">
        <f>K103-J103</f>
        <v>2249</v>
      </c>
      <c r="M103">
        <f>H103-J103</f>
        <v>815</v>
      </c>
      <c r="N103">
        <f>(0.8*M103)/L103+0.1</f>
        <v>0.38990662516674079</v>
      </c>
      <c r="O103" s="12">
        <v>0.71509999999999996</v>
      </c>
      <c r="P103">
        <v>100</v>
      </c>
      <c r="Q103">
        <f>0.8*(P103-J103)/L103+0.1</f>
        <v>-2.4499777678968424E-2</v>
      </c>
      <c r="R103">
        <f>-0.7917*Q103+0.8507</f>
        <v>0.87009647398843937</v>
      </c>
      <c r="S103">
        <f>365*P103*R103</f>
        <v>31758.521300578035</v>
      </c>
      <c r="T103" s="2">
        <f>0.7*S103</f>
        <v>22230.964910404622</v>
      </c>
    </row>
    <row r="104" spans="1:20" ht="16" thickBot="1" x14ac:dyDescent="0.4">
      <c r="A104" s="11" t="s">
        <v>80</v>
      </c>
      <c r="B104" s="12" t="s">
        <v>81</v>
      </c>
      <c r="C104" s="12" t="s">
        <v>343</v>
      </c>
      <c r="D104" s="12">
        <v>1</v>
      </c>
      <c r="E104" s="12">
        <v>1200</v>
      </c>
      <c r="F104" s="12">
        <v>0.24110000000000001</v>
      </c>
      <c r="G104" s="1">
        <f>E104*12*F104</f>
        <v>3471.84</v>
      </c>
      <c r="H104" s="12">
        <v>354</v>
      </c>
      <c r="I104" s="12">
        <v>0.24110000000000001</v>
      </c>
      <c r="J104" s="12">
        <v>145</v>
      </c>
      <c r="K104" s="12">
        <v>434</v>
      </c>
      <c r="L104">
        <f>K104-J104</f>
        <v>289</v>
      </c>
      <c r="M104">
        <f>H104-J104</f>
        <v>209</v>
      </c>
      <c r="N104">
        <f>(0.8*M104)/L104+0.1</f>
        <v>0.67854671280276824</v>
      </c>
      <c r="O104" s="12">
        <v>0.24110000000000001</v>
      </c>
      <c r="P104">
        <v>100</v>
      </c>
      <c r="Q104">
        <f>0.8*(P104-J104)/L104+0.1</f>
        <v>-2.4567474048442894E-2</v>
      </c>
      <c r="R104">
        <f>-0.7917*Q104+0.8507</f>
        <v>0.87015006920415228</v>
      </c>
      <c r="S104">
        <f>365*P104*R104</f>
        <v>31760.477525951559</v>
      </c>
      <c r="T104" s="2">
        <f>0.7*S104</f>
        <v>22232.334268166091</v>
      </c>
    </row>
    <row r="105" spans="1:20" ht="16" thickBot="1" x14ac:dyDescent="0.4">
      <c r="A105" s="11" t="s">
        <v>140</v>
      </c>
      <c r="B105" s="12" t="s">
        <v>136</v>
      </c>
      <c r="C105" s="12" t="s">
        <v>344</v>
      </c>
      <c r="D105" s="12">
        <v>1</v>
      </c>
      <c r="E105" s="12">
        <v>1300</v>
      </c>
      <c r="F105" s="12">
        <v>0.55069999999999997</v>
      </c>
      <c r="G105" s="1">
        <f>E105*12*F105</f>
        <v>8590.92</v>
      </c>
      <c r="H105" s="12">
        <v>257</v>
      </c>
      <c r="I105" s="12">
        <v>0.55069999999999997</v>
      </c>
      <c r="J105" s="12">
        <v>155</v>
      </c>
      <c r="K105" s="12">
        <v>494</v>
      </c>
      <c r="L105">
        <f>K105-J105</f>
        <v>339</v>
      </c>
      <c r="M105">
        <f>H105-J105</f>
        <v>102</v>
      </c>
      <c r="N105">
        <f>(0.8*M105)/L105+0.1</f>
        <v>0.34070796460176994</v>
      </c>
      <c r="O105" s="12">
        <v>0.55069999999999997</v>
      </c>
      <c r="P105">
        <v>100</v>
      </c>
      <c r="Q105">
        <f>0.8*(P105-J105)/L105+0.1</f>
        <v>-2.9793510324483768E-2</v>
      </c>
      <c r="R105">
        <f>-0.7917*Q105+0.8507</f>
        <v>0.87428752212389382</v>
      </c>
      <c r="S105">
        <f>365*P105*R105</f>
        <v>31911.494557522125</v>
      </c>
      <c r="T105" s="2">
        <f>0.7*S105</f>
        <v>22338.046190265486</v>
      </c>
    </row>
    <row r="106" spans="1:20" ht="16" thickBot="1" x14ac:dyDescent="0.4">
      <c r="A106" s="11" t="s">
        <v>261</v>
      </c>
      <c r="B106" s="12" t="s">
        <v>259</v>
      </c>
      <c r="C106" s="12" t="s">
        <v>344</v>
      </c>
      <c r="D106" s="12">
        <v>2</v>
      </c>
      <c r="E106" s="12">
        <v>3500</v>
      </c>
      <c r="F106" s="12">
        <v>0.50680000000000003</v>
      </c>
      <c r="G106" s="1">
        <f>E106*12*F106</f>
        <v>21285.600000000002</v>
      </c>
      <c r="H106" s="12">
        <v>436</v>
      </c>
      <c r="I106" s="12">
        <v>0.50680000000000003</v>
      </c>
      <c r="J106" s="12">
        <v>188</v>
      </c>
      <c r="K106" s="12">
        <v>724</v>
      </c>
      <c r="L106">
        <f>K106-J106</f>
        <v>536</v>
      </c>
      <c r="M106">
        <f>H106-J106</f>
        <v>248</v>
      </c>
      <c r="N106">
        <f>(0.8*M106)/L106+0.1</f>
        <v>0.47014925373134331</v>
      </c>
      <c r="O106" s="12">
        <v>0.50680000000000003</v>
      </c>
      <c r="P106">
        <v>100</v>
      </c>
      <c r="Q106">
        <f>0.8*(P106-J106)/L106+0.1</f>
        <v>-3.1343283582089571E-2</v>
      </c>
      <c r="R106">
        <f>-0.7917*Q106+0.8507</f>
        <v>0.87551447761194034</v>
      </c>
      <c r="S106">
        <f>365*P106*R106</f>
        <v>31956.278432835821</v>
      </c>
      <c r="T106" s="2">
        <f>0.7*S106</f>
        <v>22369.394902985074</v>
      </c>
    </row>
    <row r="107" spans="1:20" ht="16" thickBot="1" x14ac:dyDescent="0.4">
      <c r="A107" s="11" t="s">
        <v>197</v>
      </c>
      <c r="B107" s="12" t="s">
        <v>198</v>
      </c>
      <c r="C107" s="12" t="s">
        <v>343</v>
      </c>
      <c r="D107" s="12">
        <v>2</v>
      </c>
      <c r="E107" s="12">
        <v>1200</v>
      </c>
      <c r="F107" s="12">
        <v>0.2712</v>
      </c>
      <c r="G107" s="1">
        <f>E107*12*F107</f>
        <v>3905.2799999999997</v>
      </c>
      <c r="H107" s="12">
        <v>203</v>
      </c>
      <c r="I107" s="12">
        <v>0.2712</v>
      </c>
      <c r="J107" s="12">
        <v>125</v>
      </c>
      <c r="K107" s="12">
        <v>277</v>
      </c>
      <c r="L107">
        <f>K107-J107</f>
        <v>152</v>
      </c>
      <c r="M107">
        <f>H107-J107</f>
        <v>78</v>
      </c>
      <c r="N107">
        <f>(0.8*M107)/L107+0.1</f>
        <v>0.51052631578947372</v>
      </c>
      <c r="O107" s="12">
        <v>0.2712</v>
      </c>
      <c r="P107">
        <v>100</v>
      </c>
      <c r="Q107">
        <f>0.8*(P107-J107)/L107+0.1</f>
        <v>-3.157894736842104E-2</v>
      </c>
      <c r="R107">
        <f>-0.7917*Q107+0.8507</f>
        <v>0.87570105263157894</v>
      </c>
      <c r="S107">
        <f>365*P107*R107</f>
        <v>31963.088421052631</v>
      </c>
      <c r="T107" s="2">
        <f>0.7*S107</f>
        <v>22374.161894736841</v>
      </c>
    </row>
    <row r="108" spans="1:20" ht="16" thickBot="1" x14ac:dyDescent="0.4">
      <c r="A108" s="11" t="s">
        <v>306</v>
      </c>
      <c r="B108" s="12" t="s">
        <v>303</v>
      </c>
      <c r="C108" s="12" t="s">
        <v>344</v>
      </c>
      <c r="D108" s="12">
        <v>1</v>
      </c>
      <c r="E108" s="12">
        <v>4500</v>
      </c>
      <c r="F108" s="12">
        <v>0.44379999999999997</v>
      </c>
      <c r="G108" s="1">
        <f>E108*12*F108</f>
        <v>23965.199999999997</v>
      </c>
      <c r="H108" s="12">
        <v>549</v>
      </c>
      <c r="I108" s="12">
        <v>0.44379999999999997</v>
      </c>
      <c r="J108" s="12">
        <v>231</v>
      </c>
      <c r="K108" s="12">
        <v>1027</v>
      </c>
      <c r="L108">
        <f>K108-J108</f>
        <v>796</v>
      </c>
      <c r="M108">
        <f>H108-J108</f>
        <v>318</v>
      </c>
      <c r="N108">
        <f>(0.8*M108)/L108+0.1</f>
        <v>0.41959798994974873</v>
      </c>
      <c r="O108" s="12">
        <v>0.44379999999999997</v>
      </c>
      <c r="P108">
        <v>100</v>
      </c>
      <c r="Q108">
        <f>0.8*(P108-J108)/L108+0.1</f>
        <v>-3.1658291457286436E-2</v>
      </c>
      <c r="R108">
        <f>-0.7917*Q108+0.8507</f>
        <v>0.87576386934673367</v>
      </c>
      <c r="S108">
        <f>365*P108*R108</f>
        <v>31965.381231155778</v>
      </c>
      <c r="T108" s="2">
        <f>0.7*S108</f>
        <v>22375.766861809043</v>
      </c>
    </row>
    <row r="109" spans="1:20" ht="16" thickBot="1" x14ac:dyDescent="0.4">
      <c r="A109" s="11" t="s">
        <v>223</v>
      </c>
      <c r="B109" s="12" t="s">
        <v>220</v>
      </c>
      <c r="C109" s="12" t="s">
        <v>344</v>
      </c>
      <c r="D109" s="12">
        <v>2</v>
      </c>
      <c r="E109" s="12">
        <v>1340</v>
      </c>
      <c r="F109" s="12">
        <v>0.38900000000000001</v>
      </c>
      <c r="G109" s="1">
        <f>E109*12*F109</f>
        <v>6255.12</v>
      </c>
      <c r="H109" s="12">
        <v>278</v>
      </c>
      <c r="I109" s="12">
        <v>0.38900000000000001</v>
      </c>
      <c r="J109" s="12">
        <v>135</v>
      </c>
      <c r="K109" s="12">
        <v>347</v>
      </c>
      <c r="L109">
        <f>K109-J109</f>
        <v>212</v>
      </c>
      <c r="M109">
        <f>H109-J109</f>
        <v>143</v>
      </c>
      <c r="N109">
        <f>(0.8*M109)/L109+0.1</f>
        <v>0.63962264150943393</v>
      </c>
      <c r="O109" s="12">
        <v>0.38900000000000001</v>
      </c>
      <c r="P109">
        <v>100</v>
      </c>
      <c r="Q109">
        <f>0.8*(P109-J109)/L109+0.1</f>
        <v>-3.20754716981132E-2</v>
      </c>
      <c r="R109">
        <f>-0.7917*Q109+0.8507</f>
        <v>0.87609415094339627</v>
      </c>
      <c r="S109">
        <f>365*P109*R109</f>
        <v>31977.436509433963</v>
      </c>
      <c r="T109" s="2">
        <f>0.7*S109</f>
        <v>22384.205556603774</v>
      </c>
    </row>
    <row r="110" spans="1:20" ht="16" thickBot="1" x14ac:dyDescent="0.4">
      <c r="A110" s="11" t="s">
        <v>274</v>
      </c>
      <c r="B110" s="12" t="s">
        <v>273</v>
      </c>
      <c r="C110" s="12" t="s">
        <v>343</v>
      </c>
      <c r="D110" s="12">
        <v>2</v>
      </c>
      <c r="E110" s="12">
        <v>3200</v>
      </c>
      <c r="F110" s="12">
        <v>0.67949999999999999</v>
      </c>
      <c r="G110" s="1">
        <f>E110*12*F110</f>
        <v>26092.799999999999</v>
      </c>
      <c r="H110" s="12">
        <v>154</v>
      </c>
      <c r="I110" s="12">
        <v>0.67949999999999999</v>
      </c>
      <c r="J110" s="12">
        <v>154</v>
      </c>
      <c r="K110" s="12">
        <v>480</v>
      </c>
      <c r="L110">
        <f>K110-J110</f>
        <v>326</v>
      </c>
      <c r="M110">
        <f>H110-J110</f>
        <v>0</v>
      </c>
      <c r="N110">
        <f>(0.8*M110)/L110+0.1</f>
        <v>0.1</v>
      </c>
      <c r="O110" s="12">
        <v>0.67949999999999999</v>
      </c>
      <c r="P110">
        <v>100</v>
      </c>
      <c r="Q110">
        <f>0.8*(P110-J110)/L110+0.1</f>
        <v>-3.251533742331289E-2</v>
      </c>
      <c r="R110">
        <f>-0.7917*Q110+0.8507</f>
        <v>0.8764423926380368</v>
      </c>
      <c r="S110">
        <f>365*P110*R110</f>
        <v>31990.147331288343</v>
      </c>
      <c r="T110" s="2">
        <f>0.7*S110</f>
        <v>22393.10313190184</v>
      </c>
    </row>
    <row r="111" spans="1:20" ht="16" thickBot="1" x14ac:dyDescent="0.4">
      <c r="A111" s="11" t="s">
        <v>297</v>
      </c>
      <c r="B111" s="12" t="s">
        <v>256</v>
      </c>
      <c r="C111" s="12" t="s">
        <v>343</v>
      </c>
      <c r="D111" s="12">
        <v>2</v>
      </c>
      <c r="E111" s="12">
        <v>3500</v>
      </c>
      <c r="F111" s="12">
        <v>0.39729999999999999</v>
      </c>
      <c r="G111" s="1">
        <f>E111*12*F111</f>
        <v>16686.599999999999</v>
      </c>
      <c r="H111" s="12">
        <v>294</v>
      </c>
      <c r="I111" s="12">
        <v>0.39729999999999999</v>
      </c>
      <c r="J111" s="12">
        <v>155</v>
      </c>
      <c r="K111" s="12">
        <v>483</v>
      </c>
      <c r="L111">
        <f>K111-J111</f>
        <v>328</v>
      </c>
      <c r="M111">
        <f>H111-J111</f>
        <v>139</v>
      </c>
      <c r="N111">
        <f>(0.8*M111)/L111+0.1</f>
        <v>0.4390243902439025</v>
      </c>
      <c r="O111" s="12">
        <v>0.39729999999999999</v>
      </c>
      <c r="P111">
        <v>100</v>
      </c>
      <c r="Q111">
        <f>0.8*(P111-J111)/L111+0.1</f>
        <v>-3.4146341463414637E-2</v>
      </c>
      <c r="R111">
        <f>-0.7917*Q111+0.8507</f>
        <v>0.87773365853658536</v>
      </c>
      <c r="S111">
        <f>365*P111*R111</f>
        <v>32037.278536585367</v>
      </c>
      <c r="T111" s="2">
        <f>0.7*S111</f>
        <v>22426.094975609754</v>
      </c>
    </row>
    <row r="112" spans="1:20" ht="16" thickBot="1" x14ac:dyDescent="0.4">
      <c r="A112" s="11" t="s">
        <v>97</v>
      </c>
      <c r="B112" s="12" t="s">
        <v>93</v>
      </c>
      <c r="C112" s="12" t="s">
        <v>344</v>
      </c>
      <c r="D112" s="12">
        <v>2</v>
      </c>
      <c r="E112" s="12">
        <v>1800</v>
      </c>
      <c r="F112" s="12">
        <v>0.1507</v>
      </c>
      <c r="G112" s="1">
        <f>E112*12*F112</f>
        <v>3255.12</v>
      </c>
      <c r="H112" s="12">
        <v>349</v>
      </c>
      <c r="I112" s="12">
        <v>0.1507</v>
      </c>
      <c r="J112" s="12">
        <v>145</v>
      </c>
      <c r="K112" s="12">
        <v>412</v>
      </c>
      <c r="L112">
        <f>K112-J112</f>
        <v>267</v>
      </c>
      <c r="M112">
        <f>H112-J112</f>
        <v>204</v>
      </c>
      <c r="N112">
        <f>(0.8*M112)/L112+0.1</f>
        <v>0.71123595505617987</v>
      </c>
      <c r="O112" s="12">
        <v>0.1507</v>
      </c>
      <c r="P112">
        <v>100</v>
      </c>
      <c r="Q112">
        <f>0.8*(P112-J112)/L112+0.1</f>
        <v>-3.4831460674157294E-2</v>
      </c>
      <c r="R112">
        <f>-0.7917*Q112+0.8507</f>
        <v>0.87827606741573039</v>
      </c>
      <c r="S112">
        <f>365*P112*R112</f>
        <v>32057.076460674158</v>
      </c>
      <c r="T112" s="2">
        <f>0.7*S112</f>
        <v>22439.953522471907</v>
      </c>
    </row>
    <row r="113" spans="1:20" ht="16" thickBot="1" x14ac:dyDescent="0.4">
      <c r="A113" s="11" t="s">
        <v>37</v>
      </c>
      <c r="B113" s="12" t="s">
        <v>38</v>
      </c>
      <c r="C113" s="12" t="s">
        <v>343</v>
      </c>
      <c r="D113" s="12">
        <v>2</v>
      </c>
      <c r="E113" s="12">
        <v>1060</v>
      </c>
      <c r="F113" s="12">
        <v>0.16159999999999999</v>
      </c>
      <c r="G113" s="1">
        <f>E113*12*F113</f>
        <v>2055.5520000000001</v>
      </c>
      <c r="H113" s="12">
        <v>148</v>
      </c>
      <c r="I113" s="12">
        <v>0.16159999999999999</v>
      </c>
      <c r="J113" s="12">
        <v>114</v>
      </c>
      <c r="K113" s="12">
        <v>153</v>
      </c>
      <c r="L113">
        <f>K113-J113</f>
        <v>39</v>
      </c>
      <c r="M113">
        <f>H113-J113</f>
        <v>34</v>
      </c>
      <c r="N113">
        <f>(0.8*M113)/L113+0.1</f>
        <v>0.79743589743589749</v>
      </c>
      <c r="O113" s="12">
        <v>0.16159999999999999</v>
      </c>
      <c r="P113">
        <v>114</v>
      </c>
      <c r="Q113">
        <f>0.8*(P113-J113)/L113+0.1</f>
        <v>0.1</v>
      </c>
      <c r="R113">
        <f>-0.7917*Q113+0.8507</f>
        <v>0.77153000000000005</v>
      </c>
      <c r="S113">
        <f>365*P113*R113</f>
        <v>32103.363300000001</v>
      </c>
      <c r="T113" s="2">
        <f>0.7*S113</f>
        <v>22472.354309999999</v>
      </c>
    </row>
    <row r="114" spans="1:20" ht="16" thickBot="1" x14ac:dyDescent="0.4">
      <c r="A114" s="11" t="s">
        <v>255</v>
      </c>
      <c r="B114" s="12" t="s">
        <v>256</v>
      </c>
      <c r="C114" s="12" t="s">
        <v>344</v>
      </c>
      <c r="D114" s="12">
        <v>2</v>
      </c>
      <c r="E114" s="12">
        <v>3000</v>
      </c>
      <c r="F114" s="12">
        <v>0.29320000000000002</v>
      </c>
      <c r="G114" s="1">
        <f>E114*12*F114</f>
        <v>10555.2</v>
      </c>
      <c r="H114" s="12">
        <v>620</v>
      </c>
      <c r="I114" s="12">
        <v>0.29320000000000002</v>
      </c>
      <c r="J114" s="12">
        <v>195</v>
      </c>
      <c r="K114" s="12">
        <v>752</v>
      </c>
      <c r="L114">
        <f>K114-J114</f>
        <v>557</v>
      </c>
      <c r="M114">
        <f>H114-J114</f>
        <v>425</v>
      </c>
      <c r="N114">
        <f>(0.8*M114)/L114+0.1</f>
        <v>0.71041292639138243</v>
      </c>
      <c r="O114" s="12">
        <v>0.29320000000000002</v>
      </c>
      <c r="P114">
        <v>100</v>
      </c>
      <c r="Q114">
        <f>0.8*(P114-J114)/L114+0.1</f>
        <v>-3.6445242369838426E-2</v>
      </c>
      <c r="R114">
        <f>-0.7917*Q114+0.8507</f>
        <v>0.87955369838420105</v>
      </c>
      <c r="S114">
        <f>365*P114*R114</f>
        <v>32103.709991023337</v>
      </c>
      <c r="T114" s="2">
        <f>0.7*S114</f>
        <v>22472.596993716335</v>
      </c>
    </row>
    <row r="115" spans="1:20" ht="16" thickBot="1" x14ac:dyDescent="0.4">
      <c r="A115" s="11" t="s">
        <v>279</v>
      </c>
      <c r="B115" s="12" t="s">
        <v>276</v>
      </c>
      <c r="C115" s="12" t="s">
        <v>344</v>
      </c>
      <c r="D115" s="12">
        <v>2</v>
      </c>
      <c r="E115" s="12">
        <v>5500</v>
      </c>
      <c r="F115" s="12">
        <v>0.52329999999999999</v>
      </c>
      <c r="G115" s="1">
        <f>E115*12*F115</f>
        <v>34537.799999999996</v>
      </c>
      <c r="H115" s="12">
        <v>428</v>
      </c>
      <c r="I115" s="12">
        <v>0.52329999999999999</v>
      </c>
      <c r="J115" s="12">
        <v>200</v>
      </c>
      <c r="K115" s="12">
        <v>770</v>
      </c>
      <c r="L115">
        <f>K115-J115</f>
        <v>570</v>
      </c>
      <c r="M115">
        <f>H115-J115</f>
        <v>228</v>
      </c>
      <c r="N115">
        <f>(0.8*M115)/L115+0.1</f>
        <v>0.42000000000000004</v>
      </c>
      <c r="O115" s="12">
        <v>0.52329999999999999</v>
      </c>
      <c r="P115">
        <v>100</v>
      </c>
      <c r="Q115">
        <f>0.8*(P115-J115)/L115+0.1</f>
        <v>-4.0350877192982443E-2</v>
      </c>
      <c r="R115">
        <f>-0.7917*Q115+0.8507</f>
        <v>0.88264578947368422</v>
      </c>
      <c r="S115">
        <f>365*P115*R115</f>
        <v>32216.571315789475</v>
      </c>
      <c r="T115" s="2">
        <f>0.7*S115</f>
        <v>22551.599921052632</v>
      </c>
    </row>
    <row r="116" spans="1:20" ht="16" thickBot="1" x14ac:dyDescent="0.4">
      <c r="A116" s="11" t="s">
        <v>321</v>
      </c>
      <c r="B116" s="12" t="s">
        <v>320</v>
      </c>
      <c r="C116" s="12" t="s">
        <v>344</v>
      </c>
      <c r="D116" s="12">
        <v>1</v>
      </c>
      <c r="E116" s="12">
        <v>4000</v>
      </c>
      <c r="F116" s="12">
        <v>0.50680000000000003</v>
      </c>
      <c r="G116" s="1">
        <f>E116*12*F116</f>
        <v>24326.400000000001</v>
      </c>
      <c r="H116" s="12">
        <v>337</v>
      </c>
      <c r="I116" s="12">
        <v>0.50680000000000003</v>
      </c>
      <c r="J116" s="12">
        <v>179</v>
      </c>
      <c r="K116" s="12">
        <v>629</v>
      </c>
      <c r="L116">
        <f>K116-J116</f>
        <v>450</v>
      </c>
      <c r="M116">
        <f>H116-J116</f>
        <v>158</v>
      </c>
      <c r="N116">
        <f>(0.8*M116)/L116+0.1</f>
        <v>0.38088888888888894</v>
      </c>
      <c r="O116" s="12">
        <v>0.50680000000000003</v>
      </c>
      <c r="P116">
        <v>100</v>
      </c>
      <c r="Q116">
        <f>0.8*(P116-J116)/L116+0.1</f>
        <v>-4.044444444444445E-2</v>
      </c>
      <c r="R116">
        <f>-0.7917*Q116+0.8507</f>
        <v>0.88271986666666669</v>
      </c>
      <c r="S116">
        <f>365*P116*R116</f>
        <v>32219.275133333333</v>
      </c>
      <c r="T116" s="2">
        <f>0.7*S116</f>
        <v>22553.492593333332</v>
      </c>
    </row>
    <row r="117" spans="1:20" ht="16" thickBot="1" x14ac:dyDescent="0.4">
      <c r="A117" s="11" t="s">
        <v>137</v>
      </c>
      <c r="B117" s="12" t="s">
        <v>138</v>
      </c>
      <c r="C117" s="12" t="s">
        <v>343</v>
      </c>
      <c r="D117" s="12">
        <v>2</v>
      </c>
      <c r="E117" s="12">
        <v>2500</v>
      </c>
      <c r="F117" s="12">
        <v>0.29320000000000002</v>
      </c>
      <c r="G117" s="1">
        <f>E117*12*F117</f>
        <v>8796</v>
      </c>
      <c r="H117" s="12">
        <v>392</v>
      </c>
      <c r="I117" s="12">
        <v>0.29320000000000002</v>
      </c>
      <c r="J117" s="12">
        <v>173</v>
      </c>
      <c r="K117" s="12">
        <v>581</v>
      </c>
      <c r="L117">
        <f>K117-J117</f>
        <v>408</v>
      </c>
      <c r="M117">
        <f>H117-J117</f>
        <v>219</v>
      </c>
      <c r="N117">
        <f>(0.8*M117)/L117+0.1</f>
        <v>0.52941176470588236</v>
      </c>
      <c r="O117" s="12">
        <v>0.29320000000000002</v>
      </c>
      <c r="P117">
        <v>100</v>
      </c>
      <c r="Q117">
        <f>0.8*(P117-J117)/L117+0.1</f>
        <v>-4.3137254901960798E-2</v>
      </c>
      <c r="R117">
        <f>-0.7917*Q117+0.8507</f>
        <v>0.88485176470588234</v>
      </c>
      <c r="S117">
        <f>365*P117*R117</f>
        <v>32297.089411764704</v>
      </c>
      <c r="T117" s="2">
        <f>0.7*S117</f>
        <v>22607.962588235292</v>
      </c>
    </row>
    <row r="118" spans="1:20" ht="16" thickBot="1" x14ac:dyDescent="0.4">
      <c r="A118" s="11" t="s">
        <v>304</v>
      </c>
      <c r="B118" s="12" t="s">
        <v>293</v>
      </c>
      <c r="C118" s="12" t="s">
        <v>344</v>
      </c>
      <c r="D118" s="12">
        <v>2</v>
      </c>
      <c r="E118" s="12">
        <v>1100</v>
      </c>
      <c r="F118" s="12">
        <v>0.61919999999999997</v>
      </c>
      <c r="G118" s="1">
        <f>E118*12*F118</f>
        <v>8173.44</v>
      </c>
      <c r="H118" s="12">
        <v>188</v>
      </c>
      <c r="I118" s="12">
        <v>0.61919999999999997</v>
      </c>
      <c r="J118" s="12">
        <v>136</v>
      </c>
      <c r="K118" s="12">
        <v>335</v>
      </c>
      <c r="L118">
        <f>K118-J118</f>
        <v>199</v>
      </c>
      <c r="M118">
        <f>H118-J118</f>
        <v>52</v>
      </c>
      <c r="N118">
        <f>(0.8*M118)/L118+0.1</f>
        <v>0.30904522613065327</v>
      </c>
      <c r="O118" s="12">
        <v>0.61919999999999997</v>
      </c>
      <c r="P118">
        <v>100</v>
      </c>
      <c r="Q118">
        <f>0.8*(P118-J118)/L118+0.1</f>
        <v>-4.472361809045225E-2</v>
      </c>
      <c r="R118">
        <f>-0.7917*Q118+0.8507</f>
        <v>0.88610768844221111</v>
      </c>
      <c r="S118">
        <f>365*P118*R118</f>
        <v>32342.930628140704</v>
      </c>
      <c r="T118" s="2">
        <f>0.7*S118</f>
        <v>22640.051439698491</v>
      </c>
    </row>
    <row r="119" spans="1:20" ht="16" thickBot="1" x14ac:dyDescent="0.4">
      <c r="A119" s="11" t="s">
        <v>111</v>
      </c>
      <c r="B119" s="12" t="s">
        <v>109</v>
      </c>
      <c r="C119" s="12" t="s">
        <v>343</v>
      </c>
      <c r="D119" s="12">
        <v>2</v>
      </c>
      <c r="E119" s="12">
        <v>1300</v>
      </c>
      <c r="F119" s="12">
        <v>0.63009999999999999</v>
      </c>
      <c r="G119" s="1">
        <f>E119*12*F119</f>
        <v>9829.56</v>
      </c>
      <c r="H119" s="12">
        <v>207</v>
      </c>
      <c r="I119" s="12">
        <v>0.63009999999999999</v>
      </c>
      <c r="J119" s="12">
        <v>127</v>
      </c>
      <c r="K119" s="12">
        <v>276</v>
      </c>
      <c r="L119">
        <f>K119-J119</f>
        <v>149</v>
      </c>
      <c r="M119">
        <f>H119-J119</f>
        <v>80</v>
      </c>
      <c r="N119">
        <f>(0.8*M119)/L119+0.1</f>
        <v>0.5295302013422819</v>
      </c>
      <c r="O119" s="12">
        <v>0.63009999999999999</v>
      </c>
      <c r="P119">
        <v>100</v>
      </c>
      <c r="Q119">
        <f>0.8*(P119-J119)/L119+0.1</f>
        <v>-4.496644295302013E-2</v>
      </c>
      <c r="R119">
        <f>-0.7917*Q119+0.8507</f>
        <v>0.88629993288590603</v>
      </c>
      <c r="S119">
        <f>365*P119*R119</f>
        <v>32349.947550335572</v>
      </c>
      <c r="T119" s="2">
        <f>0.7*S119</f>
        <v>22644.963285234899</v>
      </c>
    </row>
    <row r="120" spans="1:20" ht="16" thickBot="1" x14ac:dyDescent="0.4">
      <c r="A120" s="11" t="s">
        <v>236</v>
      </c>
      <c r="B120" s="12" t="s">
        <v>234</v>
      </c>
      <c r="C120" s="12" t="s">
        <v>344</v>
      </c>
      <c r="D120" s="12">
        <v>1</v>
      </c>
      <c r="E120" s="12">
        <v>1200</v>
      </c>
      <c r="F120" s="12">
        <v>0.4</v>
      </c>
      <c r="G120" s="1">
        <f>E120*12*F120</f>
        <v>5760</v>
      </c>
      <c r="H120" s="12">
        <v>435</v>
      </c>
      <c r="I120" s="12">
        <v>0.4</v>
      </c>
      <c r="J120" s="12">
        <v>162</v>
      </c>
      <c r="K120" s="12">
        <v>504</v>
      </c>
      <c r="L120">
        <f>K120-J120</f>
        <v>342</v>
      </c>
      <c r="M120">
        <f>H120-J120</f>
        <v>273</v>
      </c>
      <c r="N120">
        <f>(0.8*M120)/L120+0.1</f>
        <v>0.73859649122807014</v>
      </c>
      <c r="O120" s="12">
        <v>0.4</v>
      </c>
      <c r="P120">
        <v>100</v>
      </c>
      <c r="Q120">
        <f>0.8*(P120-J120)/L120+0.1</f>
        <v>-4.5029239766081863E-2</v>
      </c>
      <c r="R120">
        <f>-0.7917*Q120+0.8507</f>
        <v>0.886349649122807</v>
      </c>
      <c r="S120">
        <f>365*P120*R120</f>
        <v>32351.762192982456</v>
      </c>
      <c r="T120" s="2">
        <f>0.7*S120</f>
        <v>22646.233535087718</v>
      </c>
    </row>
    <row r="121" spans="1:20" ht="16" thickBot="1" x14ac:dyDescent="0.4">
      <c r="A121" s="11" t="s">
        <v>163</v>
      </c>
      <c r="B121" s="12" t="s">
        <v>164</v>
      </c>
      <c r="C121" s="12" t="s">
        <v>344</v>
      </c>
      <c r="D121" s="12">
        <v>1</v>
      </c>
      <c r="E121" s="12">
        <v>1300</v>
      </c>
      <c r="F121" s="12">
        <v>0.39179999999999998</v>
      </c>
      <c r="G121" s="1">
        <f>E121*12*F121</f>
        <v>6112.08</v>
      </c>
      <c r="H121" s="12">
        <v>318</v>
      </c>
      <c r="I121" s="12">
        <v>0.39179999999999998</v>
      </c>
      <c r="J121" s="12">
        <v>157</v>
      </c>
      <c r="K121" s="12">
        <v>471</v>
      </c>
      <c r="L121">
        <f>K121-J121</f>
        <v>314</v>
      </c>
      <c r="M121">
        <f>H121-J121</f>
        <v>161</v>
      </c>
      <c r="N121">
        <f>(0.8*M121)/L121+0.1</f>
        <v>0.51019108280254777</v>
      </c>
      <c r="O121" s="12">
        <v>0.39179999999999998</v>
      </c>
      <c r="P121">
        <v>100</v>
      </c>
      <c r="Q121">
        <f>0.8*(P121-J121)/L121+0.1</f>
        <v>-4.5222929936305722E-2</v>
      </c>
      <c r="R121">
        <f>-0.7917*Q121+0.8507</f>
        <v>0.88650299363057328</v>
      </c>
      <c r="S121">
        <f>365*P121*R121</f>
        <v>32357.359267515923</v>
      </c>
      <c r="T121" s="2">
        <f>0.7*S121</f>
        <v>22650.151487261144</v>
      </c>
    </row>
    <row r="122" spans="1:20" ht="16" thickBot="1" x14ac:dyDescent="0.4">
      <c r="A122" s="11" t="s">
        <v>271</v>
      </c>
      <c r="B122" s="12" t="s">
        <v>270</v>
      </c>
      <c r="C122" s="12" t="s">
        <v>344</v>
      </c>
      <c r="D122" s="12">
        <v>1</v>
      </c>
      <c r="E122" s="12">
        <v>3300</v>
      </c>
      <c r="F122" s="12">
        <v>0.2712</v>
      </c>
      <c r="G122" s="1">
        <f>E122*12*F122</f>
        <v>10739.52</v>
      </c>
      <c r="H122" s="12">
        <v>980</v>
      </c>
      <c r="I122" s="12">
        <v>0.2712</v>
      </c>
      <c r="J122" s="12">
        <v>283</v>
      </c>
      <c r="K122" s="12">
        <v>1261</v>
      </c>
      <c r="L122">
        <f>K122-J122</f>
        <v>978</v>
      </c>
      <c r="M122">
        <f>H122-J122</f>
        <v>697</v>
      </c>
      <c r="N122">
        <f>(0.8*M122)/L122+0.1</f>
        <v>0.67014314928425356</v>
      </c>
      <c r="O122" s="12">
        <v>0.2712</v>
      </c>
      <c r="P122">
        <v>100</v>
      </c>
      <c r="Q122">
        <f>0.8*(P122-J122)/L122+0.1</f>
        <v>-4.9693251533742322E-2</v>
      </c>
      <c r="R122">
        <f>-0.7917*Q122+0.8507</f>
        <v>0.89004214723926378</v>
      </c>
      <c r="S122">
        <f>365*P122*R122</f>
        <v>32486.538374233129</v>
      </c>
      <c r="T122" s="2">
        <f>0.7*S122</f>
        <v>22740.576861963189</v>
      </c>
    </row>
    <row r="123" spans="1:20" ht="16" thickBot="1" x14ac:dyDescent="0.4">
      <c r="A123" s="11" t="s">
        <v>295</v>
      </c>
      <c r="B123" s="12" t="s">
        <v>291</v>
      </c>
      <c r="C123" s="12" t="s">
        <v>344</v>
      </c>
      <c r="D123" s="12">
        <v>2</v>
      </c>
      <c r="E123" s="12">
        <v>3900</v>
      </c>
      <c r="F123" s="12">
        <v>0.47670000000000001</v>
      </c>
      <c r="G123" s="1">
        <f>E123*12*F123</f>
        <v>22309.56</v>
      </c>
      <c r="H123" s="12">
        <v>535</v>
      </c>
      <c r="I123" s="12">
        <v>0.47670000000000001</v>
      </c>
      <c r="J123" s="12">
        <v>231</v>
      </c>
      <c r="K123" s="12">
        <v>888</v>
      </c>
      <c r="L123">
        <f>K123-J123</f>
        <v>657</v>
      </c>
      <c r="M123">
        <f>H123-J123</f>
        <v>304</v>
      </c>
      <c r="N123">
        <f>(0.8*M123)/L123+0.1</f>
        <v>0.4701674277016743</v>
      </c>
      <c r="O123" s="12">
        <v>0.47670000000000001</v>
      </c>
      <c r="P123">
        <v>100</v>
      </c>
      <c r="Q123">
        <f>0.8*(P123-J123)/L123+0.1</f>
        <v>-5.9512937595129378E-2</v>
      </c>
      <c r="R123">
        <f>-0.7917*Q123+0.8507</f>
        <v>0.89781639269406388</v>
      </c>
      <c r="S123">
        <f>365*P123*R123</f>
        <v>32770.298333333332</v>
      </c>
      <c r="T123" s="2">
        <f>0.7*S123</f>
        <v>22939.20883333333</v>
      </c>
    </row>
    <row r="124" spans="1:20" ht="16" thickBot="1" x14ac:dyDescent="0.4">
      <c r="A124" s="11" t="s">
        <v>176</v>
      </c>
      <c r="B124" s="12" t="s">
        <v>159</v>
      </c>
      <c r="C124" s="12" t="s">
        <v>344</v>
      </c>
      <c r="D124" s="12">
        <v>2</v>
      </c>
      <c r="E124" s="12">
        <v>1900</v>
      </c>
      <c r="F124" s="12">
        <v>0.189</v>
      </c>
      <c r="G124" s="1">
        <f>E124*12*F124</f>
        <v>4309.2</v>
      </c>
      <c r="H124" s="12">
        <v>568</v>
      </c>
      <c r="I124" s="12">
        <v>0.189</v>
      </c>
      <c r="J124" s="12">
        <v>227</v>
      </c>
      <c r="K124" s="12">
        <v>861</v>
      </c>
      <c r="L124">
        <f>K124-J124</f>
        <v>634</v>
      </c>
      <c r="M124">
        <f>H124-J124</f>
        <v>341</v>
      </c>
      <c r="N124">
        <f>(0.8*M124)/L124+0.1</f>
        <v>0.53028391167192435</v>
      </c>
      <c r="O124" s="12">
        <v>0.189</v>
      </c>
      <c r="P124">
        <v>499.65480783368849</v>
      </c>
      <c r="Q124">
        <f>0.8*(P124-J124)/L124+0.1</f>
        <v>0.4440439215567048</v>
      </c>
      <c r="R124">
        <f>-0.7917*Q124+0.8507</f>
        <v>0.49915042730355685</v>
      </c>
      <c r="S124">
        <f>365*P124*R124</f>
        <v>91032.062454578714</v>
      </c>
      <c r="T124" s="2">
        <f>0.7*S124</f>
        <v>63722.443718205097</v>
      </c>
    </row>
    <row r="125" spans="1:20" ht="16" thickBot="1" x14ac:dyDescent="0.4">
      <c r="A125" s="11" t="s">
        <v>251</v>
      </c>
      <c r="B125" s="12" t="s">
        <v>252</v>
      </c>
      <c r="C125" s="12" t="s">
        <v>343</v>
      </c>
      <c r="D125" s="12">
        <v>2</v>
      </c>
      <c r="E125" s="12">
        <v>3000</v>
      </c>
      <c r="F125" s="12">
        <v>0.40820000000000001</v>
      </c>
      <c r="G125" s="1">
        <f>E125*12*F125</f>
        <v>14695.2</v>
      </c>
      <c r="H125" s="12">
        <v>415</v>
      </c>
      <c r="I125" s="12">
        <v>0.40820000000000001</v>
      </c>
      <c r="J125" s="12">
        <v>193</v>
      </c>
      <c r="K125" s="12">
        <v>648</v>
      </c>
      <c r="L125">
        <f>K125-J125</f>
        <v>455</v>
      </c>
      <c r="M125">
        <f>H125-J125</f>
        <v>222</v>
      </c>
      <c r="N125">
        <f>(0.8*M125)/L125+0.1</f>
        <v>0.49032967032967034</v>
      </c>
      <c r="O125" s="12">
        <v>0.40820000000000001</v>
      </c>
      <c r="P125">
        <v>100</v>
      </c>
      <c r="Q125">
        <f>0.8*(P125-J125)/L125+0.1</f>
        <v>-6.3516483516483535E-2</v>
      </c>
      <c r="R125">
        <f>-0.7917*Q125+0.8507</f>
        <v>0.90098600000000006</v>
      </c>
      <c r="S125">
        <f>365*P125*R125</f>
        <v>32885.989000000001</v>
      </c>
      <c r="T125" s="2">
        <f>0.7*S125</f>
        <v>23020.192299999999</v>
      </c>
    </row>
    <row r="126" spans="1:20" ht="16" thickBot="1" x14ac:dyDescent="0.4">
      <c r="A126" s="11" t="s">
        <v>67</v>
      </c>
      <c r="B126" s="12" t="s">
        <v>65</v>
      </c>
      <c r="C126" s="12" t="s">
        <v>344</v>
      </c>
      <c r="D126" s="12">
        <v>1</v>
      </c>
      <c r="E126" s="12">
        <v>1500</v>
      </c>
      <c r="F126" s="12">
        <v>0.44929999999999998</v>
      </c>
      <c r="G126" s="1">
        <f>E126*12*F126</f>
        <v>8087.4</v>
      </c>
      <c r="H126" s="12">
        <v>662</v>
      </c>
      <c r="I126" s="12">
        <v>0.44929999999999998</v>
      </c>
      <c r="J126" s="12">
        <v>229</v>
      </c>
      <c r="K126" s="12">
        <v>859</v>
      </c>
      <c r="L126">
        <f>K126-J126</f>
        <v>630</v>
      </c>
      <c r="M126">
        <f>H126-J126</f>
        <v>433</v>
      </c>
      <c r="N126">
        <f>(0.8*M126)/L126+0.1</f>
        <v>0.64984126984126989</v>
      </c>
      <c r="O126" s="12">
        <v>0.44929999999999998</v>
      </c>
      <c r="P126">
        <v>100</v>
      </c>
      <c r="Q126">
        <f>0.8*(P126-J126)/L126+0.1</f>
        <v>-6.3809523809523816E-2</v>
      </c>
      <c r="R126">
        <f>-0.7917*Q126+0.8507</f>
        <v>0.90121799999999996</v>
      </c>
      <c r="S126">
        <f>365*P126*R126</f>
        <v>32894.457000000002</v>
      </c>
      <c r="T126" s="2">
        <f>0.7*S126</f>
        <v>23026.119900000002</v>
      </c>
    </row>
    <row r="127" spans="1:20" ht="16" thickBot="1" x14ac:dyDescent="0.4">
      <c r="A127" s="11" t="s">
        <v>208</v>
      </c>
      <c r="B127" s="12" t="s">
        <v>207</v>
      </c>
      <c r="C127" s="12" t="s">
        <v>343</v>
      </c>
      <c r="D127" s="12">
        <v>2</v>
      </c>
      <c r="E127" s="12">
        <v>869</v>
      </c>
      <c r="F127" s="12">
        <v>0.38900000000000001</v>
      </c>
      <c r="G127" s="1">
        <f>E127*12*F127</f>
        <v>4056.4920000000002</v>
      </c>
      <c r="H127" s="12">
        <v>246</v>
      </c>
      <c r="I127" s="12">
        <v>0.38900000000000001</v>
      </c>
      <c r="J127" s="12">
        <v>135</v>
      </c>
      <c r="K127" s="12">
        <v>305</v>
      </c>
      <c r="L127">
        <f>K127-J127</f>
        <v>170</v>
      </c>
      <c r="M127">
        <f>H127-J127</f>
        <v>111</v>
      </c>
      <c r="N127">
        <f>(0.8*M127)/L127+0.1</f>
        <v>0.62235294117647066</v>
      </c>
      <c r="O127" s="12">
        <v>0.38900000000000001</v>
      </c>
      <c r="P127">
        <v>100</v>
      </c>
      <c r="Q127">
        <f>0.8*(P127-J127)/L127+0.1</f>
        <v>-6.4705882352941169E-2</v>
      </c>
      <c r="R127">
        <f>-0.7917*Q127+0.8507</f>
        <v>0.90192764705882356</v>
      </c>
      <c r="S127">
        <f>365*P127*R127</f>
        <v>32920.359117647058</v>
      </c>
      <c r="T127" s="2">
        <f>0.7*S127</f>
        <v>23044.251382352941</v>
      </c>
    </row>
    <row r="128" spans="1:20" ht="16" thickBot="1" x14ac:dyDescent="0.4">
      <c r="A128" s="11" t="s">
        <v>117</v>
      </c>
      <c r="B128" s="12" t="s">
        <v>115</v>
      </c>
      <c r="C128" s="12" t="s">
        <v>344</v>
      </c>
      <c r="D128" s="12">
        <v>1</v>
      </c>
      <c r="E128" s="12">
        <v>2100</v>
      </c>
      <c r="F128" s="12">
        <v>0.69320000000000004</v>
      </c>
      <c r="G128" s="1">
        <f>E128*12*F128</f>
        <v>17468.64</v>
      </c>
      <c r="H128" s="12">
        <v>1477</v>
      </c>
      <c r="I128" s="12">
        <v>0.69320000000000004</v>
      </c>
      <c r="J128" s="12">
        <v>448</v>
      </c>
      <c r="K128" s="12">
        <v>2128</v>
      </c>
      <c r="L128">
        <f>K128-J128</f>
        <v>1680</v>
      </c>
      <c r="M128">
        <f>H128-J128</f>
        <v>1029</v>
      </c>
      <c r="N128">
        <f>(0.8*M128)/L128+0.1</f>
        <v>0.59000000000000008</v>
      </c>
      <c r="O128" s="12">
        <v>0.69320000000000004</v>
      </c>
      <c r="P128">
        <v>100</v>
      </c>
      <c r="Q128">
        <f>0.8*(P128-J128)/L128+0.1</f>
        <v>-6.5714285714285725E-2</v>
      </c>
      <c r="R128">
        <f>-0.7917*Q128+0.8507</f>
        <v>0.90272600000000003</v>
      </c>
      <c r="S128">
        <f>365*P128*R128</f>
        <v>32949.499000000003</v>
      </c>
      <c r="T128" s="2">
        <f>0.7*S128</f>
        <v>23064.649300000001</v>
      </c>
    </row>
    <row r="129" spans="1:20" ht="16" thickBot="1" x14ac:dyDescent="0.4">
      <c r="A129" s="11" t="s">
        <v>141</v>
      </c>
      <c r="B129" s="12" t="s">
        <v>136</v>
      </c>
      <c r="C129" s="12" t="s">
        <v>344</v>
      </c>
      <c r="D129" s="12">
        <v>2</v>
      </c>
      <c r="E129" s="12">
        <v>1800</v>
      </c>
      <c r="F129" s="12">
        <v>0.4521</v>
      </c>
      <c r="G129" s="1">
        <f>E129*12*F129</f>
        <v>9765.36</v>
      </c>
      <c r="H129" s="12">
        <v>286</v>
      </c>
      <c r="I129" s="12">
        <v>0.4521</v>
      </c>
      <c r="J129" s="12">
        <v>151</v>
      </c>
      <c r="K129" s="12">
        <v>391</v>
      </c>
      <c r="L129">
        <f>K129-J129</f>
        <v>240</v>
      </c>
      <c r="M129">
        <f>H129-J129</f>
        <v>135</v>
      </c>
      <c r="N129">
        <f>(0.8*M129)/L129+0.1</f>
        <v>0.55000000000000004</v>
      </c>
      <c r="O129" s="12">
        <v>0.4521</v>
      </c>
      <c r="P129">
        <v>100</v>
      </c>
      <c r="Q129">
        <f>0.8*(P129-J129)/L129+0.1</f>
        <v>-7.0000000000000007E-2</v>
      </c>
      <c r="R129">
        <f>-0.7917*Q129+0.8507</f>
        <v>0.90611900000000001</v>
      </c>
      <c r="S129">
        <f>365*P129*R129</f>
        <v>33073.343500000003</v>
      </c>
      <c r="T129" s="2">
        <f>0.7*S129</f>
        <v>23151.34045</v>
      </c>
    </row>
    <row r="130" spans="1:20" ht="16" thickBot="1" x14ac:dyDescent="0.4">
      <c r="A130" s="11" t="s">
        <v>322</v>
      </c>
      <c r="B130" s="12" t="s">
        <v>320</v>
      </c>
      <c r="C130" s="12" t="s">
        <v>344</v>
      </c>
      <c r="D130" s="12">
        <v>2</v>
      </c>
      <c r="E130" s="12">
        <v>5500</v>
      </c>
      <c r="F130" s="12">
        <v>0.61639999999999995</v>
      </c>
      <c r="G130" s="1">
        <f>E130*12*F130</f>
        <v>40682.399999999994</v>
      </c>
      <c r="H130" s="12">
        <v>447</v>
      </c>
      <c r="I130" s="12">
        <v>0.61639999999999995</v>
      </c>
      <c r="J130" s="12">
        <v>227</v>
      </c>
      <c r="K130" s="12">
        <v>813</v>
      </c>
      <c r="L130">
        <f>K130-J130</f>
        <v>586</v>
      </c>
      <c r="M130">
        <f>H130-J130</f>
        <v>220</v>
      </c>
      <c r="N130">
        <f>(0.8*M130)/L130+0.1</f>
        <v>0.40034129692832765</v>
      </c>
      <c r="O130" s="12">
        <v>0.61639999999999995</v>
      </c>
      <c r="P130">
        <v>100</v>
      </c>
      <c r="Q130">
        <f>0.8*(P130-J130)/L130+0.1</f>
        <v>-7.3378839590443695E-2</v>
      </c>
      <c r="R130">
        <f>-0.7917*Q130+0.8507</f>
        <v>0.90879402730375425</v>
      </c>
      <c r="S130">
        <f>365*P130*R130</f>
        <v>33170.981996587027</v>
      </c>
      <c r="T130" s="2">
        <f>0.7*S130</f>
        <v>23219.687397610916</v>
      </c>
    </row>
    <row r="131" spans="1:20" ht="16" thickBot="1" x14ac:dyDescent="0.4">
      <c r="A131" s="11" t="s">
        <v>283</v>
      </c>
      <c r="B131" s="12" t="s">
        <v>239</v>
      </c>
      <c r="C131" s="12" t="s">
        <v>344</v>
      </c>
      <c r="D131" s="12">
        <v>1</v>
      </c>
      <c r="E131" s="12">
        <v>2500</v>
      </c>
      <c r="F131" s="12">
        <v>0.2301</v>
      </c>
      <c r="G131" s="1">
        <f>E131*12*F131</f>
        <v>6903</v>
      </c>
      <c r="H131" s="12">
        <v>490</v>
      </c>
      <c r="I131" s="12">
        <v>0.2301</v>
      </c>
      <c r="J131" s="12">
        <v>186</v>
      </c>
      <c r="K131" s="12">
        <v>578</v>
      </c>
      <c r="L131">
        <f>K131-J131</f>
        <v>392</v>
      </c>
      <c r="M131">
        <f>H131-J131</f>
        <v>304</v>
      </c>
      <c r="N131">
        <f>(0.8*M131)/L131+0.1</f>
        <v>0.7204081632653061</v>
      </c>
      <c r="O131" s="12">
        <v>0.2301</v>
      </c>
      <c r="P131">
        <v>100</v>
      </c>
      <c r="Q131">
        <f>0.8*(P131-J131)/L131+0.1</f>
        <v>-7.5510204081632643E-2</v>
      </c>
      <c r="R131">
        <f>-0.7917*Q131+0.8507</f>
        <v>0.91048142857142855</v>
      </c>
      <c r="S131">
        <f>365*P131*R131</f>
        <v>33232.572142857141</v>
      </c>
      <c r="T131" s="2">
        <f>0.7*S131</f>
        <v>23262.800499999998</v>
      </c>
    </row>
    <row r="132" spans="1:20" ht="16" thickBot="1" x14ac:dyDescent="0.4">
      <c r="A132" s="11" t="s">
        <v>47</v>
      </c>
      <c r="B132" s="12" t="s">
        <v>44</v>
      </c>
      <c r="C132" s="12" t="s">
        <v>344</v>
      </c>
      <c r="D132" s="12">
        <v>2</v>
      </c>
      <c r="E132" s="12">
        <v>2800</v>
      </c>
      <c r="F132" s="12">
        <v>0.52600000000000002</v>
      </c>
      <c r="G132" s="1">
        <f>E132*12*F132</f>
        <v>17673.600000000002</v>
      </c>
      <c r="H132" s="12">
        <v>374</v>
      </c>
      <c r="I132" s="12">
        <v>0.52600000000000002</v>
      </c>
      <c r="J132" s="12">
        <v>197</v>
      </c>
      <c r="K132" s="12">
        <v>639</v>
      </c>
      <c r="L132">
        <f>K132-J132</f>
        <v>442</v>
      </c>
      <c r="M132">
        <f>H132-J132</f>
        <v>177</v>
      </c>
      <c r="N132">
        <f>(0.8*M132)/L132+0.1</f>
        <v>0.42036199095022619</v>
      </c>
      <c r="O132" s="12">
        <v>0.52600000000000002</v>
      </c>
      <c r="P132">
        <v>100</v>
      </c>
      <c r="Q132">
        <f>0.8*(P132-J132)/L132+0.1</f>
        <v>-7.5565610859728516E-2</v>
      </c>
      <c r="R132">
        <f>-0.7917*Q132+0.8507</f>
        <v>0.91052529411764704</v>
      </c>
      <c r="S132">
        <f>365*P132*R132</f>
        <v>33234.173235294118</v>
      </c>
      <c r="T132" s="2">
        <f>0.7*S132</f>
        <v>23263.921264705881</v>
      </c>
    </row>
    <row r="133" spans="1:20" ht="16" thickBot="1" x14ac:dyDescent="0.4">
      <c r="A133" s="11" t="s">
        <v>43</v>
      </c>
      <c r="B133" s="12" t="s">
        <v>44</v>
      </c>
      <c r="C133" s="12" t="s">
        <v>343</v>
      </c>
      <c r="D133" s="12">
        <v>1</v>
      </c>
      <c r="E133" s="12">
        <v>1400</v>
      </c>
      <c r="F133" s="12">
        <v>0.3644</v>
      </c>
      <c r="G133" s="1">
        <f>E133*12*F133</f>
        <v>6121.92</v>
      </c>
      <c r="H133" s="12">
        <v>302</v>
      </c>
      <c r="I133" s="12">
        <v>0.3644</v>
      </c>
      <c r="J133" s="12">
        <v>178</v>
      </c>
      <c r="K133" s="12">
        <v>533</v>
      </c>
      <c r="L133">
        <f>K133-J133</f>
        <v>355</v>
      </c>
      <c r="M133">
        <f>H133-J133</f>
        <v>124</v>
      </c>
      <c r="N133">
        <f>(0.8*M133)/L133+0.1</f>
        <v>0.37943661971830989</v>
      </c>
      <c r="O133" s="12">
        <v>0.3644</v>
      </c>
      <c r="P133">
        <v>100</v>
      </c>
      <c r="Q133">
        <f>0.8*(P133-J133)/L133+0.1</f>
        <v>-7.5774647887323965E-2</v>
      </c>
      <c r="R133">
        <f>-0.7917*Q133+0.8507</f>
        <v>0.9106907887323944</v>
      </c>
      <c r="S133">
        <f>365*P133*R133</f>
        <v>33240.213788732399</v>
      </c>
      <c r="T133" s="2">
        <f>0.7*S133</f>
        <v>23268.149652112679</v>
      </c>
    </row>
    <row r="134" spans="1:20" ht="16" thickBot="1" x14ac:dyDescent="0.4">
      <c r="A134" s="11" t="s">
        <v>288</v>
      </c>
      <c r="B134" s="12" t="s">
        <v>286</v>
      </c>
      <c r="C134" s="12" t="s">
        <v>344</v>
      </c>
      <c r="D134" s="12">
        <v>2</v>
      </c>
      <c r="E134" s="12">
        <v>3500</v>
      </c>
      <c r="F134" s="12">
        <v>0.50680000000000003</v>
      </c>
      <c r="G134" s="1">
        <f>E134*12*F134</f>
        <v>21285.600000000002</v>
      </c>
      <c r="H134" s="12">
        <v>593</v>
      </c>
      <c r="I134" s="12">
        <v>0.50680000000000003</v>
      </c>
      <c r="J134" s="12">
        <v>268</v>
      </c>
      <c r="K134" s="12">
        <v>1032</v>
      </c>
      <c r="L134">
        <f>K134-J134</f>
        <v>764</v>
      </c>
      <c r="M134">
        <f>H134-J134</f>
        <v>325</v>
      </c>
      <c r="N134">
        <f>(0.8*M134)/L134+0.1</f>
        <v>0.44031413612565451</v>
      </c>
      <c r="O134" s="12">
        <v>0.50680000000000003</v>
      </c>
      <c r="P134">
        <v>100</v>
      </c>
      <c r="Q134">
        <f>0.8*(P134-J134)/L134+0.1</f>
        <v>-7.5916230366492143E-2</v>
      </c>
      <c r="R134">
        <f>-0.7917*Q134+0.8507</f>
        <v>0.9108028795811518</v>
      </c>
      <c r="S134">
        <f>365*P134*R134</f>
        <v>33244.305104712039</v>
      </c>
      <c r="T134" s="2">
        <f>0.7*S134</f>
        <v>23271.013573298427</v>
      </c>
    </row>
    <row r="135" spans="1:20" ht="16" thickBot="1" x14ac:dyDescent="0.4">
      <c r="A135" s="11" t="s">
        <v>59</v>
      </c>
      <c r="B135" s="12" t="s">
        <v>60</v>
      </c>
      <c r="C135" s="12" t="s">
        <v>343</v>
      </c>
      <c r="D135" s="12">
        <v>1</v>
      </c>
      <c r="E135" s="12">
        <v>800</v>
      </c>
      <c r="F135" s="12">
        <v>0.84379999999999999</v>
      </c>
      <c r="G135" s="1">
        <f>E135*12*F135</f>
        <v>8100.48</v>
      </c>
      <c r="H135" s="12">
        <v>163</v>
      </c>
      <c r="I135" s="12">
        <v>0.84379999999999999</v>
      </c>
      <c r="J135" s="12">
        <v>134</v>
      </c>
      <c r="K135" s="12">
        <v>288</v>
      </c>
      <c r="L135">
        <f>K135-J135</f>
        <v>154</v>
      </c>
      <c r="M135">
        <f>H135-J135</f>
        <v>29</v>
      </c>
      <c r="N135">
        <f>(0.8*M135)/L135+0.1</f>
        <v>0.25064935064935068</v>
      </c>
      <c r="O135" s="12">
        <v>0.84379999999999999</v>
      </c>
      <c r="P135">
        <v>100</v>
      </c>
      <c r="Q135">
        <f>0.8*(P135-J135)/L135+0.1</f>
        <v>-7.6623376623376649E-2</v>
      </c>
      <c r="R135">
        <f>-0.7917*Q135+0.8507</f>
        <v>0.91136272727272727</v>
      </c>
      <c r="S135">
        <f>365*P135*R135</f>
        <v>33264.739545454548</v>
      </c>
      <c r="T135" s="2">
        <f>0.7*S135</f>
        <v>23285.317681818182</v>
      </c>
    </row>
    <row r="136" spans="1:20" ht="16" thickBot="1" x14ac:dyDescent="0.4">
      <c r="A136" s="11" t="s">
        <v>151</v>
      </c>
      <c r="B136" s="12" t="s">
        <v>138</v>
      </c>
      <c r="C136" s="12" t="s">
        <v>344</v>
      </c>
      <c r="D136" s="12">
        <v>1</v>
      </c>
      <c r="E136" s="12">
        <v>2500</v>
      </c>
      <c r="F136" s="12">
        <v>0.62190000000000001</v>
      </c>
      <c r="G136" s="1">
        <f>E136*12*F136</f>
        <v>18657</v>
      </c>
      <c r="H136" s="12">
        <v>393</v>
      </c>
      <c r="I136" s="12">
        <v>0.62190000000000001</v>
      </c>
      <c r="J136" s="12">
        <v>189</v>
      </c>
      <c r="K136" s="12">
        <v>588</v>
      </c>
      <c r="L136">
        <f>K136-J136</f>
        <v>399</v>
      </c>
      <c r="M136">
        <f>H136-J136</f>
        <v>204</v>
      </c>
      <c r="N136">
        <f>(0.8*M136)/L136+0.1</f>
        <v>0.50902255639097749</v>
      </c>
      <c r="O136" s="12">
        <v>0.62190000000000001</v>
      </c>
      <c r="P136">
        <v>100</v>
      </c>
      <c r="Q136">
        <f>0.8*(P136-J136)/L136+0.1</f>
        <v>-7.8446115288220541E-2</v>
      </c>
      <c r="R136">
        <f>-0.7917*Q136+0.8507</f>
        <v>0.91280578947368418</v>
      </c>
      <c r="S136">
        <f>365*P136*R136</f>
        <v>33317.411315789475</v>
      </c>
      <c r="T136" s="2">
        <f>0.7*S136</f>
        <v>23322.187921052631</v>
      </c>
    </row>
    <row r="137" spans="1:20" ht="16" thickBot="1" x14ac:dyDescent="0.4">
      <c r="A137" s="11" t="s">
        <v>58</v>
      </c>
      <c r="B137" s="12" t="s">
        <v>54</v>
      </c>
      <c r="C137" s="12" t="s">
        <v>344</v>
      </c>
      <c r="D137" s="12">
        <v>2</v>
      </c>
      <c r="E137" s="12">
        <v>1600</v>
      </c>
      <c r="F137" s="12">
        <v>0.36159999999999998</v>
      </c>
      <c r="G137" s="1">
        <f>E137*12*F137</f>
        <v>6942.7199999999993</v>
      </c>
      <c r="H137" s="12">
        <v>678</v>
      </c>
      <c r="I137" s="12">
        <v>0.36159999999999998</v>
      </c>
      <c r="J137" s="12">
        <v>241</v>
      </c>
      <c r="K137" s="12">
        <v>866</v>
      </c>
      <c r="L137">
        <f>K137-J137</f>
        <v>625</v>
      </c>
      <c r="M137">
        <f>H137-J137</f>
        <v>437</v>
      </c>
      <c r="N137">
        <f>(0.8*M137)/L137+0.1</f>
        <v>0.65936000000000006</v>
      </c>
      <c r="O137" s="12">
        <v>0.36159999999999998</v>
      </c>
      <c r="P137">
        <v>100</v>
      </c>
      <c r="Q137">
        <f>0.8*(P137-J137)/L137+0.1</f>
        <v>-8.0480000000000024E-2</v>
      </c>
      <c r="R137">
        <f>-0.7917*Q137+0.8507</f>
        <v>0.914416016</v>
      </c>
      <c r="S137">
        <f>365*P137*R137</f>
        <v>33376.184584000002</v>
      </c>
      <c r="T137" s="2">
        <f>0.7*S137</f>
        <v>23363.329208800002</v>
      </c>
    </row>
    <row r="138" spans="1:20" ht="16" thickBot="1" x14ac:dyDescent="0.4">
      <c r="A138" s="11" t="s">
        <v>253</v>
      </c>
      <c r="B138" s="12" t="s">
        <v>252</v>
      </c>
      <c r="C138" s="12" t="s">
        <v>344</v>
      </c>
      <c r="D138" s="12">
        <v>1</v>
      </c>
      <c r="E138" s="12">
        <v>2000</v>
      </c>
      <c r="F138" s="12">
        <v>0.32600000000000001</v>
      </c>
      <c r="G138" s="1">
        <f>E138*12*F138</f>
        <v>7824</v>
      </c>
      <c r="H138" s="12">
        <v>387</v>
      </c>
      <c r="I138" s="12">
        <v>0.32600000000000001</v>
      </c>
      <c r="J138" s="12">
        <v>193</v>
      </c>
      <c r="K138" s="12">
        <v>600</v>
      </c>
      <c r="L138">
        <f>K138-J138</f>
        <v>407</v>
      </c>
      <c r="M138">
        <f>H138-J138</f>
        <v>194</v>
      </c>
      <c r="N138">
        <f>(0.8*M138)/L138+0.1</f>
        <v>0.48132678132678142</v>
      </c>
      <c r="O138" s="12">
        <v>0.32600000000000001</v>
      </c>
      <c r="P138">
        <v>100</v>
      </c>
      <c r="Q138">
        <f>0.8*(P138-J138)/L138+0.1</f>
        <v>-8.2800982800982803E-2</v>
      </c>
      <c r="R138">
        <f>-0.7917*Q138+0.8507</f>
        <v>0.91625353808353815</v>
      </c>
      <c r="S138">
        <f>365*P138*R138</f>
        <v>33443.254140049139</v>
      </c>
      <c r="T138" s="2">
        <f>0.7*S138</f>
        <v>23410.277898034397</v>
      </c>
    </row>
    <row r="139" spans="1:20" ht="16" thickBot="1" x14ac:dyDescent="0.4">
      <c r="A139" s="11" t="s">
        <v>342</v>
      </c>
      <c r="B139" s="12" t="s">
        <v>42</v>
      </c>
      <c r="C139" s="12" t="s">
        <v>344</v>
      </c>
      <c r="D139" s="12">
        <v>2</v>
      </c>
      <c r="E139" s="12">
        <v>6000</v>
      </c>
      <c r="F139" s="12">
        <v>0.36990000000000001</v>
      </c>
      <c r="G139" s="1">
        <f>E139*12*F139</f>
        <v>26632.799999999999</v>
      </c>
      <c r="H139" s="12">
        <v>566</v>
      </c>
      <c r="I139" s="12">
        <v>0.36990000000000001</v>
      </c>
      <c r="J139" s="12">
        <v>244</v>
      </c>
      <c r="K139" s="12">
        <v>872</v>
      </c>
      <c r="L139">
        <f>K139-J139</f>
        <v>628</v>
      </c>
      <c r="M139">
        <f>H139-J139</f>
        <v>322</v>
      </c>
      <c r="N139">
        <f>(0.8*M139)/L139+0.1</f>
        <v>0.51019108280254777</v>
      </c>
      <c r="O139" s="12">
        <v>0.36990000000000001</v>
      </c>
      <c r="P139">
        <v>100</v>
      </c>
      <c r="Q139">
        <f>0.8*(P139-J139)/L139+0.1</f>
        <v>-8.3439490445859882E-2</v>
      </c>
      <c r="R139">
        <f>-0.7917*Q139+0.8507</f>
        <v>0.91675904458598723</v>
      </c>
      <c r="S139">
        <f>365*P139*R139</f>
        <v>33461.705127388537</v>
      </c>
      <c r="T139" s="2">
        <f>0.7*S139</f>
        <v>23423.193589171973</v>
      </c>
    </row>
    <row r="140" spans="1:20" ht="16" thickBot="1" x14ac:dyDescent="0.4">
      <c r="A140" s="11" t="s">
        <v>341</v>
      </c>
      <c r="B140" s="12" t="s">
        <v>42</v>
      </c>
      <c r="C140" s="12" t="s">
        <v>344</v>
      </c>
      <c r="D140" s="12">
        <v>1</v>
      </c>
      <c r="E140" s="12">
        <v>5000</v>
      </c>
      <c r="F140" s="12">
        <v>0.51229999999999998</v>
      </c>
      <c r="G140" s="1">
        <f>E140*12*F140</f>
        <v>30738</v>
      </c>
      <c r="H140" s="12">
        <v>533</v>
      </c>
      <c r="I140" s="12">
        <v>0.51229999999999998</v>
      </c>
      <c r="J140" s="12">
        <v>236</v>
      </c>
      <c r="K140" s="12">
        <v>829</v>
      </c>
      <c r="L140">
        <f>K140-J140</f>
        <v>593</v>
      </c>
      <c r="M140">
        <f>H140-J140</f>
        <v>297</v>
      </c>
      <c r="N140">
        <f>(0.8*M140)/L140+0.1</f>
        <v>0.50067453625632385</v>
      </c>
      <c r="O140" s="12">
        <v>0.51229999999999998</v>
      </c>
      <c r="P140">
        <v>100</v>
      </c>
      <c r="Q140">
        <f>0.8*(P140-J140)/L140+0.1</f>
        <v>-8.347386172006746E-2</v>
      </c>
      <c r="R140">
        <f>-0.7917*Q140+0.8507</f>
        <v>0.91678625632377742</v>
      </c>
      <c r="S140">
        <f>365*P140*R140</f>
        <v>33462.698355817876</v>
      </c>
      <c r="T140" s="2">
        <f>0.7*S140</f>
        <v>23423.888849072511</v>
      </c>
    </row>
    <row r="141" spans="1:20" ht="16" thickBot="1" x14ac:dyDescent="0.4">
      <c r="A141" s="11" t="s">
        <v>46</v>
      </c>
      <c r="B141" s="12" t="s">
        <v>44</v>
      </c>
      <c r="C141" s="12" t="s">
        <v>344</v>
      </c>
      <c r="D141" s="12">
        <v>1</v>
      </c>
      <c r="E141" s="12">
        <v>1600</v>
      </c>
      <c r="F141" s="12">
        <v>0.41099999999999998</v>
      </c>
      <c r="G141" s="1">
        <f>E141*12*F141</f>
        <v>7891.2</v>
      </c>
      <c r="H141" s="12">
        <v>380</v>
      </c>
      <c r="I141" s="12">
        <v>0.41099999999999998</v>
      </c>
      <c r="J141" s="12">
        <v>202</v>
      </c>
      <c r="K141" s="12">
        <v>646</v>
      </c>
      <c r="L141">
        <f>K141-J141</f>
        <v>444</v>
      </c>
      <c r="M141">
        <f>H141-J141</f>
        <v>178</v>
      </c>
      <c r="N141">
        <f>(0.8*M141)/L141+0.1</f>
        <v>0.42072072072072075</v>
      </c>
      <c r="O141" s="12">
        <v>0.41099999999999998</v>
      </c>
      <c r="P141">
        <v>100</v>
      </c>
      <c r="Q141">
        <f>0.8*(P141-J141)/L141+0.1</f>
        <v>-8.3783783783783788E-2</v>
      </c>
      <c r="R141">
        <f>-0.7917*Q141+0.8507</f>
        <v>0.91703162162162166</v>
      </c>
      <c r="S141">
        <f>365*P141*R141</f>
        <v>33471.65418918919</v>
      </c>
      <c r="T141" s="2">
        <f>0.7*S141</f>
        <v>23430.15793243243</v>
      </c>
    </row>
    <row r="142" spans="1:20" ht="16" thickBot="1" x14ac:dyDescent="0.4">
      <c r="A142" s="11" t="s">
        <v>216</v>
      </c>
      <c r="B142" s="12" t="s">
        <v>217</v>
      </c>
      <c r="C142" s="12" t="s">
        <v>344</v>
      </c>
      <c r="D142" s="12">
        <v>1</v>
      </c>
      <c r="E142" s="12">
        <v>1400</v>
      </c>
      <c r="F142" s="12">
        <v>0.49859999999999999</v>
      </c>
      <c r="G142" s="1">
        <f>E142*12*F142</f>
        <v>8376.48</v>
      </c>
      <c r="H142" s="12">
        <v>232</v>
      </c>
      <c r="I142" s="12">
        <v>0.49859999999999999</v>
      </c>
      <c r="J142" s="12">
        <v>135</v>
      </c>
      <c r="K142" s="12">
        <v>287</v>
      </c>
      <c r="L142">
        <f>K142-J142</f>
        <v>152</v>
      </c>
      <c r="M142">
        <f>H142-J142</f>
        <v>97</v>
      </c>
      <c r="N142">
        <f>(0.8*M142)/L142+0.1</f>
        <v>0.61052631578947369</v>
      </c>
      <c r="O142" s="12">
        <v>0.49859999999999999</v>
      </c>
      <c r="P142">
        <v>100</v>
      </c>
      <c r="Q142">
        <f>0.8*(P142-J142)/L142+0.1</f>
        <v>-8.4210526315789458E-2</v>
      </c>
      <c r="R142">
        <f>-0.7917*Q142+0.8507</f>
        <v>0.91736947368421051</v>
      </c>
      <c r="S142">
        <f>365*P142*R142</f>
        <v>33483.985789473685</v>
      </c>
      <c r="T142" s="2">
        <f>0.7*S142</f>
        <v>23438.790052631579</v>
      </c>
    </row>
    <row r="143" spans="1:20" ht="16" thickBot="1" x14ac:dyDescent="0.4">
      <c r="A143" s="11" t="s">
        <v>285</v>
      </c>
      <c r="B143" s="12" t="s">
        <v>286</v>
      </c>
      <c r="C143" s="12" t="s">
        <v>343</v>
      </c>
      <c r="D143" s="12">
        <v>2</v>
      </c>
      <c r="E143" s="12">
        <v>5600</v>
      </c>
      <c r="F143" s="12">
        <v>0.5151</v>
      </c>
      <c r="G143" s="1">
        <f>E143*12*F143</f>
        <v>34614.720000000001</v>
      </c>
      <c r="H143" s="12">
        <v>373</v>
      </c>
      <c r="I143" s="12">
        <v>0.5151</v>
      </c>
      <c r="J143" s="12">
        <v>196</v>
      </c>
      <c r="K143" s="12">
        <v>612</v>
      </c>
      <c r="L143">
        <f>K143-J143</f>
        <v>416</v>
      </c>
      <c r="M143">
        <f>H143-J143</f>
        <v>177</v>
      </c>
      <c r="N143">
        <f>(0.8*M143)/L143+0.1</f>
        <v>0.44038461538461537</v>
      </c>
      <c r="O143" s="12">
        <v>0.5151</v>
      </c>
      <c r="P143">
        <v>100</v>
      </c>
      <c r="Q143">
        <f>0.8*(P143-J143)/L143+0.1</f>
        <v>-8.4615384615384648E-2</v>
      </c>
      <c r="R143">
        <f>-0.7917*Q143+0.8507</f>
        <v>0.91769000000000001</v>
      </c>
      <c r="S143">
        <f>365*P143*R143</f>
        <v>33495.684999999998</v>
      </c>
      <c r="T143" s="2">
        <f>0.7*S143</f>
        <v>23446.979499999998</v>
      </c>
    </row>
    <row r="144" spans="1:20" ht="16" thickBot="1" x14ac:dyDescent="0.4">
      <c r="A144" s="11" t="s">
        <v>188</v>
      </c>
      <c r="B144" s="12" t="s">
        <v>187</v>
      </c>
      <c r="C144" s="12" t="s">
        <v>343</v>
      </c>
      <c r="D144" s="12">
        <v>2</v>
      </c>
      <c r="E144" s="12">
        <v>1040</v>
      </c>
      <c r="F144" s="12">
        <v>0.48770000000000002</v>
      </c>
      <c r="G144" s="1">
        <f>E144*12*F144</f>
        <v>6086.4960000000001</v>
      </c>
      <c r="H144" s="12">
        <v>156</v>
      </c>
      <c r="I144" s="12">
        <v>0.48770000000000002</v>
      </c>
      <c r="J144" s="12">
        <v>115</v>
      </c>
      <c r="K144" s="12">
        <v>179</v>
      </c>
      <c r="L144">
        <f>K144-J144</f>
        <v>64</v>
      </c>
      <c r="M144">
        <f>H144-J144</f>
        <v>41</v>
      </c>
      <c r="N144">
        <f>(0.8*M144)/L144+0.1</f>
        <v>0.61250000000000004</v>
      </c>
      <c r="O144" s="12">
        <v>0.48770000000000002</v>
      </c>
      <c r="P144">
        <v>100</v>
      </c>
      <c r="Q144">
        <f>0.8*(P144-J144)/L144+0.1</f>
        <v>-8.7499999999999994E-2</v>
      </c>
      <c r="R144">
        <f>-0.7917*Q144+0.8507</f>
        <v>0.91997375000000003</v>
      </c>
      <c r="S144">
        <f>365*P144*R144</f>
        <v>33579.041875000003</v>
      </c>
      <c r="T144" s="2">
        <f>0.7*S144</f>
        <v>23505.329312500002</v>
      </c>
    </row>
    <row r="145" spans="1:20" ht="16" thickBot="1" x14ac:dyDescent="0.4">
      <c r="A145" s="11" t="s">
        <v>221</v>
      </c>
      <c r="B145" s="12" t="s">
        <v>220</v>
      </c>
      <c r="C145" s="12" t="s">
        <v>343</v>
      </c>
      <c r="D145" s="12">
        <v>2</v>
      </c>
      <c r="E145" s="12">
        <v>965</v>
      </c>
      <c r="F145" s="12">
        <v>0.53969999999999996</v>
      </c>
      <c r="G145" s="1">
        <f>E145*12*F145</f>
        <v>6249.7259999999997</v>
      </c>
      <c r="H145" s="12">
        <v>189</v>
      </c>
      <c r="I145" s="12">
        <v>0.53969999999999996</v>
      </c>
      <c r="J145" s="12">
        <v>135</v>
      </c>
      <c r="K145" s="12">
        <v>284</v>
      </c>
      <c r="L145">
        <f>K145-J145</f>
        <v>149</v>
      </c>
      <c r="M145">
        <f>H145-J145</f>
        <v>54</v>
      </c>
      <c r="N145">
        <f>(0.8*M145)/L145+0.1</f>
        <v>0.38993288590604025</v>
      </c>
      <c r="O145" s="12">
        <v>0.53969999999999996</v>
      </c>
      <c r="P145">
        <v>100</v>
      </c>
      <c r="Q145">
        <f>0.8*(P145-J145)/L145+0.1</f>
        <v>-8.7919463087248323E-2</v>
      </c>
      <c r="R145">
        <f>-0.7917*Q145+0.8507</f>
        <v>0.92030583892617446</v>
      </c>
      <c r="S145">
        <f>365*P145*R145</f>
        <v>33591.163120805366</v>
      </c>
      <c r="T145" s="2">
        <f>0.7*S145</f>
        <v>23513.814184563755</v>
      </c>
    </row>
    <row r="146" spans="1:20" ht="16" thickBot="1" x14ac:dyDescent="0.4">
      <c r="A146" s="11" t="s">
        <v>339</v>
      </c>
      <c r="B146" s="12" t="s">
        <v>336</v>
      </c>
      <c r="C146" s="12" t="s">
        <v>344</v>
      </c>
      <c r="D146" s="12">
        <v>2</v>
      </c>
      <c r="E146" s="12">
        <v>5100</v>
      </c>
      <c r="F146" s="12">
        <v>0.44929999999999998</v>
      </c>
      <c r="G146" s="1">
        <f>E146*12*F146</f>
        <v>27497.16</v>
      </c>
      <c r="H146" s="12">
        <v>718</v>
      </c>
      <c r="I146" s="12">
        <v>0.44929999999999998</v>
      </c>
      <c r="J146" s="12">
        <v>256</v>
      </c>
      <c r="K146" s="12">
        <v>916</v>
      </c>
      <c r="L146">
        <f>K146-J146</f>
        <v>660</v>
      </c>
      <c r="M146">
        <f>H146-J146</f>
        <v>462</v>
      </c>
      <c r="N146">
        <f>(0.8*M146)/L146+0.1</f>
        <v>0.66</v>
      </c>
      <c r="O146" s="12">
        <v>0.44929999999999998</v>
      </c>
      <c r="P146">
        <v>100</v>
      </c>
      <c r="Q146">
        <f>0.8*(P146-J146)/L146+0.1</f>
        <v>-8.9090909090909109E-2</v>
      </c>
      <c r="R146">
        <f>-0.7917*Q146+0.8507</f>
        <v>0.92123327272727273</v>
      </c>
      <c r="S146">
        <f>365*P146*R146</f>
        <v>33625.014454545453</v>
      </c>
      <c r="T146" s="2">
        <f>0.7*S146</f>
        <v>23537.510118181817</v>
      </c>
    </row>
    <row r="147" spans="1:20" ht="16" thickBot="1" x14ac:dyDescent="0.4">
      <c r="A147" s="11" t="s">
        <v>230</v>
      </c>
      <c r="B147" s="12" t="s">
        <v>194</v>
      </c>
      <c r="C147" s="12" t="s">
        <v>344</v>
      </c>
      <c r="D147" s="12">
        <v>1</v>
      </c>
      <c r="E147" s="12">
        <v>2700</v>
      </c>
      <c r="F147" s="12">
        <v>0.51229999999999998</v>
      </c>
      <c r="G147" s="1">
        <f>E147*12*F147</f>
        <v>16598.52</v>
      </c>
      <c r="H147" s="12">
        <v>389</v>
      </c>
      <c r="I147" s="12">
        <v>0.51229999999999998</v>
      </c>
      <c r="J147" s="12">
        <v>202</v>
      </c>
      <c r="K147" s="12">
        <v>629</v>
      </c>
      <c r="L147">
        <f>K147-J147</f>
        <v>427</v>
      </c>
      <c r="M147">
        <f>H147-J147</f>
        <v>187</v>
      </c>
      <c r="N147">
        <f>(0.8*M147)/L147+0.1</f>
        <v>0.45035128805620606</v>
      </c>
      <c r="O147" s="12">
        <v>0.51229999999999998</v>
      </c>
      <c r="P147">
        <v>100</v>
      </c>
      <c r="Q147">
        <f>0.8*(P147-J147)/L147+0.1</f>
        <v>-9.1100702576112413E-2</v>
      </c>
      <c r="R147">
        <f>-0.7917*Q147+0.8507</f>
        <v>0.92282442622950822</v>
      </c>
      <c r="S147">
        <f>365*P147*R147</f>
        <v>33683.091557377047</v>
      </c>
      <c r="T147" s="2">
        <f>0.7*S147</f>
        <v>23578.164090163933</v>
      </c>
    </row>
    <row r="148" spans="1:20" ht="16" thickBot="1" x14ac:dyDescent="0.4">
      <c r="A148" s="11" t="s">
        <v>61</v>
      </c>
      <c r="B148" s="12" t="s">
        <v>60</v>
      </c>
      <c r="C148" s="12" t="s">
        <v>343</v>
      </c>
      <c r="D148" s="12">
        <v>2</v>
      </c>
      <c r="E148" s="12">
        <v>1200</v>
      </c>
      <c r="F148" s="12">
        <v>0.91510000000000002</v>
      </c>
      <c r="G148" s="1">
        <f>E148*12*F148</f>
        <v>13177.44</v>
      </c>
      <c r="H148" s="12">
        <v>374</v>
      </c>
      <c r="I148" s="12">
        <v>0.91510000000000002</v>
      </c>
      <c r="J148" s="12">
        <v>234</v>
      </c>
      <c r="K148" s="12">
        <v>794</v>
      </c>
      <c r="L148">
        <f>K148-J148</f>
        <v>560</v>
      </c>
      <c r="M148">
        <f>H148-J148</f>
        <v>140</v>
      </c>
      <c r="N148">
        <f>(0.8*M148)/L148+0.1</f>
        <v>0.30000000000000004</v>
      </c>
      <c r="O148" s="12">
        <v>0.91510000000000002</v>
      </c>
      <c r="P148">
        <v>100</v>
      </c>
      <c r="Q148">
        <f>0.8*(P148-J148)/L148+0.1</f>
        <v>-9.1428571428571415E-2</v>
      </c>
      <c r="R148">
        <f>-0.7917*Q148+0.8507</f>
        <v>0.92308400000000002</v>
      </c>
      <c r="S148">
        <f>365*P148*R148</f>
        <v>33692.565999999999</v>
      </c>
      <c r="T148" s="2">
        <f>0.7*S148</f>
        <v>23584.796199999997</v>
      </c>
    </row>
    <row r="149" spans="1:20" ht="16" thickBot="1" x14ac:dyDescent="0.4">
      <c r="A149" s="11" t="s">
        <v>244</v>
      </c>
      <c r="B149" s="12" t="s">
        <v>242</v>
      </c>
      <c r="C149" s="12" t="s">
        <v>344</v>
      </c>
      <c r="D149" s="12">
        <v>1</v>
      </c>
      <c r="E149" s="12">
        <v>880</v>
      </c>
      <c r="F149" s="12">
        <v>0.44379999999999997</v>
      </c>
      <c r="G149" s="1">
        <f>E149*12*F149</f>
        <v>4686.5279999999993</v>
      </c>
      <c r="H149" s="12">
        <v>246</v>
      </c>
      <c r="I149" s="12">
        <v>0.44379999999999997</v>
      </c>
      <c r="J149" s="12">
        <v>145</v>
      </c>
      <c r="K149" s="12">
        <v>333</v>
      </c>
      <c r="L149">
        <f>K149-J149</f>
        <v>188</v>
      </c>
      <c r="M149">
        <f>H149-J149</f>
        <v>101</v>
      </c>
      <c r="N149">
        <f>(0.8*M149)/L149+0.1</f>
        <v>0.52978723404255323</v>
      </c>
      <c r="O149" s="12">
        <v>0.44379999999999997</v>
      </c>
      <c r="P149">
        <v>100</v>
      </c>
      <c r="Q149">
        <f>0.8*(P149-J149)/L149+0.1</f>
        <v>-9.1489361702127653E-2</v>
      </c>
      <c r="R149">
        <f>-0.7917*Q149+0.8507</f>
        <v>0.92313212765957453</v>
      </c>
      <c r="S149">
        <f>365*P149*R149</f>
        <v>33694.322659574471</v>
      </c>
      <c r="T149" s="2">
        <f>0.7*S149</f>
        <v>23586.025861702128</v>
      </c>
    </row>
    <row r="150" spans="1:20" ht="16" thickBot="1" x14ac:dyDescent="0.4">
      <c r="A150" s="11" t="s">
        <v>165</v>
      </c>
      <c r="B150" s="12" t="s">
        <v>164</v>
      </c>
      <c r="C150" s="12" t="s">
        <v>344</v>
      </c>
      <c r="D150" s="12">
        <v>2</v>
      </c>
      <c r="E150" s="12">
        <v>1600</v>
      </c>
      <c r="F150" s="12">
        <v>0.38629999999999998</v>
      </c>
      <c r="G150" s="1">
        <f>E150*12*F150</f>
        <v>7416.9599999999991</v>
      </c>
      <c r="H150" s="12">
        <v>680</v>
      </c>
      <c r="I150" s="12">
        <v>0.38629999999999998</v>
      </c>
      <c r="J150" s="12">
        <v>253</v>
      </c>
      <c r="K150" s="12">
        <v>886</v>
      </c>
      <c r="L150">
        <f>K150-J150</f>
        <v>633</v>
      </c>
      <c r="M150">
        <f>H150-J150</f>
        <v>427</v>
      </c>
      <c r="N150">
        <f>(0.8*M150)/L150+0.1</f>
        <v>0.63965244865718796</v>
      </c>
      <c r="O150" s="12">
        <v>0.38629999999999998</v>
      </c>
      <c r="P150">
        <v>100</v>
      </c>
      <c r="Q150">
        <f>0.8*(P150-J150)/L150+0.1</f>
        <v>-9.3364928909952599E-2</v>
      </c>
      <c r="R150">
        <f>-0.7917*Q150+0.8507</f>
        <v>0.92461701421800946</v>
      </c>
      <c r="S150">
        <f>365*P150*R150</f>
        <v>33748.521018957348</v>
      </c>
      <c r="T150" s="2">
        <f>0.7*S150</f>
        <v>23623.964713270143</v>
      </c>
    </row>
    <row r="151" spans="1:20" ht="16" thickBot="1" x14ac:dyDescent="0.4">
      <c r="A151" s="11" t="s">
        <v>338</v>
      </c>
      <c r="B151" s="12" t="s">
        <v>336</v>
      </c>
      <c r="C151" s="12" t="s">
        <v>344</v>
      </c>
      <c r="D151" s="12">
        <v>1</v>
      </c>
      <c r="E151" s="12">
        <v>4000</v>
      </c>
      <c r="F151" s="12">
        <v>0.55620000000000003</v>
      </c>
      <c r="G151" s="1">
        <f>E151*12*F151</f>
        <v>26697.600000000002</v>
      </c>
      <c r="H151" s="12">
        <v>443</v>
      </c>
      <c r="I151" s="12">
        <v>0.55620000000000003</v>
      </c>
      <c r="J151" s="12">
        <v>257</v>
      </c>
      <c r="K151" s="12">
        <v>903</v>
      </c>
      <c r="L151">
        <f>K151-J151</f>
        <v>646</v>
      </c>
      <c r="M151">
        <f>H151-J151</f>
        <v>186</v>
      </c>
      <c r="N151">
        <f>(0.8*M151)/L151+0.1</f>
        <v>0.33034055727554179</v>
      </c>
      <c r="O151" s="12">
        <v>0.55620000000000003</v>
      </c>
      <c r="P151">
        <v>100</v>
      </c>
      <c r="Q151">
        <f>0.8*(P151-J151)/L151+0.1</f>
        <v>-9.4427244582043351E-2</v>
      </c>
      <c r="R151">
        <f>-0.7917*Q151+0.8507</f>
        <v>0.92545804953560373</v>
      </c>
      <c r="S151">
        <f>365*P151*R151</f>
        <v>33779.21880804954</v>
      </c>
      <c r="T151" s="2">
        <f>0.7*S151</f>
        <v>23645.453165634677</v>
      </c>
    </row>
    <row r="152" spans="1:20" ht="16" thickBot="1" x14ac:dyDescent="0.4">
      <c r="A152" s="11" t="s">
        <v>290</v>
      </c>
      <c r="B152" s="12" t="s">
        <v>291</v>
      </c>
      <c r="C152" s="12" t="s">
        <v>343</v>
      </c>
      <c r="D152" s="12">
        <v>2</v>
      </c>
      <c r="E152" s="12">
        <v>4200</v>
      </c>
      <c r="F152" s="12">
        <v>0.54249999999999998</v>
      </c>
      <c r="G152" s="1">
        <f>E152*12*F152</f>
        <v>27342</v>
      </c>
      <c r="H152" s="12">
        <v>426</v>
      </c>
      <c r="I152" s="12">
        <v>0.54249999999999998</v>
      </c>
      <c r="J152" s="12">
        <v>210</v>
      </c>
      <c r="K152" s="12">
        <v>654</v>
      </c>
      <c r="L152">
        <f>K152-J152</f>
        <v>444</v>
      </c>
      <c r="M152">
        <f>H152-J152</f>
        <v>216</v>
      </c>
      <c r="N152">
        <f>(0.8*M152)/L152+0.1</f>
        <v>0.48918918918918919</v>
      </c>
      <c r="O152" s="12">
        <v>0.54249999999999998</v>
      </c>
      <c r="P152">
        <v>100</v>
      </c>
      <c r="Q152">
        <f>0.8*(P152-J152)/L152+0.1</f>
        <v>-9.8198198198198194E-2</v>
      </c>
      <c r="R152">
        <f>-0.7917*Q152+0.8507</f>
        <v>0.92844351351351351</v>
      </c>
      <c r="S152">
        <f>365*P152*R152</f>
        <v>33888.188243243239</v>
      </c>
      <c r="T152" s="2">
        <f>0.7*S152</f>
        <v>23721.731770270268</v>
      </c>
    </row>
    <row r="153" spans="1:20" ht="16" thickBot="1" x14ac:dyDescent="0.4">
      <c r="A153" s="11" t="s">
        <v>64</v>
      </c>
      <c r="B153" s="12" t="s">
        <v>65</v>
      </c>
      <c r="C153" s="12" t="s">
        <v>343</v>
      </c>
      <c r="D153" s="12">
        <v>1</v>
      </c>
      <c r="E153" s="12">
        <v>1000</v>
      </c>
      <c r="F153" s="12">
        <v>0.4904</v>
      </c>
      <c r="G153" s="1">
        <f>E153*12*F153</f>
        <v>5884.8</v>
      </c>
      <c r="H153" s="12">
        <v>332</v>
      </c>
      <c r="I153" s="12">
        <v>0.4904</v>
      </c>
      <c r="J153" s="12">
        <v>171</v>
      </c>
      <c r="K153" s="12">
        <v>457</v>
      </c>
      <c r="L153">
        <f>K153-J153</f>
        <v>286</v>
      </c>
      <c r="M153">
        <f>H153-J153</f>
        <v>161</v>
      </c>
      <c r="N153">
        <f>(0.8*M153)/L153+0.1</f>
        <v>0.55034965034965044</v>
      </c>
      <c r="O153" s="12">
        <v>0.4904</v>
      </c>
      <c r="P153">
        <v>100</v>
      </c>
      <c r="Q153">
        <f>0.8*(P153-J153)/L153+0.1</f>
        <v>-9.8601398601398604E-2</v>
      </c>
      <c r="R153">
        <f>-0.7917*Q153+0.8507</f>
        <v>0.92876272727272724</v>
      </c>
      <c r="S153">
        <f>365*P153*R153</f>
        <v>33899.839545454546</v>
      </c>
      <c r="T153" s="2">
        <f>0.7*S153</f>
        <v>23729.887681818182</v>
      </c>
    </row>
    <row r="154" spans="1:20" ht="16" thickBot="1" x14ac:dyDescent="0.4">
      <c r="A154" s="11" t="s">
        <v>228</v>
      </c>
      <c r="B154" s="12" t="s">
        <v>225</v>
      </c>
      <c r="C154" s="12" t="s">
        <v>344</v>
      </c>
      <c r="D154" s="12">
        <v>2</v>
      </c>
      <c r="E154" s="12">
        <v>2150</v>
      </c>
      <c r="F154" s="12">
        <v>0.53149999999999997</v>
      </c>
      <c r="G154" s="1">
        <f>E154*12*F154</f>
        <v>13712.699999999999</v>
      </c>
      <c r="H154" s="12">
        <v>360</v>
      </c>
      <c r="I154" s="12">
        <v>0.53149999999999997</v>
      </c>
      <c r="J154" s="12">
        <v>170</v>
      </c>
      <c r="K154" s="12">
        <v>447</v>
      </c>
      <c r="L154">
        <f>K154-J154</f>
        <v>277</v>
      </c>
      <c r="M154">
        <f>H154-J154</f>
        <v>190</v>
      </c>
      <c r="N154">
        <f>(0.8*M154)/L154+0.1</f>
        <v>0.64873646209386282</v>
      </c>
      <c r="O154" s="12">
        <v>0.53149999999999997</v>
      </c>
      <c r="P154">
        <v>100</v>
      </c>
      <c r="Q154">
        <f>0.8*(P154-J154)/L154+0.1</f>
        <v>-0.10216606498194944</v>
      </c>
      <c r="R154">
        <f>-0.7917*Q154+0.8507</f>
        <v>0.93158487364620934</v>
      </c>
      <c r="S154">
        <f>365*P154*R154</f>
        <v>34002.847888086639</v>
      </c>
      <c r="T154" s="2">
        <f>0.7*S154</f>
        <v>23801.993521660646</v>
      </c>
    </row>
    <row r="155" spans="1:20" ht="16" thickBot="1" x14ac:dyDescent="0.4">
      <c r="A155" s="11" t="s">
        <v>86</v>
      </c>
      <c r="B155" s="12" t="s">
        <v>81</v>
      </c>
      <c r="C155" s="12" t="s">
        <v>344</v>
      </c>
      <c r="D155" s="12">
        <v>2</v>
      </c>
      <c r="E155" s="12">
        <v>1200</v>
      </c>
      <c r="F155" s="12">
        <v>0.43009999999999998</v>
      </c>
      <c r="G155" s="1">
        <f>E155*12*F155</f>
        <v>6193.44</v>
      </c>
      <c r="H155" s="12">
        <v>198</v>
      </c>
      <c r="I155" s="12">
        <v>0.43009999999999998</v>
      </c>
      <c r="J155" s="12">
        <v>128</v>
      </c>
      <c r="K155" s="12">
        <v>238</v>
      </c>
      <c r="L155">
        <f>K155-J155</f>
        <v>110</v>
      </c>
      <c r="M155">
        <f>H155-J155</f>
        <v>70</v>
      </c>
      <c r="N155">
        <f>(0.8*M155)/L155+0.1</f>
        <v>0.60909090909090902</v>
      </c>
      <c r="O155" s="12">
        <v>0.43009999999999998</v>
      </c>
      <c r="P155">
        <v>100</v>
      </c>
      <c r="Q155">
        <f>0.8*(P155-J155)/L155+0.1</f>
        <v>-0.10363636363636364</v>
      </c>
      <c r="R155">
        <f>-0.7917*Q155+0.8507</f>
        <v>0.93274890909090913</v>
      </c>
      <c r="S155">
        <f>365*P155*R155</f>
        <v>34045.335181818184</v>
      </c>
      <c r="T155" s="2">
        <f>0.7*S155</f>
        <v>23831.734627272726</v>
      </c>
    </row>
    <row r="156" spans="1:20" ht="16" thickBot="1" x14ac:dyDescent="0.4">
      <c r="A156" s="11" t="s">
        <v>281</v>
      </c>
      <c r="B156" s="12" t="s">
        <v>282</v>
      </c>
      <c r="C156" s="12" t="s">
        <v>343</v>
      </c>
      <c r="D156" s="12">
        <v>2</v>
      </c>
      <c r="E156" s="12">
        <v>4000</v>
      </c>
      <c r="F156" s="12">
        <v>0.35339999999999999</v>
      </c>
      <c r="G156" s="1">
        <f>E156*12*F156</f>
        <v>16963.2</v>
      </c>
      <c r="H156" s="12">
        <v>560</v>
      </c>
      <c r="I156" s="12">
        <v>0.35339999999999999</v>
      </c>
      <c r="J156" s="12">
        <v>218</v>
      </c>
      <c r="K156" s="12">
        <v>681</v>
      </c>
      <c r="L156">
        <f>K156-J156</f>
        <v>463</v>
      </c>
      <c r="M156">
        <f>H156-J156</f>
        <v>342</v>
      </c>
      <c r="N156">
        <f>(0.8*M156)/L156+0.1</f>
        <v>0.69092872570194386</v>
      </c>
      <c r="O156" s="12">
        <v>0.35339999999999999</v>
      </c>
      <c r="P156">
        <v>100</v>
      </c>
      <c r="Q156">
        <f>0.8*(P156-J156)/L156+0.1</f>
        <v>-0.10388768898488121</v>
      </c>
      <c r="R156">
        <f>-0.7917*Q156+0.8507</f>
        <v>0.93294788336933043</v>
      </c>
      <c r="S156">
        <f>365*P156*R156</f>
        <v>34052.597742980564</v>
      </c>
      <c r="T156" s="2">
        <f>0.7*S156</f>
        <v>23836.818420086394</v>
      </c>
    </row>
    <row r="157" spans="1:20" ht="16" thickBot="1" x14ac:dyDescent="0.4">
      <c r="A157" s="11" t="s">
        <v>107</v>
      </c>
      <c r="B157" s="12" t="s">
        <v>104</v>
      </c>
      <c r="C157" s="12" t="s">
        <v>344</v>
      </c>
      <c r="D157" s="12">
        <v>2</v>
      </c>
      <c r="E157" s="12">
        <v>1700</v>
      </c>
      <c r="F157" s="12">
        <v>0.32879999999999998</v>
      </c>
      <c r="G157" s="1">
        <f>E157*12*F157</f>
        <v>6707.5199999999995</v>
      </c>
      <c r="H157" s="12">
        <v>425</v>
      </c>
      <c r="I157" s="12">
        <v>0.32879999999999998</v>
      </c>
      <c r="J157" s="12">
        <v>176</v>
      </c>
      <c r="K157" s="12">
        <v>469</v>
      </c>
      <c r="L157">
        <f>K157-J157</f>
        <v>293</v>
      </c>
      <c r="M157">
        <f>H157-J157</f>
        <v>249</v>
      </c>
      <c r="N157">
        <f>(0.8*M157)/L157+0.1</f>
        <v>0.779863481228669</v>
      </c>
      <c r="O157" s="12">
        <v>0.32879999999999998</v>
      </c>
      <c r="P157">
        <v>100</v>
      </c>
      <c r="Q157">
        <f>0.8*(P157-J157)/L157+0.1</f>
        <v>-0.10750853242320821</v>
      </c>
      <c r="R157">
        <f>-0.7917*Q157+0.8507</f>
        <v>0.93581450511945397</v>
      </c>
      <c r="S157">
        <f>365*P157*R157</f>
        <v>34157.229436860071</v>
      </c>
      <c r="T157" s="2">
        <f>0.7*S157</f>
        <v>23910.060605802049</v>
      </c>
    </row>
    <row r="158" spans="1:20" ht="16" thickBot="1" x14ac:dyDescent="0.4">
      <c r="A158" s="11" t="s">
        <v>196</v>
      </c>
      <c r="B158" s="12" t="s">
        <v>192</v>
      </c>
      <c r="C158" s="12" t="s">
        <v>344</v>
      </c>
      <c r="D158" s="12">
        <v>1</v>
      </c>
      <c r="E158" s="12">
        <v>1000</v>
      </c>
      <c r="F158" s="12">
        <v>0.36990000000000001</v>
      </c>
      <c r="G158" s="1">
        <f>E158*12*F158</f>
        <v>4438.8</v>
      </c>
      <c r="H158" s="12">
        <v>240</v>
      </c>
      <c r="I158" s="12">
        <v>0.36990000000000001</v>
      </c>
      <c r="J158" s="12">
        <v>140</v>
      </c>
      <c r="K158" s="12">
        <v>288</v>
      </c>
      <c r="L158">
        <f>K158-J158</f>
        <v>148</v>
      </c>
      <c r="M158">
        <f>H158-J158</f>
        <v>100</v>
      </c>
      <c r="N158">
        <f>(0.8*M158)/L158+0.1</f>
        <v>0.64054054054054055</v>
      </c>
      <c r="O158" s="12">
        <v>0.36990000000000001</v>
      </c>
      <c r="P158">
        <v>100</v>
      </c>
      <c r="Q158">
        <f>0.8*(P158-J158)/L158+0.1</f>
        <v>-0.11621621621621622</v>
      </c>
      <c r="R158">
        <f>-0.7917*Q158+0.8507</f>
        <v>0.9427083783783784</v>
      </c>
      <c r="S158">
        <f>365*P158*R158</f>
        <v>34408.855810810812</v>
      </c>
      <c r="T158" s="2">
        <f>0.7*S158</f>
        <v>24086.199067567566</v>
      </c>
    </row>
    <row r="159" spans="1:20" ht="16" thickBot="1" x14ac:dyDescent="0.4">
      <c r="A159" s="11" t="s">
        <v>177</v>
      </c>
      <c r="B159" s="12" t="s">
        <v>164</v>
      </c>
      <c r="C159" s="12" t="s">
        <v>343</v>
      </c>
      <c r="D159" s="12">
        <v>1</v>
      </c>
      <c r="E159" s="12">
        <v>900</v>
      </c>
      <c r="F159" s="12">
        <v>0.29039999999999999</v>
      </c>
      <c r="G159" s="1">
        <f>E159*12*F159</f>
        <v>3136.3199999999997</v>
      </c>
      <c r="H159" s="12">
        <v>318</v>
      </c>
      <c r="I159" s="12">
        <v>0.29039999999999999</v>
      </c>
      <c r="J159" s="12">
        <v>176</v>
      </c>
      <c r="K159" s="12">
        <v>440</v>
      </c>
      <c r="L159">
        <f>K159-J159</f>
        <v>264</v>
      </c>
      <c r="M159">
        <f>H159-J159</f>
        <v>142</v>
      </c>
      <c r="N159">
        <f>(0.8*M159)/L159+0.1</f>
        <v>0.53030303030303039</v>
      </c>
      <c r="O159" s="12">
        <v>0.29039999999999999</v>
      </c>
      <c r="P159">
        <v>100</v>
      </c>
      <c r="Q159">
        <f>0.8*(P159-J159)/L159+0.1</f>
        <v>-0.13030303030303031</v>
      </c>
      <c r="R159">
        <f>-0.7917*Q159+0.8507</f>
        <v>0.95386090909090915</v>
      </c>
      <c r="S159">
        <f>365*P159*R159</f>
        <v>34815.923181818187</v>
      </c>
      <c r="T159" s="2">
        <f>0.7*S159</f>
        <v>24371.146227272729</v>
      </c>
    </row>
    <row r="160" spans="1:20" ht="16" thickBot="1" x14ac:dyDescent="0.4">
      <c r="A160" s="11" t="s">
        <v>39</v>
      </c>
      <c r="B160" s="12" t="s">
        <v>40</v>
      </c>
      <c r="C160" s="12" t="s">
        <v>343</v>
      </c>
      <c r="D160" s="12">
        <v>2</v>
      </c>
      <c r="E160" s="12">
        <v>1200</v>
      </c>
      <c r="F160" s="12">
        <v>0.34789999999999999</v>
      </c>
      <c r="G160" s="1">
        <f>E160*12*F160</f>
        <v>5009.76</v>
      </c>
      <c r="H160" s="12">
        <v>133</v>
      </c>
      <c r="I160" s="12">
        <v>0.34789999999999999</v>
      </c>
      <c r="J160" s="12">
        <v>111</v>
      </c>
      <c r="K160" s="12">
        <v>149</v>
      </c>
      <c r="L160">
        <f>K160-J160</f>
        <v>38</v>
      </c>
      <c r="M160">
        <f>H160-J160</f>
        <v>22</v>
      </c>
      <c r="N160">
        <f>(0.8*M160)/L160+0.1</f>
        <v>0.56315789473684219</v>
      </c>
      <c r="O160" s="12">
        <v>0.34789999999999999</v>
      </c>
      <c r="P160">
        <v>100</v>
      </c>
      <c r="Q160" s="5">
        <f>0.8*(P160-J160)/L160+0.1</f>
        <v>-0.13157894736842107</v>
      </c>
      <c r="R160" s="5">
        <f>-0.7917*Q160+0.8507</f>
        <v>0.95487105263157901</v>
      </c>
      <c r="S160">
        <f>365*P160*R160</f>
        <v>34852.793421052636</v>
      </c>
      <c r="T160" s="2">
        <f>0.7*S160</f>
        <v>24396.955394736844</v>
      </c>
    </row>
    <row r="161" spans="1:20" ht="16" thickBot="1" x14ac:dyDescent="0.4">
      <c r="A161" s="11" t="s">
        <v>214</v>
      </c>
      <c r="B161" s="12" t="s">
        <v>212</v>
      </c>
      <c r="C161" s="12" t="s">
        <v>344</v>
      </c>
      <c r="D161" s="12">
        <v>1</v>
      </c>
      <c r="E161" s="12">
        <v>975</v>
      </c>
      <c r="F161" s="12">
        <v>0.50139999999999996</v>
      </c>
      <c r="G161" s="1">
        <f>E161*12*F161</f>
        <v>5866.3799999999992</v>
      </c>
      <c r="H161" s="12">
        <v>192</v>
      </c>
      <c r="I161" s="12">
        <v>0.50139999999999996</v>
      </c>
      <c r="J161" s="12">
        <v>145</v>
      </c>
      <c r="K161" s="12">
        <v>300</v>
      </c>
      <c r="L161">
        <f>K161-J161</f>
        <v>155</v>
      </c>
      <c r="M161">
        <f>H161-J161</f>
        <v>47</v>
      </c>
      <c r="N161">
        <f>(0.8*M161)/L161+0.1</f>
        <v>0.34258064516129033</v>
      </c>
      <c r="O161" s="12">
        <v>0.50139999999999996</v>
      </c>
      <c r="P161">
        <v>100</v>
      </c>
      <c r="Q161">
        <f>0.8*(P161-J161)/L161+0.1</f>
        <v>-0.13225806451612904</v>
      </c>
      <c r="R161">
        <f>-0.7917*Q161+0.8507</f>
        <v>0.95540870967741931</v>
      </c>
      <c r="S161">
        <f>365*P161*R161</f>
        <v>34872.417903225803</v>
      </c>
      <c r="T161" s="2">
        <f>0.7*S161</f>
        <v>24410.692532258061</v>
      </c>
    </row>
    <row r="162" spans="1:20" ht="16" thickBot="1" x14ac:dyDescent="0.4">
      <c r="A162" s="11" t="s">
        <v>100</v>
      </c>
      <c r="B162" s="12" t="s">
        <v>99</v>
      </c>
      <c r="C162" s="12" t="s">
        <v>343</v>
      </c>
      <c r="D162" s="12">
        <v>2</v>
      </c>
      <c r="E162" s="12">
        <v>1400</v>
      </c>
      <c r="F162" s="12">
        <v>0.52600000000000002</v>
      </c>
      <c r="G162" s="1">
        <f>E162*12*F162</f>
        <v>8836.8000000000011</v>
      </c>
      <c r="H162" s="12">
        <v>151</v>
      </c>
      <c r="I162" s="12">
        <v>0.52600000000000002</v>
      </c>
      <c r="J162" s="12">
        <v>120</v>
      </c>
      <c r="K162" s="12">
        <v>188</v>
      </c>
      <c r="L162">
        <f>K162-J162</f>
        <v>68</v>
      </c>
      <c r="M162">
        <f>H162-J162</f>
        <v>31</v>
      </c>
      <c r="N162">
        <f>(0.8*M162)/L162+0.1</f>
        <v>0.46470588235294119</v>
      </c>
      <c r="O162" s="12">
        <v>0.52600000000000002</v>
      </c>
      <c r="P162">
        <v>100</v>
      </c>
      <c r="Q162">
        <f>0.8*(P162-J162)/L162+0.1</f>
        <v>-0.13529411764705881</v>
      </c>
      <c r="R162">
        <f>-0.7917*Q162+0.8507</f>
        <v>0.9578123529411765</v>
      </c>
      <c r="S162">
        <f>365*P162*R162</f>
        <v>34960.150882352944</v>
      </c>
      <c r="T162" s="2">
        <f>0.7*S162</f>
        <v>24472.105617647059</v>
      </c>
    </row>
    <row r="163" spans="1:20" ht="16" thickBot="1" x14ac:dyDescent="0.4">
      <c r="A163" s="11" t="s">
        <v>292</v>
      </c>
      <c r="B163" s="12" t="s">
        <v>293</v>
      </c>
      <c r="C163" s="12" t="s">
        <v>343</v>
      </c>
      <c r="D163" s="12">
        <v>2</v>
      </c>
      <c r="E163" s="12">
        <v>1100</v>
      </c>
      <c r="F163" s="12">
        <v>8.2199999999999995E-2</v>
      </c>
      <c r="G163" s="1">
        <f>E163*12*F163</f>
        <v>1085.04</v>
      </c>
      <c r="H163" s="12">
        <v>142</v>
      </c>
      <c r="I163" s="12">
        <v>8.2199999999999995E-2</v>
      </c>
      <c r="J163" s="12">
        <v>111</v>
      </c>
      <c r="K163" s="12">
        <v>148</v>
      </c>
      <c r="L163">
        <f>K163-J163</f>
        <v>37</v>
      </c>
      <c r="M163">
        <f>H163-J163</f>
        <v>31</v>
      </c>
      <c r="N163">
        <f>(0.8*M163)/L163+0.1</f>
        <v>0.77027027027027029</v>
      </c>
      <c r="O163" s="12">
        <v>8.2199999999999995E-2</v>
      </c>
      <c r="P163">
        <v>100</v>
      </c>
      <c r="Q163">
        <f>0.8*(P163-J163)/L163+0.1</f>
        <v>-0.13783783783783785</v>
      </c>
      <c r="R163">
        <f>-0.7917*Q163+0.8507</f>
        <v>0.95982621621621622</v>
      </c>
      <c r="S163">
        <f>365*P163*R163</f>
        <v>35033.656891891893</v>
      </c>
      <c r="T163" s="2">
        <f>0.7*S163</f>
        <v>24523.559824324322</v>
      </c>
    </row>
    <row r="164" spans="1:20" ht="16" thickBot="1" x14ac:dyDescent="0.4">
      <c r="A164" s="11" t="s">
        <v>275</v>
      </c>
      <c r="B164" s="12" t="s">
        <v>276</v>
      </c>
      <c r="C164" s="12" t="s">
        <v>343</v>
      </c>
      <c r="D164" s="12">
        <v>2</v>
      </c>
      <c r="E164" s="12">
        <v>4500</v>
      </c>
      <c r="F164" s="12">
        <v>0.68220000000000003</v>
      </c>
      <c r="G164" s="1">
        <f>E164*12*F164</f>
        <v>36838.800000000003</v>
      </c>
      <c r="H164" s="12">
        <v>432</v>
      </c>
      <c r="I164" s="12">
        <v>0.68220000000000003</v>
      </c>
      <c r="J164" s="12">
        <v>273</v>
      </c>
      <c r="K164" s="12">
        <v>853</v>
      </c>
      <c r="L164">
        <f>K164-J164</f>
        <v>580</v>
      </c>
      <c r="M164">
        <f>H164-J164</f>
        <v>159</v>
      </c>
      <c r="N164">
        <f>(0.8*M164)/L164+0.1</f>
        <v>0.31931034482758625</v>
      </c>
      <c r="O164" s="12">
        <v>0.68220000000000003</v>
      </c>
      <c r="P164">
        <v>100</v>
      </c>
      <c r="Q164">
        <f>0.8*(P164-J164)/L164+0.1</f>
        <v>-0.13862068965517241</v>
      </c>
      <c r="R164">
        <f>-0.7917*Q164+0.8507</f>
        <v>0.96044600000000002</v>
      </c>
      <c r="S164">
        <f>365*P164*R164</f>
        <v>35056.279000000002</v>
      </c>
      <c r="T164" s="2">
        <f>0.7*S164</f>
        <v>24539.3953</v>
      </c>
    </row>
    <row r="165" spans="1:20" ht="16" thickBot="1" x14ac:dyDescent="0.4">
      <c r="A165" s="11" t="s">
        <v>139</v>
      </c>
      <c r="B165" s="12" t="s">
        <v>136</v>
      </c>
      <c r="C165" s="12" t="s">
        <v>343</v>
      </c>
      <c r="D165" s="12">
        <v>2</v>
      </c>
      <c r="E165" s="12">
        <v>1400</v>
      </c>
      <c r="F165" s="12">
        <v>0.2712</v>
      </c>
      <c r="G165" s="1">
        <f>E165*12*F165</f>
        <v>4556.16</v>
      </c>
      <c r="H165" s="12">
        <v>322</v>
      </c>
      <c r="I165" s="12">
        <v>0.2712</v>
      </c>
      <c r="J165" s="12">
        <v>168</v>
      </c>
      <c r="K165" s="12">
        <v>392</v>
      </c>
      <c r="L165">
        <f>K165-J165</f>
        <v>224</v>
      </c>
      <c r="M165">
        <f>H165-J165</f>
        <v>154</v>
      </c>
      <c r="N165">
        <f>(0.8*M165)/L165+0.1</f>
        <v>0.65</v>
      </c>
      <c r="O165" s="12">
        <v>0.2712</v>
      </c>
      <c r="P165">
        <v>100</v>
      </c>
      <c r="Q165">
        <f>0.8*(P165-J165)/L165+0.1</f>
        <v>-0.14285714285714288</v>
      </c>
      <c r="R165">
        <f>-0.7917*Q165+0.8507</f>
        <v>0.96379999999999999</v>
      </c>
      <c r="S165">
        <f>365*P165*R165</f>
        <v>35178.699999999997</v>
      </c>
      <c r="T165" s="2">
        <f>0.7*S165</f>
        <v>24625.089999999997</v>
      </c>
    </row>
    <row r="166" spans="1:20" ht="16" thickBot="1" x14ac:dyDescent="0.4">
      <c r="A166" s="11" t="s">
        <v>45</v>
      </c>
      <c r="B166" s="12" t="s">
        <v>44</v>
      </c>
      <c r="C166" s="12" t="s">
        <v>343</v>
      </c>
      <c r="D166" s="12">
        <v>2</v>
      </c>
      <c r="E166" s="12">
        <v>2000</v>
      </c>
      <c r="F166" s="12">
        <v>0.41099999999999998</v>
      </c>
      <c r="G166" s="1">
        <f>E166*12*F166</f>
        <v>9864</v>
      </c>
      <c r="H166" s="12">
        <v>429</v>
      </c>
      <c r="I166" s="12">
        <v>0.41099999999999998</v>
      </c>
      <c r="J166" s="12">
        <v>221</v>
      </c>
      <c r="K166" s="12">
        <v>617</v>
      </c>
      <c r="L166">
        <f>K166-J166</f>
        <v>396</v>
      </c>
      <c r="M166">
        <f>H166-J166</f>
        <v>208</v>
      </c>
      <c r="N166">
        <f>(0.8*M166)/L166+0.1</f>
        <v>0.52020202020202022</v>
      </c>
      <c r="O166" s="12">
        <v>0.41099999999999998</v>
      </c>
      <c r="P166">
        <v>100</v>
      </c>
      <c r="Q166">
        <f>0.8*(P166-J166)/L166+0.1</f>
        <v>-0.14444444444444446</v>
      </c>
      <c r="R166">
        <f>-0.7917*Q166+0.8507</f>
        <v>0.96505666666666667</v>
      </c>
      <c r="S166">
        <f>365*P166*R166</f>
        <v>35224.568333333336</v>
      </c>
      <c r="T166" s="2">
        <f>0.7*S166</f>
        <v>24657.197833333335</v>
      </c>
    </row>
    <row r="167" spans="1:20" ht="16" thickBot="1" x14ac:dyDescent="0.4">
      <c r="A167" s="11" t="s">
        <v>82</v>
      </c>
      <c r="B167" s="12" t="s">
        <v>83</v>
      </c>
      <c r="C167" s="12" t="s">
        <v>343</v>
      </c>
      <c r="D167" s="12">
        <v>2</v>
      </c>
      <c r="E167" s="12">
        <v>920</v>
      </c>
      <c r="F167" s="12">
        <v>0.4521</v>
      </c>
      <c r="G167" s="1">
        <f>E167*12*F167</f>
        <v>4991.1840000000002</v>
      </c>
      <c r="H167" s="12">
        <v>123</v>
      </c>
      <c r="I167" s="12">
        <v>0.4521</v>
      </c>
      <c r="J167" s="12">
        <v>111</v>
      </c>
      <c r="K167" s="12">
        <v>147</v>
      </c>
      <c r="L167">
        <f>K167-J167</f>
        <v>36</v>
      </c>
      <c r="M167">
        <f>H167-J167</f>
        <v>12</v>
      </c>
      <c r="N167">
        <f>(0.8*M167)/L167+0.1</f>
        <v>0.3666666666666667</v>
      </c>
      <c r="O167" s="12">
        <v>0.4521</v>
      </c>
      <c r="P167">
        <v>100</v>
      </c>
      <c r="Q167">
        <f>0.8*(P167-J167)/L167+0.1</f>
        <v>-0.14444444444444446</v>
      </c>
      <c r="R167">
        <f>-0.7917*Q167+0.8507</f>
        <v>0.96505666666666667</v>
      </c>
      <c r="S167">
        <f>365*P167*R167</f>
        <v>35224.568333333336</v>
      </c>
      <c r="T167" s="2">
        <f>0.7*S167</f>
        <v>24657.197833333335</v>
      </c>
    </row>
    <row r="168" spans="1:20" ht="16" thickBot="1" x14ac:dyDescent="0.4">
      <c r="A168" s="11" t="s">
        <v>150</v>
      </c>
      <c r="B168" s="12" t="s">
        <v>148</v>
      </c>
      <c r="C168" s="12" t="s">
        <v>344</v>
      </c>
      <c r="D168" s="12">
        <v>1</v>
      </c>
      <c r="E168" s="12">
        <v>800</v>
      </c>
      <c r="F168" s="12">
        <v>0.45479999999999998</v>
      </c>
      <c r="G168" s="1">
        <f>E168*12*F168</f>
        <v>4366.08</v>
      </c>
      <c r="H168" s="12">
        <v>325</v>
      </c>
      <c r="I168" s="12">
        <v>0.45479999999999998</v>
      </c>
      <c r="J168" s="12">
        <v>186</v>
      </c>
      <c r="K168" s="12">
        <v>465</v>
      </c>
      <c r="L168">
        <f>K168-J168</f>
        <v>279</v>
      </c>
      <c r="M168">
        <f>H168-J168</f>
        <v>139</v>
      </c>
      <c r="N168">
        <f>(0.8*M168)/L168+0.1</f>
        <v>0.49856630824372761</v>
      </c>
      <c r="O168" s="12">
        <v>0.45479999999999998</v>
      </c>
      <c r="P168">
        <v>100</v>
      </c>
      <c r="Q168">
        <f>0.8*(P168-J168)/L168+0.1</f>
        <v>-0.14659498207885302</v>
      </c>
      <c r="R168">
        <f>-0.7917*Q168+0.8507</f>
        <v>0.96675924731182794</v>
      </c>
      <c r="S168">
        <f>365*P168*R168</f>
        <v>35286.712526881718</v>
      </c>
      <c r="T168" s="2">
        <f>0.7*S168</f>
        <v>24700.698768817201</v>
      </c>
    </row>
    <row r="169" spans="1:20" ht="16" thickBot="1" x14ac:dyDescent="0.4">
      <c r="A169" s="11" t="s">
        <v>181</v>
      </c>
      <c r="B169" s="12" t="s">
        <v>182</v>
      </c>
      <c r="C169" s="12" t="s">
        <v>343</v>
      </c>
      <c r="D169" s="12">
        <v>1</v>
      </c>
      <c r="E169" s="12">
        <v>1200</v>
      </c>
      <c r="F169" s="12">
        <v>0.79730000000000001</v>
      </c>
      <c r="G169" s="1">
        <f>E169*12*F169</f>
        <v>11481.12</v>
      </c>
      <c r="H169" s="12">
        <v>204</v>
      </c>
      <c r="I169" s="12">
        <v>0.79730000000000001</v>
      </c>
      <c r="J169" s="12">
        <v>173</v>
      </c>
      <c r="K169" s="12">
        <v>395</v>
      </c>
      <c r="L169">
        <f>K169-J169</f>
        <v>222</v>
      </c>
      <c r="M169">
        <f>H169-J169</f>
        <v>31</v>
      </c>
      <c r="N169">
        <f>(0.8*M169)/L169+0.1</f>
        <v>0.21171171171171171</v>
      </c>
      <c r="O169" s="12">
        <v>0.79730000000000001</v>
      </c>
      <c r="P169">
        <v>100</v>
      </c>
      <c r="Q169">
        <f>0.8*(P169-J169)/L169+0.1</f>
        <v>-0.16306306306306309</v>
      </c>
      <c r="R169">
        <f>-0.7917*Q169+0.8507</f>
        <v>0.97979702702702709</v>
      </c>
      <c r="S169">
        <f>365*P169*R169</f>
        <v>35762.59148648649</v>
      </c>
      <c r="T169" s="2">
        <f>0.7*S169</f>
        <v>25033.814040540543</v>
      </c>
    </row>
    <row r="170" spans="1:20" ht="16" thickBot="1" x14ac:dyDescent="0.4">
      <c r="A170" s="11" t="s">
        <v>145</v>
      </c>
      <c r="B170" s="12" t="s">
        <v>143</v>
      </c>
      <c r="C170" s="12" t="s">
        <v>344</v>
      </c>
      <c r="D170" s="12">
        <v>1</v>
      </c>
      <c r="E170" s="12">
        <v>1000</v>
      </c>
      <c r="F170" s="12">
        <v>0.63009999999999999</v>
      </c>
      <c r="G170" s="1">
        <f>E170*12*F170</f>
        <v>7561.2</v>
      </c>
      <c r="H170" s="12">
        <v>221</v>
      </c>
      <c r="I170" s="12">
        <v>0.63009999999999999</v>
      </c>
      <c r="J170" s="12">
        <v>190</v>
      </c>
      <c r="K170" s="12">
        <v>462</v>
      </c>
      <c r="L170">
        <f>K170-J170</f>
        <v>272</v>
      </c>
      <c r="M170">
        <f>H170-J170</f>
        <v>31</v>
      </c>
      <c r="N170">
        <f>(0.8*M170)/L170+0.1</f>
        <v>0.19117647058823531</v>
      </c>
      <c r="O170" s="12">
        <v>0.63009999999999999</v>
      </c>
      <c r="P170">
        <v>100</v>
      </c>
      <c r="Q170">
        <f>0.8*(P170-J170)/L170+0.1</f>
        <v>-0.16470588235294117</v>
      </c>
      <c r="R170">
        <f>-0.7917*Q170+0.8507</f>
        <v>0.98109764705882352</v>
      </c>
      <c r="S170">
        <f>365*P170*R170</f>
        <v>35810.06411764706</v>
      </c>
      <c r="T170" s="2">
        <f>0.7*S170</f>
        <v>25067.04488235294</v>
      </c>
    </row>
    <row r="171" spans="1:20" ht="16" thickBot="1" x14ac:dyDescent="0.4">
      <c r="A171" s="11" t="s">
        <v>90</v>
      </c>
      <c r="B171" s="12" t="s">
        <v>88</v>
      </c>
      <c r="C171" s="12" t="s">
        <v>344</v>
      </c>
      <c r="D171" s="12">
        <v>1</v>
      </c>
      <c r="E171" s="12">
        <v>1200</v>
      </c>
      <c r="F171" s="12">
        <v>0.44929999999999998</v>
      </c>
      <c r="G171" s="1">
        <f>E171*12*F171</f>
        <v>6469.92</v>
      </c>
      <c r="H171" s="12">
        <v>187</v>
      </c>
      <c r="I171" s="12">
        <v>0.44929999999999998</v>
      </c>
      <c r="J171" s="12">
        <v>141</v>
      </c>
      <c r="K171" s="12">
        <v>263</v>
      </c>
      <c r="L171">
        <f>K171-J171</f>
        <v>122</v>
      </c>
      <c r="M171">
        <f>H171-J171</f>
        <v>46</v>
      </c>
      <c r="N171">
        <f>(0.8*M171)/L171+0.1</f>
        <v>0.40163934426229508</v>
      </c>
      <c r="O171" s="12">
        <v>0.44929999999999998</v>
      </c>
      <c r="P171">
        <v>100</v>
      </c>
      <c r="Q171">
        <f>0.8*(P171-J171)/L171+0.1</f>
        <v>-0.16885245901639348</v>
      </c>
      <c r="R171">
        <f>-0.7917*Q171+0.8507</f>
        <v>0.98438049180327869</v>
      </c>
      <c r="S171">
        <f>365*P171*R171</f>
        <v>35929.88795081967</v>
      </c>
      <c r="T171" s="2">
        <f>0.7*S171</f>
        <v>25150.921565573768</v>
      </c>
    </row>
    <row r="172" spans="1:20" ht="16" thickBot="1" x14ac:dyDescent="0.4">
      <c r="A172" s="11" t="s">
        <v>329</v>
      </c>
      <c r="B172" s="12" t="s">
        <v>330</v>
      </c>
      <c r="C172" s="12" t="s">
        <v>343</v>
      </c>
      <c r="D172" s="12">
        <v>2</v>
      </c>
      <c r="E172" s="12">
        <v>3500</v>
      </c>
      <c r="F172" s="12">
        <v>0.39729999999999999</v>
      </c>
      <c r="G172" s="1">
        <f>E172*12*F172</f>
        <v>16686.599999999999</v>
      </c>
      <c r="H172" s="12">
        <v>343</v>
      </c>
      <c r="I172" s="12">
        <v>0.39729999999999999</v>
      </c>
      <c r="J172" s="12">
        <v>194</v>
      </c>
      <c r="K172" s="12">
        <v>471</v>
      </c>
      <c r="L172">
        <f>K172-J172</f>
        <v>277</v>
      </c>
      <c r="M172">
        <f>H172-J172</f>
        <v>149</v>
      </c>
      <c r="N172">
        <f>(0.8*M172)/L172+0.1</f>
        <v>0.53032490974729241</v>
      </c>
      <c r="O172" s="12">
        <v>0.39729999999999999</v>
      </c>
      <c r="P172">
        <v>100</v>
      </c>
      <c r="Q172">
        <f>0.8*(P172-J172)/L172+0.1</f>
        <v>-0.17148014440433215</v>
      </c>
      <c r="R172">
        <f>-0.7917*Q172+0.8507</f>
        <v>0.98646083032490983</v>
      </c>
      <c r="S172">
        <f>365*P172*R172</f>
        <v>36005.820306859212</v>
      </c>
      <c r="T172" s="2">
        <f>0.7*S172</f>
        <v>25204.074214801447</v>
      </c>
    </row>
    <row r="173" spans="1:20" ht="16" thickBot="1" x14ac:dyDescent="0.4">
      <c r="A173" s="11" t="s">
        <v>70</v>
      </c>
      <c r="B173" s="12" t="s">
        <v>71</v>
      </c>
      <c r="C173" s="12" t="s">
        <v>343</v>
      </c>
      <c r="D173" s="12">
        <v>1</v>
      </c>
      <c r="E173" s="12">
        <v>600</v>
      </c>
      <c r="F173" s="12">
        <v>0.43840000000000001</v>
      </c>
      <c r="G173" s="1">
        <f>E173*12*F173</f>
        <v>3156.48</v>
      </c>
      <c r="H173" s="12">
        <v>182</v>
      </c>
      <c r="I173" s="12">
        <v>0.43840000000000001</v>
      </c>
      <c r="J173" s="12">
        <v>132</v>
      </c>
      <c r="K173" s="12">
        <v>226</v>
      </c>
      <c r="L173">
        <f>K173-J173</f>
        <v>94</v>
      </c>
      <c r="M173">
        <f>H173-J173</f>
        <v>50</v>
      </c>
      <c r="N173">
        <f>(0.8*M173)/L173+0.1</f>
        <v>0.52553191489361706</v>
      </c>
      <c r="O173" s="12">
        <v>0.43840000000000001</v>
      </c>
      <c r="P173">
        <v>100</v>
      </c>
      <c r="Q173">
        <f>0.8*(P173-J173)/L173+0.1</f>
        <v>-0.17234042553191489</v>
      </c>
      <c r="R173">
        <f>-0.7917*Q173+0.8507</f>
        <v>0.98714191489361702</v>
      </c>
      <c r="S173">
        <f>365*P173*R173</f>
        <v>36030.679893617023</v>
      </c>
      <c r="T173" s="2">
        <f>0.7*S173</f>
        <v>25221.475925531915</v>
      </c>
    </row>
    <row r="174" spans="1:20" ht="16" thickBot="1" x14ac:dyDescent="0.4">
      <c r="A174" s="11" t="s">
        <v>132</v>
      </c>
      <c r="B174" s="12" t="s">
        <v>131</v>
      </c>
      <c r="C174" s="12" t="s">
        <v>343</v>
      </c>
      <c r="D174" s="12">
        <v>2</v>
      </c>
      <c r="E174" s="12">
        <v>1900</v>
      </c>
      <c r="F174" s="12">
        <v>0.21640000000000001</v>
      </c>
      <c r="G174" s="1">
        <f>E174*12*F174</f>
        <v>4933.92</v>
      </c>
      <c r="H174" s="12">
        <v>308</v>
      </c>
      <c r="I174" s="12">
        <v>0.21640000000000001</v>
      </c>
      <c r="J174" s="12">
        <v>168</v>
      </c>
      <c r="K174" s="12">
        <v>364</v>
      </c>
      <c r="L174">
        <f>K174-J174</f>
        <v>196</v>
      </c>
      <c r="M174">
        <f>H174-J174</f>
        <v>140</v>
      </c>
      <c r="N174">
        <f>(0.8*M174)/L174+0.1</f>
        <v>0.67142857142857137</v>
      </c>
      <c r="O174" s="12">
        <v>0.21640000000000001</v>
      </c>
      <c r="P174">
        <v>100</v>
      </c>
      <c r="Q174">
        <f>0.8*(P174-J174)/L174+0.1</f>
        <v>-0.17755102040816331</v>
      </c>
      <c r="R174">
        <f>-0.7917*Q174+0.8507</f>
        <v>0.9912671428571429</v>
      </c>
      <c r="S174">
        <f>365*P174*R174</f>
        <v>36181.250714285714</v>
      </c>
      <c r="T174" s="2">
        <f>0.7*S174</f>
        <v>25326.875499999998</v>
      </c>
    </row>
    <row r="175" spans="1:20" ht="16" thickBot="1" x14ac:dyDescent="0.4">
      <c r="A175" s="11" t="s">
        <v>222</v>
      </c>
      <c r="B175" s="12" t="s">
        <v>220</v>
      </c>
      <c r="C175" s="12" t="s">
        <v>344</v>
      </c>
      <c r="D175" s="12">
        <v>1</v>
      </c>
      <c r="E175" s="12">
        <v>1185</v>
      </c>
      <c r="F175" s="12">
        <v>0.27950000000000003</v>
      </c>
      <c r="G175" s="1">
        <f>E175*12*F175</f>
        <v>3974.4900000000002</v>
      </c>
      <c r="H175" s="12">
        <v>289</v>
      </c>
      <c r="I175" s="12">
        <v>0.27950000000000003</v>
      </c>
      <c r="J175" s="12">
        <v>157</v>
      </c>
      <c r="K175" s="12">
        <v>320</v>
      </c>
      <c r="L175">
        <f>K175-J175</f>
        <v>163</v>
      </c>
      <c r="M175">
        <f>H175-J175</f>
        <v>132</v>
      </c>
      <c r="N175">
        <f>(0.8*M175)/L175+0.1</f>
        <v>0.74785276073619633</v>
      </c>
      <c r="O175" s="12">
        <v>0.27950000000000003</v>
      </c>
      <c r="P175">
        <v>100</v>
      </c>
      <c r="Q175">
        <f>0.8*(P175-J175)/L175+0.1</f>
        <v>-0.17975460122699385</v>
      </c>
      <c r="R175">
        <f>-0.7917*Q175+0.8507</f>
        <v>0.99301171779141106</v>
      </c>
      <c r="S175">
        <f>365*P175*R175</f>
        <v>36244.927699386506</v>
      </c>
      <c r="T175" s="2">
        <f>0.7*S175</f>
        <v>25371.449389570553</v>
      </c>
    </row>
    <row r="176" spans="1:20" ht="16" thickBot="1" x14ac:dyDescent="0.4">
      <c r="A176" s="11" t="s">
        <v>189</v>
      </c>
      <c r="B176" s="12" t="s">
        <v>187</v>
      </c>
      <c r="C176" s="12" t="s">
        <v>344</v>
      </c>
      <c r="D176" s="12">
        <v>1</v>
      </c>
      <c r="E176" s="12">
        <v>900</v>
      </c>
      <c r="F176" s="12">
        <v>0.47949999999999998</v>
      </c>
      <c r="G176" s="1">
        <f>E176*12*F176</f>
        <v>5178.5999999999995</v>
      </c>
      <c r="H176" s="12">
        <v>256</v>
      </c>
      <c r="I176" s="12">
        <v>0.47949999999999998</v>
      </c>
      <c r="J176" s="12">
        <v>152</v>
      </c>
      <c r="K176" s="12">
        <v>300</v>
      </c>
      <c r="L176">
        <f>K176-J176</f>
        <v>148</v>
      </c>
      <c r="M176">
        <f>H176-J176</f>
        <v>104</v>
      </c>
      <c r="N176">
        <f>(0.8*M176)/L176+0.1</f>
        <v>0.66216216216216217</v>
      </c>
      <c r="O176" s="12">
        <v>0.47949999999999998</v>
      </c>
      <c r="P176">
        <v>100</v>
      </c>
      <c r="Q176">
        <f>0.8*(P176-J176)/L176+0.1</f>
        <v>-0.18108108108108109</v>
      </c>
      <c r="R176">
        <f>-0.7917*Q176+0.8507</f>
        <v>0.99406189189189187</v>
      </c>
      <c r="S176">
        <f>365*P176*R176</f>
        <v>36283.259054054055</v>
      </c>
      <c r="T176" s="2">
        <f>0.7*S176</f>
        <v>25398.281337837838</v>
      </c>
    </row>
    <row r="177" spans="1:20" ht="16" thickBot="1" x14ac:dyDescent="0.4">
      <c r="A177" s="11" t="s">
        <v>337</v>
      </c>
      <c r="B177" s="12" t="s">
        <v>336</v>
      </c>
      <c r="C177" s="12" t="s">
        <v>343</v>
      </c>
      <c r="D177" s="12">
        <v>2</v>
      </c>
      <c r="E177" s="12">
        <v>4000</v>
      </c>
      <c r="F177" s="12">
        <v>0.31509999999999999</v>
      </c>
      <c r="G177" s="1">
        <f>E177*12*F177</f>
        <v>15124.8</v>
      </c>
      <c r="H177" s="12">
        <v>284</v>
      </c>
      <c r="I177" s="12">
        <v>0.31509999999999999</v>
      </c>
      <c r="J177" s="12">
        <v>204</v>
      </c>
      <c r="K177" s="12">
        <v>494</v>
      </c>
      <c r="L177">
        <f>K177-J177</f>
        <v>290</v>
      </c>
      <c r="M177">
        <f>H177-J177</f>
        <v>80</v>
      </c>
      <c r="N177">
        <f>(0.8*M177)/L177+0.1</f>
        <v>0.32068965517241377</v>
      </c>
      <c r="O177" s="12">
        <v>0.31509999999999999</v>
      </c>
      <c r="P177">
        <v>100</v>
      </c>
      <c r="Q177">
        <f>0.8*(P177-J177)/L177+0.1</f>
        <v>-0.18689655172413791</v>
      </c>
      <c r="R177">
        <f>-0.7917*Q177+0.8507</f>
        <v>0.99866600000000005</v>
      </c>
      <c r="S177">
        <f>365*P177*R177</f>
        <v>36451.309000000001</v>
      </c>
      <c r="T177" s="2">
        <f>0.7*S177</f>
        <v>25515.916300000001</v>
      </c>
    </row>
    <row r="178" spans="1:20" ht="16" thickBot="1" x14ac:dyDescent="0.4">
      <c r="A178" s="11" t="s">
        <v>91</v>
      </c>
      <c r="B178" s="12" t="s">
        <v>88</v>
      </c>
      <c r="C178" s="12" t="s">
        <v>344</v>
      </c>
      <c r="D178" s="12">
        <v>2</v>
      </c>
      <c r="E178" s="12">
        <v>1900</v>
      </c>
      <c r="F178" s="12">
        <v>0.50960000000000005</v>
      </c>
      <c r="G178" s="1">
        <f>E178*12*F178</f>
        <v>11618.880000000001</v>
      </c>
      <c r="H178" s="12">
        <v>225</v>
      </c>
      <c r="I178" s="12">
        <v>0.50960000000000005</v>
      </c>
      <c r="J178" s="12">
        <v>157</v>
      </c>
      <c r="K178" s="12">
        <v>314</v>
      </c>
      <c r="L178">
        <f>K178-J178</f>
        <v>157</v>
      </c>
      <c r="M178">
        <f>H178-J178</f>
        <v>68</v>
      </c>
      <c r="N178">
        <f>(0.8*M178)/L178+0.1</f>
        <v>0.44649681528662422</v>
      </c>
      <c r="O178" s="12">
        <v>0.50960000000000005</v>
      </c>
      <c r="P178">
        <v>100</v>
      </c>
      <c r="Q178">
        <f>0.8*(P178-J178)/L178+0.1</f>
        <v>-0.19044585987261145</v>
      </c>
      <c r="R178">
        <f>-0.7917*Q178+0.8507</f>
        <v>1.0014759872611465</v>
      </c>
      <c r="S178">
        <f>365*P178*R178</f>
        <v>36553.873535031846</v>
      </c>
      <c r="T178" s="2">
        <f>0.7*S178</f>
        <v>25587.71147452229</v>
      </c>
    </row>
    <row r="179" spans="1:20" ht="16" thickBot="1" x14ac:dyDescent="0.4">
      <c r="A179" s="11" t="s">
        <v>129</v>
      </c>
      <c r="B179" s="12" t="s">
        <v>126</v>
      </c>
      <c r="C179" s="12" t="s">
        <v>344</v>
      </c>
      <c r="D179" s="12">
        <v>2</v>
      </c>
      <c r="E179" s="12">
        <v>2400</v>
      </c>
      <c r="F179" s="12">
        <v>0.68220000000000003</v>
      </c>
      <c r="G179" s="1">
        <f>E179*12*F179</f>
        <v>19647.36</v>
      </c>
      <c r="H179" s="12">
        <v>729</v>
      </c>
      <c r="I179" s="12">
        <v>0.68220000000000003</v>
      </c>
      <c r="J179" s="12">
        <v>516</v>
      </c>
      <c r="K179" s="12">
        <v>1650</v>
      </c>
      <c r="L179">
        <f>K179-J179</f>
        <v>1134</v>
      </c>
      <c r="M179">
        <f>H179-J179</f>
        <v>213</v>
      </c>
      <c r="N179">
        <f>(0.8*M179)/L179+0.1</f>
        <v>0.2502645502645503</v>
      </c>
      <c r="O179" s="12">
        <v>0.68220000000000003</v>
      </c>
      <c r="P179">
        <v>100</v>
      </c>
      <c r="Q179">
        <f>0.8*(P179-J179)/L179+0.1</f>
        <v>-0.19347442680776014</v>
      </c>
      <c r="R179">
        <f>-0.7917*Q179+0.8507</f>
        <v>1.0038737037037038</v>
      </c>
      <c r="S179">
        <f>365*P179*R179</f>
        <v>36641.390185185184</v>
      </c>
      <c r="T179" s="2">
        <f>0.7*S179</f>
        <v>25648.973129629627</v>
      </c>
    </row>
    <row r="180" spans="1:20" ht="16" thickBot="1" x14ac:dyDescent="0.4">
      <c r="A180" s="11" t="s">
        <v>226</v>
      </c>
      <c r="B180" s="12" t="s">
        <v>225</v>
      </c>
      <c r="C180" s="12" t="s">
        <v>343</v>
      </c>
      <c r="D180" s="12">
        <v>2</v>
      </c>
      <c r="E180" s="12">
        <v>2000</v>
      </c>
      <c r="F180" s="12">
        <v>0.31230000000000002</v>
      </c>
      <c r="G180" s="1">
        <f>E180*12*F180</f>
        <v>7495.2000000000007</v>
      </c>
      <c r="H180" s="12">
        <v>237</v>
      </c>
      <c r="I180" s="12">
        <v>0.31230000000000002</v>
      </c>
      <c r="J180" s="12">
        <v>160</v>
      </c>
      <c r="K180" s="12">
        <v>323</v>
      </c>
      <c r="L180">
        <f>K180-J180</f>
        <v>163</v>
      </c>
      <c r="M180">
        <f>H180-J180</f>
        <v>77</v>
      </c>
      <c r="N180">
        <f>(0.8*M180)/L180+0.1</f>
        <v>0.47791411042944787</v>
      </c>
      <c r="O180" s="12">
        <v>0.31230000000000002</v>
      </c>
      <c r="P180">
        <v>100</v>
      </c>
      <c r="Q180">
        <f>0.8*(P180-J180)/L180+0.1</f>
        <v>-0.19447852760736198</v>
      </c>
      <c r="R180">
        <f>-0.7917*Q180+0.8507</f>
        <v>1.0046686503067486</v>
      </c>
      <c r="S180">
        <f>365*P180*R180</f>
        <v>36670.405736196321</v>
      </c>
      <c r="T180" s="2">
        <f>0.7*S180</f>
        <v>25669.284015337424</v>
      </c>
    </row>
    <row r="181" spans="1:20" ht="16" thickBot="1" x14ac:dyDescent="0.4">
      <c r="A181" s="11" t="s">
        <v>130</v>
      </c>
      <c r="B181" s="12" t="s">
        <v>131</v>
      </c>
      <c r="C181" s="12" t="s">
        <v>343</v>
      </c>
      <c r="D181" s="12">
        <v>1</v>
      </c>
      <c r="E181" s="12">
        <v>1600</v>
      </c>
      <c r="F181" s="12">
        <v>0.82469999999999999</v>
      </c>
      <c r="G181" s="1">
        <f>E181*12*F181</f>
        <v>15834.24</v>
      </c>
      <c r="H181" s="12">
        <v>174</v>
      </c>
      <c r="I181" s="12">
        <v>0.82469999999999999</v>
      </c>
      <c r="J181" s="12">
        <v>160</v>
      </c>
      <c r="K181" s="12">
        <v>321</v>
      </c>
      <c r="L181">
        <f>K181-J181</f>
        <v>161</v>
      </c>
      <c r="M181">
        <f>H181-J181</f>
        <v>14</v>
      </c>
      <c r="N181">
        <f>(0.8*M181)/L181+0.1</f>
        <v>0.16956521739130437</v>
      </c>
      <c r="O181" s="12">
        <v>0.82469999999999999</v>
      </c>
      <c r="P181">
        <v>100</v>
      </c>
      <c r="Q181">
        <f>0.8*(P181-J181)/L181+0.1</f>
        <v>-0.19813664596273292</v>
      </c>
      <c r="R181">
        <f>-0.7917*Q181+0.8507</f>
        <v>1.0075647826086958</v>
      </c>
      <c r="S181">
        <f>365*P181*R181</f>
        <v>36776.114565217395</v>
      </c>
      <c r="T181" s="2">
        <f>0.7*S181</f>
        <v>25743.280195652176</v>
      </c>
    </row>
    <row r="182" spans="1:20" ht="16" thickBot="1" x14ac:dyDescent="0.4">
      <c r="A182" s="11" t="s">
        <v>324</v>
      </c>
      <c r="B182" s="12" t="s">
        <v>325</v>
      </c>
      <c r="C182" s="12" t="s">
        <v>343</v>
      </c>
      <c r="D182" s="12">
        <v>2</v>
      </c>
      <c r="E182" s="12">
        <v>4000</v>
      </c>
      <c r="F182" s="12">
        <v>0.31509999999999999</v>
      </c>
      <c r="G182" s="1">
        <f>E182*12*F182</f>
        <v>15124.8</v>
      </c>
      <c r="H182" s="12">
        <v>302</v>
      </c>
      <c r="I182" s="12">
        <v>0.31509999999999999</v>
      </c>
      <c r="J182" s="12">
        <v>220</v>
      </c>
      <c r="K182" s="12">
        <v>534</v>
      </c>
      <c r="L182">
        <f>K182-J182</f>
        <v>314</v>
      </c>
      <c r="M182">
        <f>H182-J182</f>
        <v>82</v>
      </c>
      <c r="N182">
        <f>(0.8*M182)/L182+0.1</f>
        <v>0.30891719745222934</v>
      </c>
      <c r="O182" s="12">
        <v>0.31509999999999999</v>
      </c>
      <c r="P182">
        <v>100</v>
      </c>
      <c r="Q182">
        <f>0.8*(P182-J182)/L182+0.1</f>
        <v>-0.2057324840764331</v>
      </c>
      <c r="R182">
        <f>-0.7917*Q182+0.8507</f>
        <v>1.0135784076433121</v>
      </c>
      <c r="S182">
        <f>365*P182*R182</f>
        <v>36995.61187898089</v>
      </c>
      <c r="T182" s="2">
        <f>0.7*S182</f>
        <v>25896.928315286623</v>
      </c>
    </row>
    <row r="183" spans="1:20" ht="16" thickBot="1" x14ac:dyDescent="0.4">
      <c r="A183" s="11" t="s">
        <v>213</v>
      </c>
      <c r="B183" s="12" t="s">
        <v>212</v>
      </c>
      <c r="C183" s="12" t="s">
        <v>343</v>
      </c>
      <c r="D183" s="12">
        <v>2</v>
      </c>
      <c r="E183" s="12">
        <v>1325</v>
      </c>
      <c r="F183" s="12">
        <v>0.29320000000000002</v>
      </c>
      <c r="G183" s="1">
        <f>E183*12*F183</f>
        <v>4661.88</v>
      </c>
      <c r="H183" s="12">
        <v>283</v>
      </c>
      <c r="I183" s="12">
        <v>0.29320000000000002</v>
      </c>
      <c r="J183" s="12">
        <v>161</v>
      </c>
      <c r="K183" s="12">
        <v>319</v>
      </c>
      <c r="L183">
        <f>K183-J183</f>
        <v>158</v>
      </c>
      <c r="M183">
        <f>H183-J183</f>
        <v>122</v>
      </c>
      <c r="N183">
        <f>(0.8*M183)/L183+0.1</f>
        <v>0.71772151898734182</v>
      </c>
      <c r="O183" s="12">
        <v>0.29320000000000002</v>
      </c>
      <c r="P183">
        <v>100</v>
      </c>
      <c r="Q183">
        <f>0.8*(P183-J183)/L183+0.1</f>
        <v>-0.20886075949367092</v>
      </c>
      <c r="R183">
        <f>-0.7917*Q183+0.8507</f>
        <v>1.0160550632911391</v>
      </c>
      <c r="S183">
        <f>365*P183*R183</f>
        <v>37086.009810126576</v>
      </c>
      <c r="T183" s="2">
        <f>0.7*S183</f>
        <v>25960.2068670886</v>
      </c>
    </row>
    <row r="184" spans="1:20" ht="16" thickBot="1" x14ac:dyDescent="0.4">
      <c r="A184" s="11" t="s">
        <v>190</v>
      </c>
      <c r="B184" s="12" t="s">
        <v>187</v>
      </c>
      <c r="C184" s="12" t="s">
        <v>344</v>
      </c>
      <c r="D184" s="12">
        <v>2</v>
      </c>
      <c r="E184" s="12">
        <v>1400</v>
      </c>
      <c r="F184" s="12">
        <v>0.49320000000000003</v>
      </c>
      <c r="G184" s="1">
        <f>E184*12*F184</f>
        <v>8285.76</v>
      </c>
      <c r="H184" s="12">
        <v>284</v>
      </c>
      <c r="I184" s="12">
        <v>0.49320000000000003</v>
      </c>
      <c r="J184" s="12">
        <v>175</v>
      </c>
      <c r="K184" s="12">
        <v>368</v>
      </c>
      <c r="L184">
        <f>K184-J184</f>
        <v>193</v>
      </c>
      <c r="M184">
        <f>H184-J184</f>
        <v>109</v>
      </c>
      <c r="N184">
        <f>(0.8*M184)/L184+0.1</f>
        <v>0.55181347150259075</v>
      </c>
      <c r="O184" s="12">
        <v>0.49320000000000003</v>
      </c>
      <c r="P184">
        <v>100</v>
      </c>
      <c r="Q184">
        <f>0.8*(P184-J184)/L184+0.1</f>
        <v>-0.21088082901554403</v>
      </c>
      <c r="R184">
        <f>-0.7917*Q184+0.8507</f>
        <v>1.0176543523316062</v>
      </c>
      <c r="S184">
        <f>365*P184*R184</f>
        <v>37144.383860103626</v>
      </c>
      <c r="T184" s="2">
        <f>0.7*S184</f>
        <v>26001.068702072538</v>
      </c>
    </row>
    <row r="185" spans="1:20" ht="16" thickBot="1" x14ac:dyDescent="0.4">
      <c r="A185" s="11" t="s">
        <v>63</v>
      </c>
      <c r="B185" s="12" t="s">
        <v>60</v>
      </c>
      <c r="C185" s="12" t="s">
        <v>344</v>
      </c>
      <c r="D185" s="12">
        <v>2</v>
      </c>
      <c r="E185" s="12">
        <v>1100</v>
      </c>
      <c r="F185" s="12">
        <v>0.48220000000000002</v>
      </c>
      <c r="G185" s="1">
        <f>E185*12*F185</f>
        <v>6365.04</v>
      </c>
      <c r="H185" s="12">
        <v>426</v>
      </c>
      <c r="I185" s="12">
        <v>0.48220000000000002</v>
      </c>
      <c r="J185" s="12">
        <v>246</v>
      </c>
      <c r="K185" s="12">
        <v>616</v>
      </c>
      <c r="L185">
        <f>K185-J185</f>
        <v>370</v>
      </c>
      <c r="M185">
        <f>H185-J185</f>
        <v>180</v>
      </c>
      <c r="N185">
        <f>(0.8*M185)/L185+0.1</f>
        <v>0.48918918918918919</v>
      </c>
      <c r="O185" s="12">
        <v>0.48220000000000002</v>
      </c>
      <c r="P185">
        <v>100</v>
      </c>
      <c r="Q185">
        <f>0.8*(P185-J185)/L185+0.1</f>
        <v>-0.21567567567567572</v>
      </c>
      <c r="R185">
        <f>-0.7917*Q185+0.8507</f>
        <v>1.0214504324324325</v>
      </c>
      <c r="S185">
        <f>365*P185*R185</f>
        <v>37282.940783783786</v>
      </c>
      <c r="T185" s="2">
        <f>0.7*S185</f>
        <v>26098.058548648649</v>
      </c>
    </row>
    <row r="186" spans="1:20" ht="16" thickBot="1" x14ac:dyDescent="0.4">
      <c r="A186" s="11" t="s">
        <v>245</v>
      </c>
      <c r="B186" s="12" t="s">
        <v>242</v>
      </c>
      <c r="C186" s="12" t="s">
        <v>344</v>
      </c>
      <c r="D186" s="12">
        <v>2</v>
      </c>
      <c r="E186" s="12">
        <v>1200</v>
      </c>
      <c r="F186" s="12">
        <v>0.61919999999999997</v>
      </c>
      <c r="G186" s="1">
        <f>E186*12*F186</f>
        <v>8916.48</v>
      </c>
      <c r="H186" s="12">
        <v>169</v>
      </c>
      <c r="I186" s="12">
        <v>0.61919999999999997</v>
      </c>
      <c r="J186" s="12">
        <v>160</v>
      </c>
      <c r="K186" s="12">
        <v>310</v>
      </c>
      <c r="L186">
        <f>K186-J186</f>
        <v>150</v>
      </c>
      <c r="M186">
        <f>H186-J186</f>
        <v>9</v>
      </c>
      <c r="N186">
        <f>(0.8*M186)/L186+0.1</f>
        <v>0.14800000000000002</v>
      </c>
      <c r="O186" s="12">
        <v>0.61919999999999997</v>
      </c>
      <c r="P186">
        <v>100</v>
      </c>
      <c r="Q186">
        <f>0.8*(P186-J186)/L186+0.1</f>
        <v>-0.22</v>
      </c>
      <c r="R186">
        <f>-0.7917*Q186+0.8507</f>
        <v>1.0248740000000001</v>
      </c>
      <c r="S186">
        <f>365*P186*R186</f>
        <v>37407.901000000005</v>
      </c>
      <c r="T186" s="2">
        <f>0.7*S186</f>
        <v>26185.530700000003</v>
      </c>
    </row>
    <row r="187" spans="1:20" ht="16" thickBot="1" x14ac:dyDescent="0.4">
      <c r="A187" s="11" t="s">
        <v>144</v>
      </c>
      <c r="B187" s="12" t="s">
        <v>143</v>
      </c>
      <c r="C187" s="12" t="s">
        <v>343</v>
      </c>
      <c r="D187" s="12">
        <v>2</v>
      </c>
      <c r="E187" s="12">
        <v>900</v>
      </c>
      <c r="F187" s="12">
        <v>0.52049999999999996</v>
      </c>
      <c r="G187" s="1">
        <f>E187*12*F187</f>
        <v>5621.4</v>
      </c>
      <c r="H187" s="12">
        <v>230</v>
      </c>
      <c r="I187" s="12">
        <v>0.52049999999999996</v>
      </c>
      <c r="J187" s="12">
        <v>154</v>
      </c>
      <c r="K187" s="12">
        <v>286</v>
      </c>
      <c r="L187">
        <f>K187-J187</f>
        <v>132</v>
      </c>
      <c r="M187">
        <f>H187-J187</f>
        <v>76</v>
      </c>
      <c r="N187">
        <f>(0.8*M187)/L187+0.1</f>
        <v>0.56060606060606066</v>
      </c>
      <c r="O187" s="12">
        <v>0.52049999999999996</v>
      </c>
      <c r="P187">
        <v>100</v>
      </c>
      <c r="Q187">
        <f>0.8*(P187-J187)/L187+0.1</f>
        <v>-0.22727272727272727</v>
      </c>
      <c r="R187">
        <f>-0.7917*Q187+0.8507</f>
        <v>1.0306318181818181</v>
      </c>
      <c r="S187">
        <f>365*P187*R187</f>
        <v>37618.061363636363</v>
      </c>
      <c r="T187" s="2">
        <f>0.7*S187</f>
        <v>26332.642954545452</v>
      </c>
    </row>
    <row r="188" spans="1:20" ht="16" thickBot="1" x14ac:dyDescent="0.4">
      <c r="A188" s="11" t="s">
        <v>311</v>
      </c>
      <c r="B188" s="12" t="s">
        <v>309</v>
      </c>
      <c r="C188" s="12" t="s">
        <v>344</v>
      </c>
      <c r="D188" s="12">
        <v>2</v>
      </c>
      <c r="E188" s="12">
        <v>4200</v>
      </c>
      <c r="F188" s="12">
        <v>0.5726</v>
      </c>
      <c r="G188" s="1">
        <f>E188*12*F188</f>
        <v>28859.040000000001</v>
      </c>
      <c r="H188" s="12">
        <v>441</v>
      </c>
      <c r="I188" s="12">
        <v>0.5726</v>
      </c>
      <c r="J188" s="12">
        <v>278</v>
      </c>
      <c r="K188" s="12">
        <v>711</v>
      </c>
      <c r="L188">
        <f>K188-J188</f>
        <v>433</v>
      </c>
      <c r="M188">
        <f>H188-J188</f>
        <v>163</v>
      </c>
      <c r="N188">
        <f>(0.8*M188)/L188+0.1</f>
        <v>0.40115473441108551</v>
      </c>
      <c r="O188" s="12">
        <v>0.5726</v>
      </c>
      <c r="P188">
        <v>100</v>
      </c>
      <c r="Q188">
        <f>0.8*(P188-J188)/L188+0.1</f>
        <v>-0.22886836027713628</v>
      </c>
      <c r="R188">
        <f>-0.7917*Q188+0.8507</f>
        <v>1.0318950808314087</v>
      </c>
      <c r="S188">
        <f>365*P188*R188</f>
        <v>37664.170450346413</v>
      </c>
      <c r="T188" s="2">
        <f>0.7*S188</f>
        <v>26364.919315242489</v>
      </c>
    </row>
    <row r="189" spans="1:20" ht="16" thickBot="1" x14ac:dyDescent="0.4">
      <c r="A189" s="11" t="s">
        <v>247</v>
      </c>
      <c r="B189" s="12" t="s">
        <v>217</v>
      </c>
      <c r="C189" s="12" t="s">
        <v>343</v>
      </c>
      <c r="D189" s="12">
        <v>1</v>
      </c>
      <c r="E189" s="12">
        <v>1165</v>
      </c>
      <c r="F189" s="12">
        <v>0.34250000000000003</v>
      </c>
      <c r="G189" s="1">
        <f>E189*12*F189</f>
        <v>4788.1500000000005</v>
      </c>
      <c r="H189" s="12">
        <v>180</v>
      </c>
      <c r="I189" s="12">
        <v>0.34250000000000003</v>
      </c>
      <c r="J189" s="12">
        <v>135</v>
      </c>
      <c r="K189" s="12">
        <v>220</v>
      </c>
      <c r="L189">
        <f>K189-J189</f>
        <v>85</v>
      </c>
      <c r="M189">
        <f>H189-J189</f>
        <v>45</v>
      </c>
      <c r="N189">
        <f>(0.8*M189)/L189+0.1</f>
        <v>0.52352941176470591</v>
      </c>
      <c r="O189" s="12">
        <v>0.34250000000000003</v>
      </c>
      <c r="P189">
        <v>100</v>
      </c>
      <c r="Q189">
        <f>0.8*(P189-J189)/L189+0.1</f>
        <v>-0.22941176470588234</v>
      </c>
      <c r="R189">
        <f>-0.7917*Q189+0.8507</f>
        <v>1.0323252941176471</v>
      </c>
      <c r="S189">
        <f>365*P189*R189</f>
        <v>37679.873235294115</v>
      </c>
      <c r="T189" s="2">
        <f>0.7*S189</f>
        <v>26375.911264705879</v>
      </c>
    </row>
    <row r="190" spans="1:20" ht="16" thickBot="1" x14ac:dyDescent="0.4">
      <c r="A190" s="11" t="s">
        <v>87</v>
      </c>
      <c r="B190" s="12" t="s">
        <v>88</v>
      </c>
      <c r="C190" s="12" t="s">
        <v>343</v>
      </c>
      <c r="D190" s="12">
        <v>1</v>
      </c>
      <c r="E190" s="12">
        <v>1300</v>
      </c>
      <c r="F190" s="12">
        <v>0.56710000000000005</v>
      </c>
      <c r="G190" s="1">
        <f>E190*12*F190</f>
        <v>8846.76</v>
      </c>
      <c r="H190" s="12">
        <v>149</v>
      </c>
      <c r="I190" s="12">
        <v>0.56710000000000005</v>
      </c>
      <c r="J190" s="12">
        <v>126</v>
      </c>
      <c r="K190" s="12">
        <v>188</v>
      </c>
      <c r="L190">
        <f>K190-J190</f>
        <v>62</v>
      </c>
      <c r="M190">
        <f>H190-J190</f>
        <v>23</v>
      </c>
      <c r="N190">
        <f>(0.8*M190)/L190+0.1</f>
        <v>0.39677419354838717</v>
      </c>
      <c r="O190" s="12">
        <v>0.56710000000000005</v>
      </c>
      <c r="P190">
        <v>100</v>
      </c>
      <c r="Q190">
        <f>0.8*(P190-J190)/L190+0.1</f>
        <v>-0.23548387096774195</v>
      </c>
      <c r="R190">
        <f>-0.7917*Q190+0.8507</f>
        <v>1.0371325806451612</v>
      </c>
      <c r="S190">
        <f>365*P190*R190</f>
        <v>37855.339193548381</v>
      </c>
      <c r="T190" s="2">
        <f>0.7*S190</f>
        <v>26498.737435483865</v>
      </c>
    </row>
    <row r="191" spans="1:20" ht="16" thickBot="1" x14ac:dyDescent="0.4">
      <c r="A191" s="11" t="s">
        <v>171</v>
      </c>
      <c r="B191" s="12" t="s">
        <v>172</v>
      </c>
      <c r="C191" s="12" t="s">
        <v>343</v>
      </c>
      <c r="D191" s="12">
        <v>1</v>
      </c>
      <c r="E191" s="12">
        <v>1800</v>
      </c>
      <c r="F191" s="12">
        <v>0.32879999999999998</v>
      </c>
      <c r="G191" s="1">
        <f>E191*12*F191</f>
        <v>7102.08</v>
      </c>
      <c r="H191" s="12">
        <v>362</v>
      </c>
      <c r="I191" s="12">
        <v>0.32879999999999998</v>
      </c>
      <c r="J191" s="12">
        <v>199</v>
      </c>
      <c r="K191" s="12">
        <v>432</v>
      </c>
      <c r="L191">
        <f>K191-J191</f>
        <v>233</v>
      </c>
      <c r="M191">
        <f>H191-J191</f>
        <v>163</v>
      </c>
      <c r="N191">
        <f>(0.8*M191)/L191+0.1</f>
        <v>0.65965665236051507</v>
      </c>
      <c r="O191" s="12">
        <v>0.32879999999999998</v>
      </c>
      <c r="P191">
        <v>100</v>
      </c>
      <c r="Q191">
        <f>0.8*(P191-J191)/L191+0.1</f>
        <v>-0.23991416309012878</v>
      </c>
      <c r="R191">
        <f>-0.7917*Q191+0.8507</f>
        <v>1.040640042918455</v>
      </c>
      <c r="S191">
        <f>365*P191*R191</f>
        <v>37983.361566523607</v>
      </c>
      <c r="T191" s="2">
        <f>0.7*S191</f>
        <v>26588.353096566523</v>
      </c>
    </row>
    <row r="192" spans="1:20" ht="16" thickBot="1" x14ac:dyDescent="0.4">
      <c r="A192" s="11" t="s">
        <v>203</v>
      </c>
      <c r="B192" s="12" t="s">
        <v>202</v>
      </c>
      <c r="C192" s="12" t="s">
        <v>343</v>
      </c>
      <c r="D192" s="12">
        <v>2</v>
      </c>
      <c r="E192" s="12">
        <v>1665</v>
      </c>
      <c r="F192" s="12">
        <v>0.30680000000000002</v>
      </c>
      <c r="G192" s="1">
        <f>E192*12*F192</f>
        <v>6129.8640000000005</v>
      </c>
      <c r="H192" s="12">
        <v>169</v>
      </c>
      <c r="I192" s="12">
        <v>0.30680000000000002</v>
      </c>
      <c r="J192" s="12">
        <v>130</v>
      </c>
      <c r="K192" s="12">
        <v>200</v>
      </c>
      <c r="L192">
        <f>K192-J192</f>
        <v>70</v>
      </c>
      <c r="M192">
        <f>H192-J192</f>
        <v>39</v>
      </c>
      <c r="N192">
        <f>(0.8*M192)/L192+0.1</f>
        <v>0.54571428571428571</v>
      </c>
      <c r="O192" s="12">
        <v>0.30680000000000002</v>
      </c>
      <c r="P192">
        <v>100</v>
      </c>
      <c r="Q192">
        <f>0.8*(P192-J192)/L192+0.1</f>
        <v>-0.24285714285714285</v>
      </c>
      <c r="R192">
        <f>-0.7917*Q192+0.8507</f>
        <v>1.04297</v>
      </c>
      <c r="S192">
        <f>365*P192*R192</f>
        <v>38068.404999999999</v>
      </c>
      <c r="T192" s="2">
        <f>0.7*S192</f>
        <v>26647.883499999996</v>
      </c>
    </row>
    <row r="193" spans="1:20" ht="16" thickBot="1" x14ac:dyDescent="0.4">
      <c r="A193" s="11" t="s">
        <v>267</v>
      </c>
      <c r="B193" s="12" t="s">
        <v>265</v>
      </c>
      <c r="C193" s="12" t="s">
        <v>344</v>
      </c>
      <c r="D193" s="12">
        <v>2</v>
      </c>
      <c r="E193" s="12">
        <v>4000</v>
      </c>
      <c r="F193" s="12">
        <v>1.9199999999999998E-2</v>
      </c>
      <c r="G193" s="1">
        <f>E193*12*F193</f>
        <v>921.59999999999991</v>
      </c>
      <c r="H193" s="12">
        <v>739</v>
      </c>
      <c r="I193" s="12">
        <v>1.9199999999999998E-2</v>
      </c>
      <c r="J193" s="12">
        <v>306</v>
      </c>
      <c r="K193" s="12">
        <v>781</v>
      </c>
      <c r="L193">
        <f>K193-J193</f>
        <v>475</v>
      </c>
      <c r="M193">
        <f>H193-J193</f>
        <v>433</v>
      </c>
      <c r="N193">
        <f>(0.8*M193)/L193+0.1</f>
        <v>0.82926315789473692</v>
      </c>
      <c r="O193" s="12">
        <v>1.9199999999999998E-2</v>
      </c>
      <c r="P193">
        <v>100</v>
      </c>
      <c r="Q193">
        <f>0.8*(P193-J193)/L193+0.1</f>
        <v>-0.24694736842105267</v>
      </c>
      <c r="R193">
        <f>-0.7917*Q193+0.8507</f>
        <v>1.0462082315789474</v>
      </c>
      <c r="S193">
        <f>365*P193*R193</f>
        <v>38186.600452631581</v>
      </c>
      <c r="T193" s="2">
        <f>0.7*S193</f>
        <v>26730.620316842105</v>
      </c>
    </row>
    <row r="194" spans="1:20" ht="16" thickBot="1" x14ac:dyDescent="0.4">
      <c r="A194" s="11" t="s">
        <v>340</v>
      </c>
      <c r="B194" s="12" t="s">
        <v>42</v>
      </c>
      <c r="C194" s="12" t="s">
        <v>343</v>
      </c>
      <c r="D194" s="12">
        <v>2</v>
      </c>
      <c r="E194" s="12">
        <v>5600</v>
      </c>
      <c r="F194" s="12">
        <v>0.31780000000000003</v>
      </c>
      <c r="G194" s="1">
        <f>E194*12*F194</f>
        <v>21356.160000000003</v>
      </c>
      <c r="H194" s="12">
        <v>478</v>
      </c>
      <c r="I194" s="12">
        <v>0.31780000000000003</v>
      </c>
      <c r="J194" s="12">
        <v>265</v>
      </c>
      <c r="K194" s="12">
        <v>644</v>
      </c>
      <c r="L194">
        <f>K194-J194</f>
        <v>379</v>
      </c>
      <c r="M194">
        <f>H194-J194</f>
        <v>213</v>
      </c>
      <c r="N194">
        <f>(0.8*M194)/L194+0.1</f>
        <v>0.54960422163588396</v>
      </c>
      <c r="O194" s="12">
        <v>0.31780000000000003</v>
      </c>
      <c r="P194">
        <v>100</v>
      </c>
      <c r="Q194">
        <f>0.8*(P194-J194)/L194+0.1</f>
        <v>-0.24828496042216361</v>
      </c>
      <c r="R194">
        <f>-0.7917*Q194+0.8507</f>
        <v>1.0472672031662269</v>
      </c>
      <c r="S194">
        <f>365*P194*R194</f>
        <v>38225.252915567282</v>
      </c>
      <c r="T194" s="2">
        <f>0.7*S194</f>
        <v>26757.677040897095</v>
      </c>
    </row>
    <row r="195" spans="1:20" ht="16" thickBot="1" x14ac:dyDescent="0.4">
      <c r="A195" s="11" t="s">
        <v>318</v>
      </c>
      <c r="B195" s="12" t="s">
        <v>314</v>
      </c>
      <c r="C195" s="12" t="s">
        <v>344</v>
      </c>
      <c r="D195" s="12">
        <v>2</v>
      </c>
      <c r="E195" s="12">
        <v>4200</v>
      </c>
      <c r="F195" s="12">
        <v>0.61099999999999999</v>
      </c>
      <c r="G195" s="1">
        <f>E195*12*F195</f>
        <v>30794.399999999998</v>
      </c>
      <c r="H195" s="12">
        <v>437</v>
      </c>
      <c r="I195" s="12">
        <v>0.61099999999999999</v>
      </c>
      <c r="J195" s="12">
        <v>319</v>
      </c>
      <c r="K195" s="12">
        <v>815</v>
      </c>
      <c r="L195">
        <f>K195-J195</f>
        <v>496</v>
      </c>
      <c r="M195">
        <f>H195-J195</f>
        <v>118</v>
      </c>
      <c r="N195">
        <f>(0.8*M195)/L195+0.1</f>
        <v>0.29032258064516131</v>
      </c>
      <c r="O195" s="12">
        <v>0.61099999999999999</v>
      </c>
      <c r="P195">
        <v>100</v>
      </c>
      <c r="Q195">
        <f>0.8*(P195-J195)/L195+0.1</f>
        <v>-0.25322580645161297</v>
      </c>
      <c r="R195">
        <f>-0.7917*Q195+0.8507</f>
        <v>1.0511788709677421</v>
      </c>
      <c r="S195">
        <f>365*P195*R195</f>
        <v>38368.028790322584</v>
      </c>
      <c r="T195" s="2">
        <f>0.7*S195</f>
        <v>26857.620153225806</v>
      </c>
    </row>
    <row r="196" spans="1:20" ht="16" thickBot="1" x14ac:dyDescent="0.4">
      <c r="A196" s="11" t="s">
        <v>215</v>
      </c>
      <c r="B196" s="12" t="s">
        <v>212</v>
      </c>
      <c r="C196" s="12" t="s">
        <v>344</v>
      </c>
      <c r="D196" s="12">
        <v>2</v>
      </c>
      <c r="E196" s="12">
        <v>1550</v>
      </c>
      <c r="F196" s="12">
        <v>0.3014</v>
      </c>
      <c r="G196" s="1">
        <f>E196*12*F196</f>
        <v>5606.04</v>
      </c>
      <c r="H196" s="12">
        <v>307</v>
      </c>
      <c r="I196" s="12">
        <v>0.3014</v>
      </c>
      <c r="J196" s="12">
        <v>185</v>
      </c>
      <c r="K196" s="12">
        <v>376</v>
      </c>
      <c r="L196">
        <f>K196-J196</f>
        <v>191</v>
      </c>
      <c r="M196">
        <f>H196-J196</f>
        <v>122</v>
      </c>
      <c r="N196">
        <f>(0.8*M196)/L196+0.1</f>
        <v>0.61099476439790579</v>
      </c>
      <c r="O196" s="12">
        <v>0.3014</v>
      </c>
      <c r="P196">
        <v>100</v>
      </c>
      <c r="Q196">
        <f>0.8*(P196-J196)/L196+0.1</f>
        <v>-0.25602094240837692</v>
      </c>
      <c r="R196">
        <f>-0.7917*Q196+0.8507</f>
        <v>1.0533917801047119</v>
      </c>
      <c r="S196">
        <f>365*P196*R196</f>
        <v>38448.799973821988</v>
      </c>
      <c r="T196" s="2">
        <f>0.7*S196</f>
        <v>26914.159981675391</v>
      </c>
    </row>
    <row r="197" spans="1:20" ht="16" thickBot="1" x14ac:dyDescent="0.4">
      <c r="A197" s="11" t="s">
        <v>307</v>
      </c>
      <c r="B197" s="12" t="s">
        <v>303</v>
      </c>
      <c r="C197" s="12" t="s">
        <v>344</v>
      </c>
      <c r="D197" s="12">
        <v>2</v>
      </c>
      <c r="E197" s="12">
        <v>4900</v>
      </c>
      <c r="F197" s="12">
        <v>0.4466</v>
      </c>
      <c r="G197" s="1">
        <f>E197*12*F197</f>
        <v>26260.079999999998</v>
      </c>
      <c r="H197" s="12">
        <v>652</v>
      </c>
      <c r="I197" s="12">
        <v>0.4466</v>
      </c>
      <c r="J197" s="12">
        <v>379</v>
      </c>
      <c r="K197" s="12">
        <v>969</v>
      </c>
      <c r="L197">
        <f>K197-J197</f>
        <v>590</v>
      </c>
      <c r="M197">
        <f>H197-J197</f>
        <v>273</v>
      </c>
      <c r="N197">
        <f>(0.8*M197)/L197+0.1</f>
        <v>0.47016949152542376</v>
      </c>
      <c r="O197" s="12">
        <v>0.4466</v>
      </c>
      <c r="P197">
        <v>100</v>
      </c>
      <c r="Q197">
        <f>0.8*(P197-J197)/L197+0.1</f>
        <v>-0.27830508474576277</v>
      </c>
      <c r="R197">
        <f>-0.7917*Q197+0.8507</f>
        <v>1.0710341355932205</v>
      </c>
      <c r="S197">
        <f>365*P197*R197</f>
        <v>39092.745949152544</v>
      </c>
      <c r="T197" s="2">
        <f>0.7*S197</f>
        <v>27364.92216440678</v>
      </c>
    </row>
    <row r="198" spans="1:20" ht="16" thickBot="1" x14ac:dyDescent="0.4">
      <c r="A198" s="11" t="s">
        <v>106</v>
      </c>
      <c r="B198" s="12" t="s">
        <v>104</v>
      </c>
      <c r="C198" s="12" t="s">
        <v>344</v>
      </c>
      <c r="D198" s="12">
        <v>1</v>
      </c>
      <c r="E198" s="12">
        <v>1400</v>
      </c>
      <c r="F198" s="12">
        <v>0.2712</v>
      </c>
      <c r="G198" s="1">
        <f>E198*12*F198</f>
        <v>4556.16</v>
      </c>
      <c r="H198" s="12">
        <v>305</v>
      </c>
      <c r="I198" s="12">
        <v>0.2712</v>
      </c>
      <c r="J198" s="12">
        <v>173</v>
      </c>
      <c r="K198" s="12">
        <v>322</v>
      </c>
      <c r="L198">
        <f>K198-J198</f>
        <v>149</v>
      </c>
      <c r="M198">
        <f>H198-J198</f>
        <v>132</v>
      </c>
      <c r="N198">
        <f>(0.8*M198)/L198+0.1</f>
        <v>0.8087248322147651</v>
      </c>
      <c r="O198" s="12">
        <v>0.2712</v>
      </c>
      <c r="P198">
        <v>100</v>
      </c>
      <c r="Q198">
        <f>0.8*(P198-J198)/L198+0.1</f>
        <v>-0.29194630872483229</v>
      </c>
      <c r="R198">
        <f>-0.7917*Q198+0.8507</f>
        <v>1.0818338926174498</v>
      </c>
      <c r="S198">
        <f>365*P198*R198</f>
        <v>39486.937080536918</v>
      </c>
      <c r="T198" s="2">
        <f>0.7*S198</f>
        <v>27640.855956375843</v>
      </c>
    </row>
    <row r="199" spans="1:20" ht="16" thickBot="1" x14ac:dyDescent="0.4">
      <c r="A199" s="11" t="s">
        <v>319</v>
      </c>
      <c r="B199" s="12" t="s">
        <v>320</v>
      </c>
      <c r="C199" s="12" t="s">
        <v>343</v>
      </c>
      <c r="D199" s="12">
        <v>2</v>
      </c>
      <c r="E199" s="12">
        <v>3600</v>
      </c>
      <c r="F199" s="12">
        <v>0.2329</v>
      </c>
      <c r="G199" s="1">
        <f>E199*12*F199</f>
        <v>10061.280000000001</v>
      </c>
      <c r="H199" s="12">
        <v>663</v>
      </c>
      <c r="I199" s="12">
        <v>0.2329</v>
      </c>
      <c r="J199" s="12">
        <v>332</v>
      </c>
      <c r="K199" s="12">
        <v>805</v>
      </c>
      <c r="L199">
        <f>K199-J199</f>
        <v>473</v>
      </c>
      <c r="M199">
        <f>H199-J199</f>
        <v>331</v>
      </c>
      <c r="N199">
        <f>(0.8*M199)/L199+0.1</f>
        <v>0.65983086680761105</v>
      </c>
      <c r="O199" s="12">
        <v>0.2329</v>
      </c>
      <c r="P199">
        <v>100</v>
      </c>
      <c r="Q199">
        <f>0.8*(P199-J199)/L199+0.1</f>
        <v>-0.29238900634249476</v>
      </c>
      <c r="R199">
        <f>-0.7917*Q199+0.8507</f>
        <v>1.082184376321353</v>
      </c>
      <c r="S199">
        <f>365*P199*R199</f>
        <v>39499.729735729386</v>
      </c>
      <c r="T199" s="2">
        <f>0.7*S199</f>
        <v>27649.810815010569</v>
      </c>
    </row>
    <row r="200" spans="1:20" ht="16" thickBot="1" x14ac:dyDescent="0.4">
      <c r="A200" s="11" t="s">
        <v>146</v>
      </c>
      <c r="B200" s="12" t="s">
        <v>143</v>
      </c>
      <c r="C200" s="12" t="s">
        <v>344</v>
      </c>
      <c r="D200" s="12">
        <v>2</v>
      </c>
      <c r="E200" s="12">
        <v>1200</v>
      </c>
      <c r="F200" s="12">
        <v>0.36990000000000001</v>
      </c>
      <c r="G200" s="1">
        <f>E200*12*F200</f>
        <v>5326.56</v>
      </c>
      <c r="H200" s="12">
        <v>316</v>
      </c>
      <c r="I200" s="12">
        <v>0.36990000000000001</v>
      </c>
      <c r="J200" s="12">
        <v>205</v>
      </c>
      <c r="K200" s="12">
        <v>411</v>
      </c>
      <c r="L200">
        <f>K200-J200</f>
        <v>206</v>
      </c>
      <c r="M200">
        <f>H200-J200</f>
        <v>111</v>
      </c>
      <c r="N200">
        <f>(0.8*M200)/L200+0.1</f>
        <v>0.53106796116504862</v>
      </c>
      <c r="O200" s="12">
        <v>0.36990000000000001</v>
      </c>
      <c r="P200">
        <v>100</v>
      </c>
      <c r="Q200">
        <f>0.8*(P200-J200)/L200+0.1</f>
        <v>-0.30776699029126209</v>
      </c>
      <c r="R200">
        <f>-0.7917*Q200+0.8507</f>
        <v>1.0943591262135921</v>
      </c>
      <c r="S200">
        <f>365*P200*R200</f>
        <v>39944.108106796113</v>
      </c>
      <c r="T200" s="2">
        <f>0.7*S200</f>
        <v>27960.875674757277</v>
      </c>
    </row>
    <row r="201" spans="1:20" ht="16" thickBot="1" x14ac:dyDescent="0.4">
      <c r="A201" s="11" t="s">
        <v>62</v>
      </c>
      <c r="B201" s="12" t="s">
        <v>60</v>
      </c>
      <c r="C201" s="12" t="s">
        <v>344</v>
      </c>
      <c r="D201" s="12">
        <v>1</v>
      </c>
      <c r="E201" s="12">
        <v>900</v>
      </c>
      <c r="F201" s="12">
        <v>0.43009999999999998</v>
      </c>
      <c r="G201" s="1">
        <f>E201*12*F201</f>
        <v>4645.08</v>
      </c>
      <c r="H201" s="12">
        <v>444</v>
      </c>
      <c r="I201" s="12">
        <v>0.43009999999999998</v>
      </c>
      <c r="J201" s="12">
        <v>252</v>
      </c>
      <c r="K201" s="12">
        <v>547</v>
      </c>
      <c r="L201">
        <f>K201-J201</f>
        <v>295</v>
      </c>
      <c r="M201">
        <f>H201-J201</f>
        <v>192</v>
      </c>
      <c r="N201">
        <f>(0.8*M201)/L201+0.1</f>
        <v>0.62067796610169501</v>
      </c>
      <c r="O201" s="12">
        <v>0.43009999999999998</v>
      </c>
      <c r="P201">
        <v>100</v>
      </c>
      <c r="Q201">
        <f>0.8*(P201-J201)/L201+0.1</f>
        <v>-0.31220338983050855</v>
      </c>
      <c r="R201">
        <f>-0.7917*Q201+0.8507</f>
        <v>1.0978714237288136</v>
      </c>
      <c r="S201">
        <f>365*P201*R201</f>
        <v>40072.3069661017</v>
      </c>
      <c r="T201" s="2">
        <f>0.7*S201</f>
        <v>28050.614876271189</v>
      </c>
    </row>
    <row r="202" spans="1:20" ht="16" thickBot="1" x14ac:dyDescent="0.4">
      <c r="A202" s="11" t="s">
        <v>300</v>
      </c>
      <c r="B202" s="12" t="s">
        <v>270</v>
      </c>
      <c r="C202" s="12" t="s">
        <v>344</v>
      </c>
      <c r="D202" s="12">
        <v>2</v>
      </c>
      <c r="E202" s="12">
        <v>4500</v>
      </c>
      <c r="F202" s="12">
        <v>0.43009999999999998</v>
      </c>
      <c r="G202" s="1">
        <f>E202*12*F202</f>
        <v>23225.399999999998</v>
      </c>
      <c r="H202" s="12">
        <v>994</v>
      </c>
      <c r="I202" s="12">
        <v>0.43009999999999998</v>
      </c>
      <c r="J202" s="12">
        <v>530</v>
      </c>
      <c r="K202" s="12">
        <v>1354</v>
      </c>
      <c r="L202">
        <f>K202-J202</f>
        <v>824</v>
      </c>
      <c r="M202">
        <f>H202-J202</f>
        <v>464</v>
      </c>
      <c r="N202">
        <f>(0.8*M202)/L202+0.1</f>
        <v>0.55048543689320395</v>
      </c>
      <c r="O202" s="12">
        <v>0.43009999999999998</v>
      </c>
      <c r="P202">
        <v>100</v>
      </c>
      <c r="Q202">
        <f>0.8*(P202-J202)/L202+0.1</f>
        <v>-0.31747572815533975</v>
      </c>
      <c r="R202">
        <f>-0.7917*Q202+0.8507</f>
        <v>1.1020455339805824</v>
      </c>
      <c r="S202">
        <f>365*P202*R202</f>
        <v>40224.661990291257</v>
      </c>
      <c r="T202" s="2">
        <f>0.7*S202</f>
        <v>28157.263393203877</v>
      </c>
    </row>
    <row r="203" spans="1:20" ht="16" thickBot="1" x14ac:dyDescent="0.4">
      <c r="A203" s="11" t="s">
        <v>128</v>
      </c>
      <c r="B203" s="12" t="s">
        <v>126</v>
      </c>
      <c r="C203" s="12" t="s">
        <v>344</v>
      </c>
      <c r="D203" s="12">
        <v>1</v>
      </c>
      <c r="E203" s="12">
        <v>1500</v>
      </c>
      <c r="F203" s="12">
        <v>0.41099999999999998</v>
      </c>
      <c r="G203" s="1">
        <f>E203*12*F203</f>
        <v>7398</v>
      </c>
      <c r="H203" s="12">
        <v>860</v>
      </c>
      <c r="I203" s="12">
        <v>0.41099999999999998</v>
      </c>
      <c r="J203" s="12">
        <v>486</v>
      </c>
      <c r="K203" s="12">
        <v>1215</v>
      </c>
      <c r="L203">
        <f>K203-J203</f>
        <v>729</v>
      </c>
      <c r="M203">
        <f>H203-J203</f>
        <v>374</v>
      </c>
      <c r="N203">
        <f>(0.8*M203)/L203+0.1</f>
        <v>0.51042524005486967</v>
      </c>
      <c r="O203" s="12">
        <v>0.41099999999999998</v>
      </c>
      <c r="P203">
        <v>100</v>
      </c>
      <c r="Q203">
        <f>0.8*(P203-J203)/L203+0.1</f>
        <v>-0.32359396433470511</v>
      </c>
      <c r="R203">
        <f>-0.7917*Q203+0.8507</f>
        <v>1.1068893415637859</v>
      </c>
      <c r="S203">
        <f>365*P203*R203</f>
        <v>40401.460967078187</v>
      </c>
      <c r="T203" s="2">
        <f>0.7*S203</f>
        <v>28281.02267695473</v>
      </c>
    </row>
    <row r="204" spans="1:20" ht="16" thickBot="1" x14ac:dyDescent="0.4">
      <c r="A204" s="11" t="s">
        <v>66</v>
      </c>
      <c r="B204" s="12" t="s">
        <v>65</v>
      </c>
      <c r="C204" s="12" t="s">
        <v>343</v>
      </c>
      <c r="D204" s="12">
        <v>2</v>
      </c>
      <c r="E204" s="12">
        <v>1400</v>
      </c>
      <c r="F204" s="12">
        <v>0.52329999999999999</v>
      </c>
      <c r="G204" s="1">
        <f>E204*12*F204</f>
        <v>8791.44</v>
      </c>
      <c r="H204" s="12">
        <v>430</v>
      </c>
      <c r="I204" s="12">
        <v>0.52329999999999999</v>
      </c>
      <c r="J204" s="12">
        <v>262</v>
      </c>
      <c r="K204" s="12">
        <v>567</v>
      </c>
      <c r="L204">
        <f>K204-J204</f>
        <v>305</v>
      </c>
      <c r="M204">
        <f>H204-J204</f>
        <v>168</v>
      </c>
      <c r="N204">
        <f>(0.8*M204)/L204+0.1</f>
        <v>0.54065573770491804</v>
      </c>
      <c r="O204" s="12">
        <v>0.52329999999999999</v>
      </c>
      <c r="P204">
        <v>100</v>
      </c>
      <c r="Q204">
        <f>0.8*(P204-J204)/L204+0.1</f>
        <v>-0.32491803278688525</v>
      </c>
      <c r="R204">
        <f>-0.7917*Q204+0.8507</f>
        <v>1.1079376065573769</v>
      </c>
      <c r="S204">
        <f>365*P204*R204</f>
        <v>40439.722639344262</v>
      </c>
      <c r="T204" s="2">
        <f>0.7*S204</f>
        <v>28307.805847540982</v>
      </c>
    </row>
    <row r="205" spans="1:20" ht="16" thickBot="1" x14ac:dyDescent="0.4">
      <c r="A205" s="11" t="s">
        <v>89</v>
      </c>
      <c r="B205" s="12" t="s">
        <v>88</v>
      </c>
      <c r="C205" s="12" t="s">
        <v>343</v>
      </c>
      <c r="D205" s="12">
        <v>2</v>
      </c>
      <c r="E205" s="12">
        <v>1700</v>
      </c>
      <c r="F205" s="12">
        <v>0.32050000000000001</v>
      </c>
      <c r="G205" s="1">
        <f>E205*12*F205</f>
        <v>6538.2</v>
      </c>
      <c r="H205" s="12">
        <v>210</v>
      </c>
      <c r="I205" s="12">
        <v>0.32050000000000001</v>
      </c>
      <c r="J205" s="12">
        <v>152</v>
      </c>
      <c r="K205" s="12">
        <v>247</v>
      </c>
      <c r="L205">
        <f>K205-J205</f>
        <v>95</v>
      </c>
      <c r="M205">
        <f>H205-J205</f>
        <v>58</v>
      </c>
      <c r="N205">
        <f>(0.8*M205)/L205+0.1</f>
        <v>0.58842105263157907</v>
      </c>
      <c r="O205" s="12">
        <v>0.32050000000000001</v>
      </c>
      <c r="P205">
        <v>100</v>
      </c>
      <c r="Q205">
        <f>0.8*(P205-J205)/L205+0.1</f>
        <v>-0.33789473684210525</v>
      </c>
      <c r="R205">
        <f>-0.7917*Q205+0.8507</f>
        <v>1.1182112631578947</v>
      </c>
      <c r="S205">
        <f>365*P205*R205</f>
        <v>40814.711105263152</v>
      </c>
      <c r="T205" s="2">
        <f>0.7*S205</f>
        <v>28570.297773684204</v>
      </c>
    </row>
    <row r="206" spans="1:20" ht="16" thickBot="1" x14ac:dyDescent="0.4">
      <c r="A206" s="11" t="s">
        <v>195</v>
      </c>
      <c r="B206" s="12" t="s">
        <v>192</v>
      </c>
      <c r="C206" s="12" t="s">
        <v>343</v>
      </c>
      <c r="D206" s="12">
        <v>2</v>
      </c>
      <c r="E206" s="12">
        <v>1300</v>
      </c>
      <c r="F206" s="12">
        <v>0.74250000000000005</v>
      </c>
      <c r="G206" s="1">
        <f>E206*12*F206</f>
        <v>11583</v>
      </c>
      <c r="H206" s="12">
        <v>139</v>
      </c>
      <c r="I206" s="12">
        <v>0.74250000000000005</v>
      </c>
      <c r="J206" s="12">
        <v>125</v>
      </c>
      <c r="K206" s="12">
        <v>170</v>
      </c>
      <c r="L206">
        <f>K206-J206</f>
        <v>45</v>
      </c>
      <c r="M206">
        <f>H206-J206</f>
        <v>14</v>
      </c>
      <c r="N206">
        <f>(0.8*M206)/L206+0.1</f>
        <v>0.34888888888888892</v>
      </c>
      <c r="O206" s="12">
        <v>0.74250000000000005</v>
      </c>
      <c r="P206">
        <v>100</v>
      </c>
      <c r="Q206">
        <f>0.8*(P206-J206)/L206+0.1</f>
        <v>-0.34444444444444444</v>
      </c>
      <c r="R206">
        <f>-0.7917*Q206+0.8507</f>
        <v>1.1233966666666666</v>
      </c>
      <c r="S206">
        <f>365*P206*R206</f>
        <v>41003.978333333333</v>
      </c>
      <c r="T206" s="2">
        <f>0.7*S206</f>
        <v>28702.784833333331</v>
      </c>
    </row>
    <row r="207" spans="1:20" ht="16" thickBot="1" x14ac:dyDescent="0.4">
      <c r="A207" s="11" t="s">
        <v>240</v>
      </c>
      <c r="B207" s="12" t="s">
        <v>192</v>
      </c>
      <c r="C207" s="12" t="s">
        <v>344</v>
      </c>
      <c r="D207" s="12">
        <v>2</v>
      </c>
      <c r="E207" s="12">
        <v>1480</v>
      </c>
      <c r="F207" s="12">
        <v>0.44109999999999999</v>
      </c>
      <c r="G207" s="1">
        <f>E207*12*F207</f>
        <v>7833.9359999999997</v>
      </c>
      <c r="H207" s="12">
        <v>249</v>
      </c>
      <c r="I207" s="12">
        <v>0.44109999999999999</v>
      </c>
      <c r="J207" s="12">
        <v>175</v>
      </c>
      <c r="K207" s="12">
        <v>310</v>
      </c>
      <c r="L207">
        <f>K207-J207</f>
        <v>135</v>
      </c>
      <c r="M207">
        <f>H207-J207</f>
        <v>74</v>
      </c>
      <c r="N207">
        <f>(0.8*M207)/L207+0.1</f>
        <v>0.53851851851851851</v>
      </c>
      <c r="O207" s="12">
        <v>0.44109999999999999</v>
      </c>
      <c r="P207">
        <v>100</v>
      </c>
      <c r="Q207">
        <f>0.8*(P207-J207)/L207+0.1</f>
        <v>-0.34444444444444444</v>
      </c>
      <c r="R207">
        <f>-0.7917*Q207+0.8507</f>
        <v>1.1233966666666666</v>
      </c>
      <c r="S207">
        <f>365*P207*R207</f>
        <v>41003.978333333333</v>
      </c>
      <c r="T207" s="2">
        <f>0.7*S207</f>
        <v>28702.784833333331</v>
      </c>
    </row>
    <row r="208" spans="1:20" ht="16" thickBot="1" x14ac:dyDescent="0.4">
      <c r="A208" s="11" t="s">
        <v>149</v>
      </c>
      <c r="B208" s="12" t="s">
        <v>148</v>
      </c>
      <c r="C208" s="12" t="s">
        <v>343</v>
      </c>
      <c r="D208" s="12">
        <v>2</v>
      </c>
      <c r="E208" s="12">
        <v>1000</v>
      </c>
      <c r="F208" s="12">
        <v>0.41920000000000002</v>
      </c>
      <c r="G208" s="1">
        <f>E208*12*F208</f>
        <v>5030.4000000000005</v>
      </c>
      <c r="H208" s="12">
        <v>266</v>
      </c>
      <c r="I208" s="12">
        <v>0.41920000000000002</v>
      </c>
      <c r="J208" s="12">
        <v>192</v>
      </c>
      <c r="K208" s="12">
        <v>357</v>
      </c>
      <c r="L208">
        <f>K208-J208</f>
        <v>165</v>
      </c>
      <c r="M208">
        <f>H208-J208</f>
        <v>74</v>
      </c>
      <c r="N208">
        <f>(0.8*M208)/L208+0.1</f>
        <v>0.45878787878787886</v>
      </c>
      <c r="O208" s="12">
        <v>0.41920000000000002</v>
      </c>
      <c r="P208">
        <v>100</v>
      </c>
      <c r="Q208">
        <f>0.8*(P208-J208)/L208+0.1</f>
        <v>-0.34606060606060607</v>
      </c>
      <c r="R208">
        <f>-0.7917*Q208+0.8507</f>
        <v>1.1246761818181819</v>
      </c>
      <c r="S208">
        <f>365*P208*R208</f>
        <v>41050.680636363635</v>
      </c>
      <c r="T208" s="2">
        <f>0.7*S208</f>
        <v>28735.476445454544</v>
      </c>
    </row>
    <row r="209" spans="1:20" ht="16" thickBot="1" x14ac:dyDescent="0.4">
      <c r="A209" s="11" t="s">
        <v>84</v>
      </c>
      <c r="B209" s="12" t="s">
        <v>81</v>
      </c>
      <c r="C209" s="12" t="s">
        <v>343</v>
      </c>
      <c r="D209" s="12">
        <v>2</v>
      </c>
      <c r="E209" s="12">
        <v>1300</v>
      </c>
      <c r="F209" s="12">
        <v>0.47949999999999998</v>
      </c>
      <c r="G209" s="1">
        <f>E209*12*F209</f>
        <v>7480.2</v>
      </c>
      <c r="H209" s="12">
        <v>377</v>
      </c>
      <c r="I209" s="12">
        <v>0.47949999999999998</v>
      </c>
      <c r="J209" s="12">
        <v>228</v>
      </c>
      <c r="K209" s="12">
        <v>457</v>
      </c>
      <c r="L209">
        <f>K209-J209</f>
        <v>229</v>
      </c>
      <c r="M209">
        <f>H209-J209</f>
        <v>149</v>
      </c>
      <c r="N209">
        <f>(0.8*M209)/L209+0.1</f>
        <v>0.62052401746724895</v>
      </c>
      <c r="O209" s="12">
        <v>0.47949999999999998</v>
      </c>
      <c r="P209">
        <v>100</v>
      </c>
      <c r="Q209">
        <f>0.8*(P209-J209)/L209+0.1</f>
        <v>-0.34716157205240172</v>
      </c>
      <c r="R209">
        <f>-0.7917*Q209+0.8507</f>
        <v>1.1255478165938864</v>
      </c>
      <c r="S209">
        <f>365*P209*R209</f>
        <v>41082.49530567685</v>
      </c>
      <c r="T209" s="2">
        <f>0.7*S209</f>
        <v>28757.746713973793</v>
      </c>
    </row>
    <row r="210" spans="1:20" ht="16" thickBot="1" x14ac:dyDescent="0.4">
      <c r="A210" s="11" t="s">
        <v>183</v>
      </c>
      <c r="B210" s="12" t="s">
        <v>182</v>
      </c>
      <c r="C210" s="12" t="s">
        <v>343</v>
      </c>
      <c r="D210" s="12">
        <v>2</v>
      </c>
      <c r="E210" s="12">
        <v>1600</v>
      </c>
      <c r="F210" s="12">
        <v>0.68769999999999998</v>
      </c>
      <c r="G210" s="1">
        <f>E210*12*F210</f>
        <v>13203.84</v>
      </c>
      <c r="H210" s="12">
        <v>245</v>
      </c>
      <c r="I210" s="12">
        <v>0.68769999999999998</v>
      </c>
      <c r="J210" s="12">
        <v>228</v>
      </c>
      <c r="K210" s="12">
        <v>456</v>
      </c>
      <c r="L210">
        <f>K210-J210</f>
        <v>228</v>
      </c>
      <c r="M210">
        <f>H210-J210</f>
        <v>17</v>
      </c>
      <c r="N210">
        <f>(0.8*M210)/L210+0.1</f>
        <v>0.15964912280701754</v>
      </c>
      <c r="O210" s="12">
        <v>0.68769999999999998</v>
      </c>
      <c r="P210">
        <v>100</v>
      </c>
      <c r="Q210">
        <f>0.8*(P210-J210)/L210+0.1</f>
        <v>-0.34912280701754383</v>
      </c>
      <c r="R210">
        <f>-0.7917*Q210+0.8507</f>
        <v>1.1271005263157894</v>
      </c>
      <c r="S210">
        <f>365*P210*R210</f>
        <v>41139.169210526314</v>
      </c>
      <c r="T210" s="2">
        <f>0.7*S210</f>
        <v>28797.418447368418</v>
      </c>
    </row>
    <row r="211" spans="1:20" ht="16" thickBot="1" x14ac:dyDescent="0.4">
      <c r="A211" s="11" t="s">
        <v>184</v>
      </c>
      <c r="B211" s="12" t="s">
        <v>182</v>
      </c>
      <c r="C211" s="12" t="s">
        <v>344</v>
      </c>
      <c r="D211" s="12">
        <v>1</v>
      </c>
      <c r="E211" s="12">
        <v>1000</v>
      </c>
      <c r="F211" s="12">
        <v>0.58899999999999997</v>
      </c>
      <c r="G211" s="1">
        <f>E211*12*F211</f>
        <v>7068</v>
      </c>
      <c r="H211" s="12">
        <v>197</v>
      </c>
      <c r="I211" s="12">
        <v>0.58899999999999997</v>
      </c>
      <c r="J211" s="12">
        <v>155</v>
      </c>
      <c r="K211" s="12">
        <v>252</v>
      </c>
      <c r="L211">
        <f>K211-J211</f>
        <v>97</v>
      </c>
      <c r="M211">
        <f>H211-J211</f>
        <v>42</v>
      </c>
      <c r="N211">
        <f>(0.8*M211)/L211+0.1</f>
        <v>0.44639175257731956</v>
      </c>
      <c r="O211" s="12">
        <v>0.58899999999999997</v>
      </c>
      <c r="P211">
        <v>100</v>
      </c>
      <c r="Q211">
        <f>0.8*(P211-J211)/L211+0.1</f>
        <v>-0.35360824742268038</v>
      </c>
      <c r="R211">
        <f>-0.7917*Q211+0.8507</f>
        <v>1.130651649484536</v>
      </c>
      <c r="S211">
        <f>365*P211*R211</f>
        <v>41268.785206185566</v>
      </c>
      <c r="T211" s="2">
        <f>0.7*S211</f>
        <v>28888.149644329893</v>
      </c>
    </row>
    <row r="212" spans="1:20" ht="16" thickBot="1" x14ac:dyDescent="0.4">
      <c r="A212" s="11" t="s">
        <v>68</v>
      </c>
      <c r="B212" s="12" t="s">
        <v>40</v>
      </c>
      <c r="C212" s="12" t="s">
        <v>344</v>
      </c>
      <c r="D212" s="12">
        <v>2</v>
      </c>
      <c r="E212" s="12">
        <v>1300</v>
      </c>
      <c r="F212" s="12">
        <v>0.6603</v>
      </c>
      <c r="G212" s="1">
        <f>E212*12*F212</f>
        <v>10300.68</v>
      </c>
      <c r="H212" s="12">
        <v>186</v>
      </c>
      <c r="I212" s="12">
        <v>0.6603</v>
      </c>
      <c r="J212" s="12">
        <v>136</v>
      </c>
      <c r="K212" s="12">
        <v>336</v>
      </c>
      <c r="L212">
        <f>K212-J212</f>
        <v>200</v>
      </c>
      <c r="M212">
        <f>H212-J212</f>
        <v>50</v>
      </c>
      <c r="N212">
        <f>(0.8*M212)/L212+0.1</f>
        <v>0.30000000000000004</v>
      </c>
      <c r="O212" s="12">
        <v>0.6603</v>
      </c>
      <c r="P212">
        <v>189.81539724643201</v>
      </c>
      <c r="Q212">
        <f>0.8*(P212-J212)/L212+0.1</f>
        <v>0.31526158898572809</v>
      </c>
      <c r="R212">
        <f>-0.7917*Q212+0.8507</f>
        <v>0.60110739999999907</v>
      </c>
      <c r="S212">
        <f>365*P212*R212</f>
        <v>41646.295570350951</v>
      </c>
      <c r="T212" s="2">
        <f>0.7*S212</f>
        <v>29152.406899245663</v>
      </c>
    </row>
    <row r="213" spans="1:20" ht="16" thickBot="1" x14ac:dyDescent="0.4">
      <c r="A213" s="11" t="s">
        <v>74</v>
      </c>
      <c r="B213" s="12" t="s">
        <v>71</v>
      </c>
      <c r="C213" s="12" t="s">
        <v>344</v>
      </c>
      <c r="D213" s="12">
        <v>2</v>
      </c>
      <c r="E213" s="12">
        <v>1000</v>
      </c>
      <c r="F213" s="12">
        <v>0.46850000000000003</v>
      </c>
      <c r="G213" s="1">
        <f>E213*12*F213</f>
        <v>5622</v>
      </c>
      <c r="H213" s="12">
        <v>301</v>
      </c>
      <c r="I213" s="12">
        <v>0.46850000000000003</v>
      </c>
      <c r="J213" s="12">
        <v>202</v>
      </c>
      <c r="K213" s="12">
        <v>374</v>
      </c>
      <c r="L213">
        <f>K213-J213</f>
        <v>172</v>
      </c>
      <c r="M213">
        <f>H213-J213</f>
        <v>99</v>
      </c>
      <c r="N213">
        <f>(0.8*M213)/L213+0.1</f>
        <v>0.56046511627906981</v>
      </c>
      <c r="O213" s="12">
        <v>0.46850000000000003</v>
      </c>
      <c r="P213">
        <v>100</v>
      </c>
      <c r="Q213">
        <f>0.8*(P213-J213)/L213+0.1</f>
        <v>-0.37441860465116283</v>
      </c>
      <c r="R213">
        <f>-0.7917*Q213+0.8507</f>
        <v>1.1471272093023255</v>
      </c>
      <c r="S213">
        <f>365*P213*R213</f>
        <v>41870.143139534877</v>
      </c>
      <c r="T213" s="2">
        <f>0.7*S213</f>
        <v>29309.100197674412</v>
      </c>
    </row>
    <row r="214" spans="1:20" ht="16" thickBot="1" x14ac:dyDescent="0.4">
      <c r="A214" s="11" t="s">
        <v>95</v>
      </c>
      <c r="B214" s="12" t="s">
        <v>93</v>
      </c>
      <c r="C214" s="12" t="s">
        <v>344</v>
      </c>
      <c r="D214" s="12">
        <v>1</v>
      </c>
      <c r="E214" s="12">
        <v>1300</v>
      </c>
      <c r="F214" s="12">
        <v>0.44929999999999998</v>
      </c>
      <c r="G214" s="1">
        <f>E214*12*F214</f>
        <v>7009.08</v>
      </c>
      <c r="H214" s="12">
        <v>238</v>
      </c>
      <c r="I214" s="12">
        <v>0.44929999999999998</v>
      </c>
      <c r="J214" s="12">
        <v>181</v>
      </c>
      <c r="K214" s="12">
        <v>316</v>
      </c>
      <c r="L214">
        <f>K214-J214</f>
        <v>135</v>
      </c>
      <c r="M214">
        <f>H214-J214</f>
        <v>57</v>
      </c>
      <c r="N214">
        <f>(0.8*M214)/L214+0.1</f>
        <v>0.43777777777777782</v>
      </c>
      <c r="O214" s="12">
        <v>0.44929999999999998</v>
      </c>
      <c r="P214">
        <v>100</v>
      </c>
      <c r="Q214">
        <f>0.8*(P214-J214)/L214+0.1</f>
        <v>-0.38</v>
      </c>
      <c r="R214">
        <f>-0.7917*Q214+0.8507</f>
        <v>1.151546</v>
      </c>
      <c r="S214">
        <f>365*P214*R214</f>
        <v>42031.428999999996</v>
      </c>
      <c r="T214" s="2">
        <f>0.7*S214</f>
        <v>29422.000299999996</v>
      </c>
    </row>
    <row r="215" spans="1:20" ht="16" thickBot="1" x14ac:dyDescent="0.4">
      <c r="A215" s="11" t="s">
        <v>200</v>
      </c>
      <c r="B215" s="12" t="s">
        <v>198</v>
      </c>
      <c r="C215" s="12" t="s">
        <v>344</v>
      </c>
      <c r="D215" s="12">
        <v>2</v>
      </c>
      <c r="E215" s="12">
        <v>1600</v>
      </c>
      <c r="F215" s="12">
        <v>0.60819999999999996</v>
      </c>
      <c r="G215" s="1">
        <f>E215*12*F215</f>
        <v>11677.439999999999</v>
      </c>
      <c r="H215" s="12">
        <v>312</v>
      </c>
      <c r="I215" s="12">
        <v>0.60819999999999996</v>
      </c>
      <c r="J215" s="12">
        <v>220</v>
      </c>
      <c r="K215" s="12">
        <v>418</v>
      </c>
      <c r="L215">
        <f>K215-J215</f>
        <v>198</v>
      </c>
      <c r="M215">
        <f>H215-J215</f>
        <v>92</v>
      </c>
      <c r="N215">
        <f>(0.8*M215)/L215+0.1</f>
        <v>0.47171717171717176</v>
      </c>
      <c r="O215" s="12">
        <v>0.60819999999999996</v>
      </c>
      <c r="P215">
        <v>100</v>
      </c>
      <c r="Q215">
        <f>0.8*(P215-J215)/L215+0.1</f>
        <v>-0.38484848484848488</v>
      </c>
      <c r="R215">
        <f>-0.7917*Q215+0.8507</f>
        <v>1.1553845454545455</v>
      </c>
      <c r="S215">
        <f>365*P215*R215</f>
        <v>42171.535909090911</v>
      </c>
      <c r="T215" s="2">
        <f>0.7*S215</f>
        <v>29520.075136363637</v>
      </c>
    </row>
    <row r="216" spans="1:20" ht="16" thickBot="1" x14ac:dyDescent="0.4">
      <c r="A216" s="11" t="s">
        <v>308</v>
      </c>
      <c r="B216" s="12" t="s">
        <v>309</v>
      </c>
      <c r="C216" s="12" t="s">
        <v>343</v>
      </c>
      <c r="D216" s="12">
        <v>2</v>
      </c>
      <c r="E216" s="12">
        <v>3300</v>
      </c>
      <c r="F216" s="12">
        <v>0.4219</v>
      </c>
      <c r="G216" s="1">
        <f>E216*12*F216</f>
        <v>16707.240000000002</v>
      </c>
      <c r="H216" s="12">
        <v>378</v>
      </c>
      <c r="I216" s="12">
        <v>0.4219</v>
      </c>
      <c r="J216" s="12">
        <v>264</v>
      </c>
      <c r="K216" s="12">
        <v>532</v>
      </c>
      <c r="L216">
        <f>K216-J216</f>
        <v>268</v>
      </c>
      <c r="M216">
        <f>H216-J216</f>
        <v>114</v>
      </c>
      <c r="N216">
        <f>(0.8*M216)/L216+0.1</f>
        <v>0.44029850746268662</v>
      </c>
      <c r="O216" s="12">
        <v>0.4219</v>
      </c>
      <c r="P216">
        <v>100</v>
      </c>
      <c r="Q216">
        <f>0.8*(P216-J216)/L216+0.1</f>
        <v>-0.38955223880597023</v>
      </c>
      <c r="R216">
        <f>-0.7917*Q216+0.8507</f>
        <v>1.1591085074626866</v>
      </c>
      <c r="S216">
        <f>365*P216*R216</f>
        <v>42307.460522388057</v>
      </c>
      <c r="T216" s="2">
        <f>0.7*S216</f>
        <v>29615.222365671638</v>
      </c>
    </row>
    <row r="217" spans="1:20" ht="16" thickBot="1" x14ac:dyDescent="0.4">
      <c r="A217" s="11" t="s">
        <v>264</v>
      </c>
      <c r="B217" s="12" t="s">
        <v>265</v>
      </c>
      <c r="C217" s="12" t="s">
        <v>343</v>
      </c>
      <c r="D217" s="12">
        <v>2</v>
      </c>
      <c r="E217" s="12">
        <v>2695</v>
      </c>
      <c r="F217" s="12">
        <v>0.2356</v>
      </c>
      <c r="G217" s="1">
        <f>E217*12*F217</f>
        <v>7619.3040000000001</v>
      </c>
      <c r="H217" s="12">
        <v>443</v>
      </c>
      <c r="I217" s="12">
        <v>0.2356</v>
      </c>
      <c r="J217" s="12">
        <v>265</v>
      </c>
      <c r="K217" s="12">
        <v>534</v>
      </c>
      <c r="L217">
        <f>K217-J217</f>
        <v>269</v>
      </c>
      <c r="M217">
        <f>H217-J217</f>
        <v>178</v>
      </c>
      <c r="N217">
        <f>(0.8*M217)/L217+0.1</f>
        <v>0.6293680297397769</v>
      </c>
      <c r="O217" s="12">
        <v>0.2356</v>
      </c>
      <c r="P217">
        <v>100</v>
      </c>
      <c r="Q217">
        <f>0.8*(P217-J217)/L217+0.1</f>
        <v>-0.39070631970260228</v>
      </c>
      <c r="R217">
        <f>-0.7917*Q217+0.8507</f>
        <v>1.1600221933085502</v>
      </c>
      <c r="S217">
        <f>365*P217*R217</f>
        <v>42340.810055762078</v>
      </c>
      <c r="T217" s="2">
        <f>0.7*S217</f>
        <v>29638.567039033453</v>
      </c>
    </row>
    <row r="218" spans="1:20" ht="16" thickBot="1" x14ac:dyDescent="0.4">
      <c r="A218" s="11" t="s">
        <v>305</v>
      </c>
      <c r="B218" s="12" t="s">
        <v>303</v>
      </c>
      <c r="C218" s="12" t="s">
        <v>343</v>
      </c>
      <c r="D218" s="12">
        <v>2</v>
      </c>
      <c r="E218" s="12">
        <v>3000</v>
      </c>
      <c r="F218" s="12">
        <v>0.70409999999999995</v>
      </c>
      <c r="G218" s="1">
        <f>E218*12*F218</f>
        <v>25347.599999999999</v>
      </c>
      <c r="H218" s="12">
        <v>329</v>
      </c>
      <c r="I218" s="12">
        <v>0.70409999999999995</v>
      </c>
      <c r="J218" s="12">
        <v>270</v>
      </c>
      <c r="K218" s="12">
        <v>544</v>
      </c>
      <c r="L218">
        <f>K218-J218</f>
        <v>274</v>
      </c>
      <c r="M218">
        <f>H218-J218</f>
        <v>59</v>
      </c>
      <c r="N218">
        <f>(0.8*M218)/L218+0.1</f>
        <v>0.27226277372262775</v>
      </c>
      <c r="O218" s="12">
        <v>0.70409999999999995</v>
      </c>
      <c r="P218">
        <v>100</v>
      </c>
      <c r="Q218">
        <f>0.8*(P218-J218)/L218+0.1</f>
        <v>-0.39635036496350362</v>
      </c>
      <c r="R218">
        <f>-0.7917*Q218+0.8507</f>
        <v>1.1644905839416058</v>
      </c>
      <c r="S218">
        <f>365*P218*R218</f>
        <v>42503.906313868611</v>
      </c>
      <c r="T218" s="2">
        <f>0.7*S218</f>
        <v>29752.734419708024</v>
      </c>
    </row>
    <row r="219" spans="1:20" ht="16" thickBot="1" x14ac:dyDescent="0.4">
      <c r="A219" s="11" t="s">
        <v>269</v>
      </c>
      <c r="B219" s="12" t="s">
        <v>270</v>
      </c>
      <c r="C219" s="12" t="s">
        <v>343</v>
      </c>
      <c r="D219" s="12">
        <v>2</v>
      </c>
      <c r="E219" s="12">
        <v>3000</v>
      </c>
      <c r="F219" s="12">
        <v>0.34250000000000003</v>
      </c>
      <c r="G219" s="1">
        <f>E219*12*F219</f>
        <v>12330.000000000002</v>
      </c>
      <c r="H219" s="12">
        <v>424</v>
      </c>
      <c r="I219" s="12">
        <v>0.34250000000000003</v>
      </c>
      <c r="J219" s="12">
        <v>270</v>
      </c>
      <c r="K219" s="12">
        <v>543</v>
      </c>
      <c r="L219">
        <f>K219-J219</f>
        <v>273</v>
      </c>
      <c r="M219">
        <f>H219-J219</f>
        <v>154</v>
      </c>
      <c r="N219">
        <f>(0.8*M219)/L219+0.1</f>
        <v>0.55128205128205132</v>
      </c>
      <c r="O219" s="12">
        <v>0.34250000000000003</v>
      </c>
      <c r="P219">
        <v>100</v>
      </c>
      <c r="Q219">
        <f>0.8*(P219-J219)/L219+0.1</f>
        <v>-0.3981684981684982</v>
      </c>
      <c r="R219">
        <f>-0.7917*Q219+0.8507</f>
        <v>1.1659299999999999</v>
      </c>
      <c r="S219">
        <f>365*P219*R219</f>
        <v>42556.445</v>
      </c>
      <c r="T219" s="2">
        <f>0.7*S219</f>
        <v>29789.511499999997</v>
      </c>
    </row>
    <row r="220" spans="1:20" ht="16" thickBot="1" x14ac:dyDescent="0.4">
      <c r="A220" s="11" t="s">
        <v>315</v>
      </c>
      <c r="B220" s="12" t="s">
        <v>314</v>
      </c>
      <c r="C220" s="12" t="s">
        <v>343</v>
      </c>
      <c r="D220" s="12">
        <v>2</v>
      </c>
      <c r="E220" s="12">
        <v>3300</v>
      </c>
      <c r="F220" s="12">
        <v>0.31780000000000003</v>
      </c>
      <c r="G220" s="1">
        <f>E220*12*F220</f>
        <v>12584.880000000001</v>
      </c>
      <c r="H220" s="12">
        <v>461</v>
      </c>
      <c r="I220" s="12">
        <v>0.31780000000000003</v>
      </c>
      <c r="J220" s="12">
        <v>270</v>
      </c>
      <c r="K220" s="12">
        <v>543</v>
      </c>
      <c r="L220">
        <f>K220-J220</f>
        <v>273</v>
      </c>
      <c r="M220">
        <f>H220-J220</f>
        <v>191</v>
      </c>
      <c r="N220">
        <f>(0.8*M220)/L220+0.1</f>
        <v>0.65970695970695969</v>
      </c>
      <c r="O220" s="12">
        <v>0.31780000000000003</v>
      </c>
      <c r="P220">
        <v>100</v>
      </c>
      <c r="Q220">
        <f>0.8*(P220-J220)/L220+0.1</f>
        <v>-0.3981684981684982</v>
      </c>
      <c r="R220">
        <f>-0.7917*Q220+0.8507</f>
        <v>1.1659299999999999</v>
      </c>
      <c r="S220">
        <f>365*P220*R220</f>
        <v>42556.445</v>
      </c>
      <c r="T220" s="2">
        <f>0.7*S220</f>
        <v>29789.511499999997</v>
      </c>
    </row>
    <row r="221" spans="1:20" ht="16" thickBot="1" x14ac:dyDescent="0.4">
      <c r="A221" s="11" t="s">
        <v>199</v>
      </c>
      <c r="B221" s="12" t="s">
        <v>198</v>
      </c>
      <c r="C221" s="12" t="s">
        <v>344</v>
      </c>
      <c r="D221" s="12">
        <v>1</v>
      </c>
      <c r="E221" s="12">
        <v>1400</v>
      </c>
      <c r="F221" s="12">
        <v>0.76160000000000005</v>
      </c>
      <c r="G221" s="1">
        <f>E221*12*F221</f>
        <v>12794.880000000001</v>
      </c>
      <c r="H221" s="12">
        <v>240</v>
      </c>
      <c r="I221" s="12">
        <v>0.76160000000000005</v>
      </c>
      <c r="J221" s="12">
        <v>209</v>
      </c>
      <c r="K221" s="12">
        <v>384</v>
      </c>
      <c r="L221">
        <f>K221-J221</f>
        <v>175</v>
      </c>
      <c r="M221">
        <f>H221-J221</f>
        <v>31</v>
      </c>
      <c r="N221">
        <f>(0.8*M221)/L221+0.1</f>
        <v>0.24171428571428571</v>
      </c>
      <c r="O221" s="12">
        <v>0.76160000000000005</v>
      </c>
      <c r="P221">
        <v>100</v>
      </c>
      <c r="Q221">
        <f>0.8*(P221-J221)/L221+0.1</f>
        <v>-0.39828571428571424</v>
      </c>
      <c r="R221">
        <f>-0.7917*Q221+0.8507</f>
        <v>1.1660227999999999</v>
      </c>
      <c r="S221">
        <f>365*P221*R221</f>
        <v>42559.832199999997</v>
      </c>
      <c r="T221" s="2">
        <f>0.7*S221</f>
        <v>29791.882539999995</v>
      </c>
    </row>
    <row r="222" spans="1:20" ht="16" thickBot="1" x14ac:dyDescent="0.4">
      <c r="A222" s="11" t="s">
        <v>227</v>
      </c>
      <c r="B222" s="12" t="s">
        <v>225</v>
      </c>
      <c r="C222" s="12" t="s">
        <v>344</v>
      </c>
      <c r="D222" s="12">
        <v>1</v>
      </c>
      <c r="E222" s="12">
        <v>1600</v>
      </c>
      <c r="F222" s="12">
        <v>0.4521</v>
      </c>
      <c r="G222" s="1">
        <f>E222*12*F222</f>
        <v>8680.32</v>
      </c>
      <c r="H222" s="12">
        <v>297</v>
      </c>
      <c r="I222" s="12">
        <v>0.4521</v>
      </c>
      <c r="J222" s="12">
        <v>225</v>
      </c>
      <c r="K222" s="12">
        <v>406</v>
      </c>
      <c r="L222">
        <f>K222-J222</f>
        <v>181</v>
      </c>
      <c r="M222">
        <f>H222-J222</f>
        <v>72</v>
      </c>
      <c r="N222">
        <f>(0.8*M222)/L222+0.1</f>
        <v>0.41823204419889504</v>
      </c>
      <c r="O222" s="12">
        <v>0.4521</v>
      </c>
      <c r="P222">
        <v>100</v>
      </c>
      <c r="Q222">
        <f>0.8*(P222-J222)/L222+0.1</f>
        <v>-0.45248618784530392</v>
      </c>
      <c r="R222">
        <f>-0.7917*Q222+0.8507</f>
        <v>1.2089333149171271</v>
      </c>
      <c r="S222">
        <f>365*P222*R222</f>
        <v>44126.065994475139</v>
      </c>
      <c r="T222" s="2">
        <f>0.7*S222</f>
        <v>30888.246196132593</v>
      </c>
    </row>
    <row r="223" spans="1:20" ht="16" thickBot="1" x14ac:dyDescent="0.4">
      <c r="A223" s="11" t="s">
        <v>174</v>
      </c>
      <c r="B223" s="12" t="s">
        <v>172</v>
      </c>
      <c r="C223" s="12" t="s">
        <v>344</v>
      </c>
      <c r="D223" s="12">
        <v>1</v>
      </c>
      <c r="E223" s="12">
        <v>2500</v>
      </c>
      <c r="F223" s="12">
        <v>0.4274</v>
      </c>
      <c r="G223" s="1">
        <f>E223*12*F223</f>
        <v>12822</v>
      </c>
      <c r="H223" s="12">
        <v>474</v>
      </c>
      <c r="I223" s="12">
        <v>0.4274</v>
      </c>
      <c r="J223" s="12">
        <v>333</v>
      </c>
      <c r="K223" s="12">
        <v>665</v>
      </c>
      <c r="L223">
        <f>K223-J223</f>
        <v>332</v>
      </c>
      <c r="M223">
        <f>H223-J223</f>
        <v>141</v>
      </c>
      <c r="N223">
        <f>(0.8*M223)/L223+0.1</f>
        <v>0.43975903614457834</v>
      </c>
      <c r="O223" s="12">
        <v>0.4274</v>
      </c>
      <c r="P223">
        <v>100</v>
      </c>
      <c r="Q223">
        <f>0.8*(P223-J223)/L223+0.1</f>
        <v>-0.46144578313253015</v>
      </c>
      <c r="R223">
        <f>-0.7917*Q223+0.8507</f>
        <v>1.2160266265060242</v>
      </c>
      <c r="S223">
        <f>365*P223*R223</f>
        <v>44384.971867469882</v>
      </c>
      <c r="T223" s="2">
        <f>0.7*S223</f>
        <v>31069.480307228914</v>
      </c>
    </row>
    <row r="224" spans="1:20" ht="16" thickBot="1" x14ac:dyDescent="0.4">
      <c r="A224" s="11" t="s">
        <v>73</v>
      </c>
      <c r="B224" s="12" t="s">
        <v>71</v>
      </c>
      <c r="C224" s="12" t="s">
        <v>344</v>
      </c>
      <c r="D224" s="12">
        <v>1</v>
      </c>
      <c r="E224" s="12">
        <v>700</v>
      </c>
      <c r="F224" s="12">
        <v>0.13969999999999999</v>
      </c>
      <c r="G224" s="1">
        <f>E224*12*F224</f>
        <v>1173.48</v>
      </c>
      <c r="H224" s="12">
        <v>363</v>
      </c>
      <c r="I224" s="12">
        <v>0.13969999999999999</v>
      </c>
      <c r="J224" s="12">
        <v>215</v>
      </c>
      <c r="K224" s="12">
        <v>377</v>
      </c>
      <c r="L224">
        <f>K224-J224</f>
        <v>162</v>
      </c>
      <c r="M224">
        <f>H224-J224</f>
        <v>148</v>
      </c>
      <c r="N224">
        <f>(0.8*M224)/L224+0.1</f>
        <v>0.83086419753086416</v>
      </c>
      <c r="O224" s="12">
        <v>0.13969999999999999</v>
      </c>
      <c r="P224">
        <v>100</v>
      </c>
      <c r="Q224">
        <f>0.8*(P224-J224)/L224+0.1</f>
        <v>-0.46790123456790123</v>
      </c>
      <c r="R224">
        <f>-0.7917*Q224+0.8507</f>
        <v>1.2211374074074075</v>
      </c>
      <c r="S224">
        <f>365*P224*R224</f>
        <v>44571.515370370376</v>
      </c>
      <c r="T224" s="2">
        <f>0.7*S224</f>
        <v>31200.060759259261</v>
      </c>
    </row>
    <row r="225" spans="1:20" ht="16" thickBot="1" x14ac:dyDescent="0.4">
      <c r="A225" s="11" t="s">
        <v>101</v>
      </c>
      <c r="B225" s="12" t="s">
        <v>99</v>
      </c>
      <c r="C225" s="12" t="s">
        <v>344</v>
      </c>
      <c r="D225" s="12">
        <v>1</v>
      </c>
      <c r="E225" s="12">
        <v>1300</v>
      </c>
      <c r="F225" s="12">
        <v>0.21099999999999999</v>
      </c>
      <c r="G225" s="1">
        <f>E225*12*F225</f>
        <v>3291.6</v>
      </c>
      <c r="H225" s="12">
        <v>429</v>
      </c>
      <c r="I225" s="12">
        <v>0.21099999999999999</v>
      </c>
      <c r="J225" s="12">
        <v>263</v>
      </c>
      <c r="K225" s="12">
        <v>489</v>
      </c>
      <c r="L225">
        <f>K225-J225</f>
        <v>226</v>
      </c>
      <c r="M225">
        <f>H225-J225</f>
        <v>166</v>
      </c>
      <c r="N225">
        <f>(0.8*M225)/L225+0.1</f>
        <v>0.68761061946902657</v>
      </c>
      <c r="O225" s="12">
        <v>0.21099999999999999</v>
      </c>
      <c r="P225">
        <v>100</v>
      </c>
      <c r="Q225">
        <f>0.8*(P225-J225)/L225+0.1</f>
        <v>-0.47699115044247797</v>
      </c>
      <c r="R225">
        <f>-0.7917*Q225+0.8507</f>
        <v>1.2283338938053099</v>
      </c>
      <c r="S225">
        <f>365*P225*R225</f>
        <v>44834.187123893811</v>
      </c>
      <c r="T225" s="2">
        <f>0.7*S225</f>
        <v>31383.930986725667</v>
      </c>
    </row>
    <row r="226" spans="1:20" ht="16" thickBot="1" x14ac:dyDescent="0.4">
      <c r="A226" s="11" t="s">
        <v>152</v>
      </c>
      <c r="B226" s="12" t="s">
        <v>148</v>
      </c>
      <c r="C226" s="12" t="s">
        <v>344</v>
      </c>
      <c r="D226" s="12">
        <v>2</v>
      </c>
      <c r="E226" s="12">
        <v>900</v>
      </c>
      <c r="F226" s="12">
        <v>0.70960000000000001</v>
      </c>
      <c r="G226" s="1">
        <f>E226*12*F226</f>
        <v>7663.68</v>
      </c>
      <c r="H226" s="12">
        <v>256</v>
      </c>
      <c r="I226" s="12">
        <v>0.70960000000000001</v>
      </c>
      <c r="J226" s="12">
        <v>209</v>
      </c>
      <c r="K226" s="12">
        <v>358</v>
      </c>
      <c r="L226">
        <f>K226-J226</f>
        <v>149</v>
      </c>
      <c r="M226">
        <f>H226-J226</f>
        <v>47</v>
      </c>
      <c r="N226">
        <f>(0.8*M226)/L226+0.1</f>
        <v>0.3523489932885906</v>
      </c>
      <c r="O226" s="12">
        <v>0.70960000000000001</v>
      </c>
      <c r="P226">
        <v>100</v>
      </c>
      <c r="Q226">
        <f>0.8*(P226-J226)/L226+0.1</f>
        <v>-0.4852348993288591</v>
      </c>
      <c r="R226">
        <f>-0.7917*Q226+0.8507</f>
        <v>1.2348604697986578</v>
      </c>
      <c r="S226">
        <f>365*P226*R226</f>
        <v>45072.407147651007</v>
      </c>
      <c r="T226" s="2">
        <f>0.7*S226</f>
        <v>31550.685003355702</v>
      </c>
    </row>
    <row r="227" spans="1:20" ht="16" thickBot="1" x14ac:dyDescent="0.4">
      <c r="A227" s="11" t="s">
        <v>113</v>
      </c>
      <c r="B227" s="12" t="s">
        <v>109</v>
      </c>
      <c r="C227" s="12" t="s">
        <v>344</v>
      </c>
      <c r="D227" s="12">
        <v>2</v>
      </c>
      <c r="E227" s="12">
        <v>1900</v>
      </c>
      <c r="F227" s="12">
        <v>0.54249999999999998</v>
      </c>
      <c r="G227" s="1">
        <f>E227*12*F227</f>
        <v>12369</v>
      </c>
      <c r="H227" s="12">
        <v>536</v>
      </c>
      <c r="I227" s="12">
        <v>0.54249999999999998</v>
      </c>
      <c r="J227" s="12">
        <v>386</v>
      </c>
      <c r="K227" s="12">
        <v>773</v>
      </c>
      <c r="L227">
        <f>K227-J227</f>
        <v>387</v>
      </c>
      <c r="M227">
        <f>H227-J227</f>
        <v>150</v>
      </c>
      <c r="N227">
        <f>(0.8*M227)/L227+0.1</f>
        <v>0.41007751937984493</v>
      </c>
      <c r="O227" s="12">
        <v>0.54249999999999998</v>
      </c>
      <c r="P227">
        <v>100</v>
      </c>
      <c r="Q227">
        <f>0.8*(P227-J227)/L227+0.1</f>
        <v>-0.49121447028423781</v>
      </c>
      <c r="R227">
        <f>-0.7917*Q227+0.8507</f>
        <v>1.2395944961240311</v>
      </c>
      <c r="S227">
        <f>365*P227*R227</f>
        <v>45245.199108527137</v>
      </c>
      <c r="T227" s="2">
        <f>0.7*S227</f>
        <v>31671.639375968993</v>
      </c>
    </row>
    <row r="228" spans="1:20" ht="16" thickBot="1" x14ac:dyDescent="0.4">
      <c r="A228" s="11" t="s">
        <v>185</v>
      </c>
      <c r="B228" s="12" t="s">
        <v>182</v>
      </c>
      <c r="C228" s="12" t="s">
        <v>344</v>
      </c>
      <c r="D228" s="12">
        <v>2</v>
      </c>
      <c r="E228" s="12">
        <v>1500</v>
      </c>
      <c r="F228" s="12">
        <v>0.61919999999999997</v>
      </c>
      <c r="G228" s="1">
        <f>E228*12*F228</f>
        <v>11145.6</v>
      </c>
      <c r="H228" s="12">
        <v>195</v>
      </c>
      <c r="I228" s="12">
        <v>0.61919999999999997</v>
      </c>
      <c r="J228" s="12">
        <v>158</v>
      </c>
      <c r="K228" s="12">
        <v>236</v>
      </c>
      <c r="L228">
        <f>K228-J228</f>
        <v>78</v>
      </c>
      <c r="M228">
        <f>H228-J228</f>
        <v>37</v>
      </c>
      <c r="N228">
        <f>(0.8*M228)/L228+0.1</f>
        <v>0.47948717948717956</v>
      </c>
      <c r="O228" s="12">
        <v>0.61919999999999997</v>
      </c>
      <c r="P228">
        <v>100</v>
      </c>
      <c r="Q228">
        <f>0.8*(P228-J228)/L228+0.1</f>
        <v>-0.494871794871795</v>
      </c>
      <c r="R228">
        <f>-0.7917*Q228+0.8507</f>
        <v>1.2424900000000001</v>
      </c>
      <c r="S228">
        <f>365*P228*R228</f>
        <v>45350.885000000002</v>
      </c>
      <c r="T228" s="2">
        <f>0.7*S228</f>
        <v>31745.619500000001</v>
      </c>
    </row>
    <row r="229" spans="1:20" ht="16" thickBot="1" x14ac:dyDescent="0.4">
      <c r="A229" s="11" t="s">
        <v>72</v>
      </c>
      <c r="B229" s="12" t="s">
        <v>71</v>
      </c>
      <c r="C229" s="12" t="s">
        <v>343</v>
      </c>
      <c r="D229" s="12">
        <v>2</v>
      </c>
      <c r="E229" s="12">
        <v>800</v>
      </c>
      <c r="F229" s="12">
        <v>0.53149999999999997</v>
      </c>
      <c r="G229" s="1">
        <f>E229*12*F229</f>
        <v>5102.3999999999996</v>
      </c>
      <c r="H229" s="12">
        <v>241</v>
      </c>
      <c r="I229" s="12">
        <v>0.53149999999999997</v>
      </c>
      <c r="J229" s="12">
        <v>157</v>
      </c>
      <c r="K229" s="12">
        <v>340</v>
      </c>
      <c r="L229">
        <f>K229-J229</f>
        <v>183</v>
      </c>
      <c r="M229">
        <f>H229-J229</f>
        <v>84</v>
      </c>
      <c r="N229">
        <f>(0.8*M229)/L229+0.1</f>
        <v>0.46721311475409844</v>
      </c>
      <c r="O229" s="12">
        <v>0.53149999999999997</v>
      </c>
      <c r="P229">
        <v>180</v>
      </c>
      <c r="Q229">
        <f>0.8*(P229-J229)/L229+0.1</f>
        <v>0.20054644808743172</v>
      </c>
      <c r="R229">
        <f>-0.7917*Q229+0.8507</f>
        <v>0.69192737704918028</v>
      </c>
      <c r="S229">
        <f>365*P229*R229</f>
        <v>45459.628672131148</v>
      </c>
      <c r="T229" s="2">
        <f>0.7*S229</f>
        <v>31821.7400704918</v>
      </c>
    </row>
    <row r="230" spans="1:20" ht="16" thickBot="1" x14ac:dyDescent="0.4">
      <c r="A230" s="11" t="s">
        <v>147</v>
      </c>
      <c r="B230" s="12" t="s">
        <v>148</v>
      </c>
      <c r="C230" s="12" t="s">
        <v>343</v>
      </c>
      <c r="D230" s="12">
        <v>1</v>
      </c>
      <c r="E230" s="12">
        <v>700</v>
      </c>
      <c r="F230" s="12">
        <v>0.56989999999999996</v>
      </c>
      <c r="G230" s="1">
        <f>E230*12*F230</f>
        <v>4787.16</v>
      </c>
      <c r="H230" s="12">
        <v>245</v>
      </c>
      <c r="I230" s="12">
        <v>0.56989999999999996</v>
      </c>
      <c r="J230" s="12">
        <v>192</v>
      </c>
      <c r="K230" s="12">
        <v>313</v>
      </c>
      <c r="L230">
        <f>K230-J230</f>
        <v>121</v>
      </c>
      <c r="M230">
        <f>H230-J230</f>
        <v>53</v>
      </c>
      <c r="N230">
        <f>(0.8*M230)/L230+0.1</f>
        <v>0.45041322314049592</v>
      </c>
      <c r="O230" s="12">
        <v>0.56989999999999996</v>
      </c>
      <c r="P230">
        <v>100</v>
      </c>
      <c r="Q230">
        <f>0.8*(P230-J230)/L230+0.1</f>
        <v>-0.50826446280991744</v>
      </c>
      <c r="R230">
        <f>-0.7917*Q230+0.8507</f>
        <v>1.2530929752066116</v>
      </c>
      <c r="S230">
        <f>365*P230*R230</f>
        <v>45737.893595041322</v>
      </c>
      <c r="T230" s="2">
        <f>0.7*S230</f>
        <v>32016.525516528924</v>
      </c>
    </row>
    <row r="231" spans="1:20" ht="16" thickBot="1" x14ac:dyDescent="0.4">
      <c r="A231" s="11" t="s">
        <v>112</v>
      </c>
      <c r="B231" s="12" t="s">
        <v>109</v>
      </c>
      <c r="C231" s="12" t="s">
        <v>344</v>
      </c>
      <c r="D231" s="12">
        <v>1</v>
      </c>
      <c r="E231" s="12">
        <v>1400</v>
      </c>
      <c r="F231" s="12">
        <v>0.90410000000000001</v>
      </c>
      <c r="G231" s="1">
        <f>E231*12*F231</f>
        <v>15188.880000000001</v>
      </c>
      <c r="H231" s="12">
        <v>244</v>
      </c>
      <c r="I231" s="12">
        <v>0.90410000000000001</v>
      </c>
      <c r="J231" s="12">
        <v>222</v>
      </c>
      <c r="K231" s="12">
        <v>381</v>
      </c>
      <c r="L231">
        <f>K231-J231</f>
        <v>159</v>
      </c>
      <c r="M231">
        <f>H231-J231</f>
        <v>22</v>
      </c>
      <c r="N231">
        <f>(0.8*M231)/L231+0.1</f>
        <v>0.21069182389937108</v>
      </c>
      <c r="O231" s="12">
        <v>0.90410000000000001</v>
      </c>
      <c r="P231">
        <v>100</v>
      </c>
      <c r="Q231">
        <f>0.8*(P231-J231)/L231+0.1</f>
        <v>-0.51383647798742149</v>
      </c>
      <c r="R231">
        <f>-0.7917*Q231+0.8507</f>
        <v>1.2575043396226415</v>
      </c>
      <c r="S231">
        <f>365*P231*R231</f>
        <v>45898.908396226412</v>
      </c>
      <c r="T231" s="2">
        <f>0.7*S231</f>
        <v>32129.235877358486</v>
      </c>
    </row>
    <row r="232" spans="1:20" ht="16" thickBot="1" x14ac:dyDescent="0.4">
      <c r="A232" s="11" t="s">
        <v>69</v>
      </c>
      <c r="B232" s="12" t="s">
        <v>65</v>
      </c>
      <c r="C232" s="12" t="s">
        <v>344</v>
      </c>
      <c r="D232" s="12">
        <v>2</v>
      </c>
      <c r="E232" s="12">
        <v>1600</v>
      </c>
      <c r="F232" s="12">
        <v>0.48770000000000002</v>
      </c>
      <c r="G232" s="1">
        <f>E232*12*F232</f>
        <v>9363.84</v>
      </c>
      <c r="H232" s="12">
        <v>696</v>
      </c>
      <c r="I232" s="12">
        <v>0.48770000000000002</v>
      </c>
      <c r="J232" s="12">
        <v>449</v>
      </c>
      <c r="K232" s="12">
        <v>899</v>
      </c>
      <c r="L232">
        <f>K232-J232</f>
        <v>450</v>
      </c>
      <c r="M232">
        <f>H232-J232</f>
        <v>247</v>
      </c>
      <c r="N232">
        <f>(0.8*M232)/L232+0.1</f>
        <v>0.53911111111111121</v>
      </c>
      <c r="O232" s="12">
        <v>0.48770000000000002</v>
      </c>
      <c r="P232">
        <v>100</v>
      </c>
      <c r="Q232">
        <f>0.8*(P232-J232)/L232+0.1</f>
        <v>-0.52044444444444449</v>
      </c>
      <c r="R232">
        <f>-0.7917*Q232+0.8507</f>
        <v>1.2627358666666666</v>
      </c>
      <c r="S232">
        <f>365*P232*R232</f>
        <v>46089.859133333332</v>
      </c>
      <c r="T232" s="2">
        <f>0.7*S232</f>
        <v>32262.90139333333</v>
      </c>
    </row>
    <row r="233" spans="1:20" ht="16" thickBot="1" x14ac:dyDescent="0.4">
      <c r="A233" s="11" t="s">
        <v>180</v>
      </c>
      <c r="B233" s="12" t="s">
        <v>172</v>
      </c>
      <c r="C233" s="12" t="s">
        <v>344</v>
      </c>
      <c r="D233" s="12">
        <v>2</v>
      </c>
      <c r="E233" s="12">
        <v>3600</v>
      </c>
      <c r="F233" s="12">
        <v>0.39729999999999999</v>
      </c>
      <c r="G233" s="1">
        <f>E233*12*F233</f>
        <v>17163.36</v>
      </c>
      <c r="H233" s="12">
        <v>491</v>
      </c>
      <c r="I233" s="12">
        <v>0.39729999999999999</v>
      </c>
      <c r="J233" s="12">
        <v>336</v>
      </c>
      <c r="K233" s="12">
        <v>624</v>
      </c>
      <c r="L233">
        <f>K233-J233</f>
        <v>288</v>
      </c>
      <c r="M233">
        <f>H233-J233</f>
        <v>155</v>
      </c>
      <c r="N233">
        <f>(0.8*M233)/L233+0.1</f>
        <v>0.53055555555555556</v>
      </c>
      <c r="O233" s="12">
        <v>0.39729999999999999</v>
      </c>
      <c r="P233">
        <v>100</v>
      </c>
      <c r="Q233">
        <f>0.8*(P233-J233)/L233+0.1</f>
        <v>-0.55555555555555558</v>
      </c>
      <c r="R233">
        <f>-0.7917*Q233+0.8507</f>
        <v>1.2905333333333333</v>
      </c>
      <c r="S233">
        <f>365*P233*R233</f>
        <v>47104.466666666667</v>
      </c>
      <c r="T233" s="2">
        <f>0.7*S233</f>
        <v>32973.126666666663</v>
      </c>
    </row>
    <row r="234" spans="1:20" ht="16" thickBot="1" x14ac:dyDescent="0.4">
      <c r="A234" s="11" t="s">
        <v>205</v>
      </c>
      <c r="B234" s="12" t="s">
        <v>202</v>
      </c>
      <c r="C234" s="12" t="s">
        <v>344</v>
      </c>
      <c r="D234" s="12">
        <v>2</v>
      </c>
      <c r="E234" s="12">
        <v>1725</v>
      </c>
      <c r="F234" s="12">
        <v>0.48220000000000002</v>
      </c>
      <c r="G234" s="1">
        <f>E234*12*F234</f>
        <v>9981.5400000000009</v>
      </c>
      <c r="H234" s="12">
        <v>242</v>
      </c>
      <c r="I234" s="12">
        <v>0.48220000000000002</v>
      </c>
      <c r="J234" s="12">
        <v>195</v>
      </c>
      <c r="K234" s="12">
        <v>305</v>
      </c>
      <c r="L234">
        <f>K234-J234</f>
        <v>110</v>
      </c>
      <c r="M234">
        <f>H234-J234</f>
        <v>47</v>
      </c>
      <c r="N234">
        <f>(0.8*M234)/L234+0.1</f>
        <v>0.44181818181818189</v>
      </c>
      <c r="O234" s="12">
        <v>0.48220000000000002</v>
      </c>
      <c r="P234">
        <v>100</v>
      </c>
      <c r="Q234">
        <f>0.8*(P234-J234)/L234+0.1</f>
        <v>-0.59090909090909094</v>
      </c>
      <c r="R234">
        <f>-0.7917*Q234+0.8507</f>
        <v>1.3185227272727273</v>
      </c>
      <c r="S234">
        <f>365*P234*R234</f>
        <v>48126.079545454551</v>
      </c>
      <c r="T234" s="2">
        <f>0.7*S234</f>
        <v>33688.255681818184</v>
      </c>
    </row>
    <row r="235" spans="1:20" ht="16" thickBot="1" x14ac:dyDescent="0.4">
      <c r="A235" s="11" t="s">
        <v>133</v>
      </c>
      <c r="B235" s="12" t="s">
        <v>131</v>
      </c>
      <c r="C235" s="12" t="s">
        <v>344</v>
      </c>
      <c r="D235" s="12">
        <v>1</v>
      </c>
      <c r="E235" s="12">
        <v>1400</v>
      </c>
      <c r="F235" s="12">
        <v>0.6</v>
      </c>
      <c r="G235" s="1">
        <f>E235*12*F235</f>
        <v>10080</v>
      </c>
      <c r="H235" s="12">
        <v>308</v>
      </c>
      <c r="I235" s="12">
        <v>0.6</v>
      </c>
      <c r="J235" s="12">
        <v>226</v>
      </c>
      <c r="K235" s="12">
        <v>368</v>
      </c>
      <c r="L235">
        <f>K235-J235</f>
        <v>142</v>
      </c>
      <c r="M235">
        <f>H235-J235</f>
        <v>82</v>
      </c>
      <c r="N235">
        <f>(0.8*M235)/L235+0.1</f>
        <v>0.56197183098591552</v>
      </c>
      <c r="O235" s="12">
        <v>0.6</v>
      </c>
      <c r="P235">
        <v>100</v>
      </c>
      <c r="Q235">
        <f>0.8*(P235-J235)/L235+0.1</f>
        <v>-0.60985915492957754</v>
      </c>
      <c r="R235">
        <f>-0.7917*Q235+0.8507</f>
        <v>1.3335254929577465</v>
      </c>
      <c r="S235">
        <f>365*P235*R235</f>
        <v>48673.680492957748</v>
      </c>
      <c r="T235" s="2">
        <f>0.7*S235</f>
        <v>34071.576345070425</v>
      </c>
    </row>
    <row r="236" spans="1:20" ht="16" thickBot="1" x14ac:dyDescent="0.4">
      <c r="A236" s="11" t="s">
        <v>121</v>
      </c>
      <c r="B236" s="12" t="s">
        <v>120</v>
      </c>
      <c r="C236" s="12" t="s">
        <v>343</v>
      </c>
      <c r="D236" s="12">
        <v>2</v>
      </c>
      <c r="E236" s="12">
        <v>1700</v>
      </c>
      <c r="F236" s="12">
        <v>0.15890000000000001</v>
      </c>
      <c r="G236" s="1">
        <f>E236*12*F236</f>
        <v>3241.5600000000004</v>
      </c>
      <c r="H236" s="12">
        <v>246</v>
      </c>
      <c r="I236" s="12">
        <v>0.15890000000000001</v>
      </c>
      <c r="J236" s="12">
        <v>203</v>
      </c>
      <c r="K236" s="12">
        <v>318</v>
      </c>
      <c r="L236">
        <f>K236-J236</f>
        <v>115</v>
      </c>
      <c r="M236">
        <f>H236-J236</f>
        <v>43</v>
      </c>
      <c r="N236">
        <f>(0.8*M236)/L236+0.1</f>
        <v>0.39913043478260868</v>
      </c>
      <c r="O236" s="12">
        <v>0.15890000000000001</v>
      </c>
      <c r="P236">
        <v>100</v>
      </c>
      <c r="Q236">
        <f>0.8*(P236-J236)/L236+0.1</f>
        <v>-0.61652173913043484</v>
      </c>
      <c r="R236">
        <f>-0.7917*Q236+0.8507</f>
        <v>1.3388002608695653</v>
      </c>
      <c r="S236">
        <f>365*P236*R236</f>
        <v>48866.209521739132</v>
      </c>
      <c r="T236" s="2">
        <f>0.7*S236</f>
        <v>34206.346665217388</v>
      </c>
    </row>
    <row r="237" spans="1:20" ht="16" thickBot="1" x14ac:dyDescent="0.4">
      <c r="A237" s="11" t="s">
        <v>218</v>
      </c>
      <c r="B237" s="12" t="s">
        <v>217</v>
      </c>
      <c r="C237" s="12" t="s">
        <v>344</v>
      </c>
      <c r="D237" s="12">
        <v>2</v>
      </c>
      <c r="E237" s="12">
        <v>1995</v>
      </c>
      <c r="F237" s="12">
        <v>0.63839999999999997</v>
      </c>
      <c r="G237" s="1">
        <f>E237*12*F237</f>
        <v>15283.295999999998</v>
      </c>
      <c r="H237" s="12">
        <v>292</v>
      </c>
      <c r="I237" s="12">
        <v>0.63839999999999997</v>
      </c>
      <c r="J237" s="12">
        <v>224</v>
      </c>
      <c r="K237" s="12">
        <v>331</v>
      </c>
      <c r="L237">
        <f>K237-J237</f>
        <v>107</v>
      </c>
      <c r="M237">
        <f>H237-J237</f>
        <v>68</v>
      </c>
      <c r="N237">
        <f>(0.8*M237)/L237+0.1</f>
        <v>0.60841121495327111</v>
      </c>
      <c r="O237" s="12">
        <v>0.63839999999999997</v>
      </c>
      <c r="P237">
        <v>100</v>
      </c>
      <c r="Q237">
        <f>0.8*(P237-J237)/L237+0.1</f>
        <v>-0.82710280373831779</v>
      </c>
      <c r="R237">
        <f>-0.7917*Q237+0.8507</f>
        <v>1.5055172897196263</v>
      </c>
      <c r="S237">
        <f>365*P237*R237</f>
        <v>54951.381074766359</v>
      </c>
      <c r="T237" s="2">
        <f>0.7*S237</f>
        <v>38465.966752336448</v>
      </c>
    </row>
    <row r="238" spans="1:20" ht="16" thickBot="1" x14ac:dyDescent="0.4">
      <c r="A238" s="11" t="s">
        <v>173</v>
      </c>
      <c r="B238" s="12" t="s">
        <v>172</v>
      </c>
      <c r="C238" s="12" t="s">
        <v>343</v>
      </c>
      <c r="D238" s="12">
        <v>2</v>
      </c>
      <c r="E238" s="12">
        <v>2600</v>
      </c>
      <c r="F238" s="12">
        <v>0.53149999999999997</v>
      </c>
      <c r="G238" s="1">
        <f>E238*12*F238</f>
        <v>16582.8</v>
      </c>
      <c r="H238" s="12">
        <v>417</v>
      </c>
      <c r="I238" s="12">
        <v>0.53149999999999997</v>
      </c>
      <c r="J238" s="12">
        <v>366</v>
      </c>
      <c r="K238" s="12">
        <v>594</v>
      </c>
      <c r="L238">
        <f>K238-J238</f>
        <v>228</v>
      </c>
      <c r="M238">
        <f>H238-J238</f>
        <v>51</v>
      </c>
      <c r="N238">
        <f>(0.8*M238)/L238+0.1</f>
        <v>0.27894736842105267</v>
      </c>
      <c r="O238" s="12">
        <v>0.53149999999999997</v>
      </c>
      <c r="P238">
        <v>100</v>
      </c>
      <c r="Q238">
        <f>0.8*(P238-J238)/L238+0.1</f>
        <v>-0.83333333333333337</v>
      </c>
      <c r="R238">
        <f>-0.7917*Q238+0.8507</f>
        <v>1.5104500000000001</v>
      </c>
      <c r="S238">
        <f>365*P238*R238</f>
        <v>55131.425000000003</v>
      </c>
      <c r="T238" s="2">
        <f>0.7*S238</f>
        <v>38591.997499999998</v>
      </c>
    </row>
    <row r="239" spans="1:20" ht="16" thickBot="1" x14ac:dyDescent="0.4">
      <c r="A239" s="11" t="s">
        <v>134</v>
      </c>
      <c r="B239" s="12" t="s">
        <v>131</v>
      </c>
      <c r="C239" s="12" t="s">
        <v>344</v>
      </c>
      <c r="D239" s="12">
        <v>2</v>
      </c>
      <c r="E239" s="12">
        <v>2000</v>
      </c>
      <c r="F239" s="12">
        <v>0.39179999999999998</v>
      </c>
      <c r="G239" s="1">
        <f>E239*12*F239</f>
        <v>9403.1999999999989</v>
      </c>
      <c r="H239" s="12">
        <v>342</v>
      </c>
      <c r="I239" s="12">
        <v>0.39179999999999998</v>
      </c>
      <c r="J239" s="12">
        <v>285</v>
      </c>
      <c r="K239" s="12">
        <v>428</v>
      </c>
      <c r="L239">
        <f>K239-J239</f>
        <v>143</v>
      </c>
      <c r="M239">
        <f>H239-J239</f>
        <v>57</v>
      </c>
      <c r="N239">
        <f>(0.8*M239)/L239+0.1</f>
        <v>0.4188811188811189</v>
      </c>
      <c r="O239" s="12">
        <v>0.39179999999999998</v>
      </c>
      <c r="P239">
        <v>100</v>
      </c>
      <c r="Q239">
        <f>0.8*(P239-J239)/L239+0.1</f>
        <v>-0.93496503496503502</v>
      </c>
      <c r="R239">
        <f>-0.7917*Q239+0.8507</f>
        <v>1.590911818181818</v>
      </c>
      <c r="S239">
        <f>365*P239*R239</f>
        <v>58068.281363636357</v>
      </c>
      <c r="T239" s="2">
        <f>0.7*S239</f>
        <v>40647.796954545447</v>
      </c>
    </row>
    <row r="240" spans="1:20" ht="16" thickBot="1" x14ac:dyDescent="0.4">
      <c r="A240" s="11" t="s">
        <v>248</v>
      </c>
      <c r="B240" s="12" t="s">
        <v>217</v>
      </c>
      <c r="C240" s="12" t="s">
        <v>343</v>
      </c>
      <c r="D240" s="12">
        <v>2</v>
      </c>
      <c r="E240" s="12">
        <v>1625</v>
      </c>
      <c r="F240" s="12">
        <v>0.6</v>
      </c>
      <c r="G240" s="1">
        <f>E240*12*F240</f>
        <v>11700</v>
      </c>
      <c r="H240" s="12">
        <v>260</v>
      </c>
      <c r="I240" s="12">
        <v>0.6</v>
      </c>
      <c r="J240" s="12">
        <v>220</v>
      </c>
      <c r="K240" s="12">
        <v>312</v>
      </c>
      <c r="L240">
        <f>K240-J240</f>
        <v>92</v>
      </c>
      <c r="M240">
        <f>H240-J240</f>
        <v>40</v>
      </c>
      <c r="N240">
        <f>(0.8*M240)/L240+0.1</f>
        <v>0.44782608695652171</v>
      </c>
      <c r="O240" s="12">
        <v>0.6</v>
      </c>
      <c r="P240">
        <v>100</v>
      </c>
      <c r="Q240">
        <f>0.8*(P240-J240)/L240+0.1</f>
        <v>-0.94347826086956521</v>
      </c>
      <c r="R240">
        <f>-0.7917*Q240+0.8507</f>
        <v>1.5976517391304348</v>
      </c>
      <c r="S240">
        <f>365*P240*R240</f>
        <v>58314.288478260867</v>
      </c>
      <c r="T240" s="2">
        <f>0.7*S240</f>
        <v>40820.001934782602</v>
      </c>
    </row>
    <row r="241" spans="1:20" ht="16" thickBot="1" x14ac:dyDescent="0.4">
      <c r="A241" s="11" t="s">
        <v>102</v>
      </c>
      <c r="B241" s="12" t="s">
        <v>99</v>
      </c>
      <c r="C241" s="12" t="s">
        <v>344</v>
      </c>
      <c r="D241" s="12">
        <v>2</v>
      </c>
      <c r="E241" s="12">
        <v>1900</v>
      </c>
      <c r="F241" s="12">
        <v>0.33150000000000002</v>
      </c>
      <c r="G241" s="1">
        <f>E241*12*F241</f>
        <v>7558.2000000000007</v>
      </c>
      <c r="H241" s="12">
        <v>441</v>
      </c>
      <c r="I241" s="12">
        <v>0.33150000000000002</v>
      </c>
      <c r="J241" s="12">
        <v>335</v>
      </c>
      <c r="K241" s="12">
        <v>502</v>
      </c>
      <c r="L241">
        <f>K241-J241</f>
        <v>167</v>
      </c>
      <c r="M241">
        <f>H241-J241</f>
        <v>106</v>
      </c>
      <c r="N241">
        <f>(0.8*M241)/L241+0.1</f>
        <v>0.60778443113772462</v>
      </c>
      <c r="O241" s="12">
        <v>0.33150000000000002</v>
      </c>
      <c r="P241">
        <v>100</v>
      </c>
      <c r="Q241">
        <f>0.8*(P241-J241)/L241+0.1</f>
        <v>-1.0257485029940119</v>
      </c>
      <c r="R241">
        <f>-0.7917*Q241+0.8507</f>
        <v>1.6627850898203591</v>
      </c>
      <c r="S241">
        <f>365*P241*R241</f>
        <v>60691.655778443106</v>
      </c>
      <c r="T241" s="2">
        <f>0.7*S241</f>
        <v>42484.159044910171</v>
      </c>
    </row>
    <row r="242" spans="1:20" ht="16" thickBot="1" x14ac:dyDescent="0.4">
      <c r="A242" s="11" t="s">
        <v>122</v>
      </c>
      <c r="B242" s="12" t="s">
        <v>120</v>
      </c>
      <c r="C242" s="12" t="s">
        <v>344</v>
      </c>
      <c r="D242" s="12">
        <v>1</v>
      </c>
      <c r="E242" s="12">
        <v>1400</v>
      </c>
      <c r="F242" s="12">
        <v>0.54520000000000002</v>
      </c>
      <c r="G242" s="1">
        <f>E242*12*F242</f>
        <v>9159.36</v>
      </c>
      <c r="H242" s="12">
        <v>325</v>
      </c>
      <c r="I242" s="12">
        <v>0.54520000000000002</v>
      </c>
      <c r="J242" s="12">
        <v>287</v>
      </c>
      <c r="K242" s="12">
        <v>395</v>
      </c>
      <c r="L242">
        <f>K242-J242</f>
        <v>108</v>
      </c>
      <c r="M242">
        <f>H242-J242</f>
        <v>38</v>
      </c>
      <c r="N242">
        <f>(0.8*M242)/L242+0.1</f>
        <v>0.38148148148148153</v>
      </c>
      <c r="O242" s="12">
        <v>0.54520000000000002</v>
      </c>
      <c r="P242">
        <v>100</v>
      </c>
      <c r="Q242">
        <f>0.8*(P242-J242)/L242+0.1</f>
        <v>-1.285185185185185</v>
      </c>
      <c r="R242">
        <f>-0.7917*Q242+0.8507</f>
        <v>1.8681811111111108</v>
      </c>
      <c r="S242">
        <f>365*P242*R242</f>
        <v>68188.61055555554</v>
      </c>
      <c r="T242" s="2">
        <f>0.7*S242</f>
        <v>47732.027388888877</v>
      </c>
    </row>
    <row r="243" spans="1:20" ht="16" thickBot="1" x14ac:dyDescent="0.4">
      <c r="A243" s="11" t="s">
        <v>119</v>
      </c>
      <c r="B243" s="12" t="s">
        <v>120</v>
      </c>
      <c r="C243" s="12" t="s">
        <v>343</v>
      </c>
      <c r="D243" s="12">
        <v>1</v>
      </c>
      <c r="E243" s="12">
        <v>1300</v>
      </c>
      <c r="F243" s="12">
        <v>0.52049999999999996</v>
      </c>
      <c r="G243" s="1">
        <f>E243*12*F243</f>
        <v>8119.7999999999993</v>
      </c>
      <c r="H243" s="12">
        <v>328</v>
      </c>
      <c r="I243" s="12">
        <v>0.52049999999999996</v>
      </c>
      <c r="J243" s="12">
        <v>291</v>
      </c>
      <c r="K243" s="12">
        <v>387</v>
      </c>
      <c r="L243">
        <f>K243-J243</f>
        <v>96</v>
      </c>
      <c r="M243">
        <f>H243-J243</f>
        <v>37</v>
      </c>
      <c r="N243">
        <f>(0.8*M243)/L243+0.1</f>
        <v>0.40833333333333333</v>
      </c>
      <c r="O243" s="12">
        <v>0.52049999999999996</v>
      </c>
      <c r="P243">
        <v>100</v>
      </c>
      <c r="Q243">
        <f>0.8*(P243-J243)/L243+0.1</f>
        <v>-1.4916666666666667</v>
      </c>
      <c r="R243">
        <f>-0.7917*Q243+0.8507</f>
        <v>2.0316524999999999</v>
      </c>
      <c r="S243">
        <f>365*P243*R243</f>
        <v>74155.316249999989</v>
      </c>
      <c r="T243" s="2">
        <f>0.7*S243</f>
        <v>51908.721374999986</v>
      </c>
    </row>
    <row r="244" spans="1:20" ht="16" thickBot="1" x14ac:dyDescent="0.4">
      <c r="A244" s="11" t="s">
        <v>124</v>
      </c>
      <c r="B244" s="12" t="s">
        <v>120</v>
      </c>
      <c r="C244" s="12" t="s">
        <v>344</v>
      </c>
      <c r="D244" s="12">
        <v>2</v>
      </c>
      <c r="E244" s="12">
        <v>1900</v>
      </c>
      <c r="F244" s="12">
        <v>0.58630000000000004</v>
      </c>
      <c r="G244" s="1">
        <f>E244*12*F244</f>
        <v>13367.640000000001</v>
      </c>
      <c r="H244" s="12">
        <v>428</v>
      </c>
      <c r="I244" s="12">
        <v>0.58630000000000004</v>
      </c>
      <c r="J244" s="12">
        <v>376</v>
      </c>
      <c r="K244" s="12">
        <v>502</v>
      </c>
      <c r="L244">
        <f>K244-J244</f>
        <v>126</v>
      </c>
      <c r="M244">
        <f>H244-J244</f>
        <v>52</v>
      </c>
      <c r="N244">
        <f>(0.8*M244)/L244+0.1</f>
        <v>0.43015873015873018</v>
      </c>
      <c r="O244" s="12">
        <v>0.58630000000000004</v>
      </c>
      <c r="P244">
        <v>100</v>
      </c>
      <c r="Q244">
        <f>0.8*(P244-J244)/L244+0.1</f>
        <v>-1.6523809523809523</v>
      </c>
      <c r="R244">
        <f>-0.7917*Q244+0.8507</f>
        <v>2.15889</v>
      </c>
      <c r="S244">
        <f>365*P244*R244</f>
        <v>78799.485000000001</v>
      </c>
      <c r="T244" s="2">
        <f>0.7*S244</f>
        <v>55159.639499999997</v>
      </c>
    </row>
    <row r="245" spans="1:20" ht="16" thickBot="1" x14ac:dyDescent="0.4">
      <c r="A245" s="15"/>
      <c r="B245" s="17" t="s">
        <v>0</v>
      </c>
      <c r="C245" s="18" t="s">
        <v>1</v>
      </c>
      <c r="D245" s="20" t="s">
        <v>12</v>
      </c>
      <c r="E245" s="21" t="s">
        <v>13</v>
      </c>
      <c r="F245" s="17"/>
      <c r="H245" s="17"/>
      <c r="I245" s="17"/>
      <c r="J245" s="17"/>
      <c r="K245" s="25" t="s">
        <v>21</v>
      </c>
      <c r="N245" t="s">
        <v>14</v>
      </c>
      <c r="O245" s="17" t="s">
        <v>15</v>
      </c>
      <c r="P245" s="6" t="s">
        <v>22</v>
      </c>
      <c r="Q245" s="7" t="s">
        <v>16</v>
      </c>
      <c r="R245" s="7" t="s">
        <v>23</v>
      </c>
      <c r="S245" s="6" t="s">
        <v>24</v>
      </c>
      <c r="T245" s="8">
        <v>0.3</v>
      </c>
    </row>
    <row r="246" spans="1:20" ht="16" thickBot="1" x14ac:dyDescent="0.4">
      <c r="A246" s="15"/>
      <c r="B246" s="17"/>
      <c r="C246" s="17"/>
      <c r="D246" s="17"/>
      <c r="E246" s="17" t="s">
        <v>2</v>
      </c>
      <c r="F246" s="17">
        <v>0.97299999999999998</v>
      </c>
      <c r="G246" s="4" t="s">
        <v>17</v>
      </c>
      <c r="H246" s="17" t="s">
        <v>3</v>
      </c>
      <c r="I246" s="17"/>
      <c r="J246" s="17"/>
      <c r="K246" s="25">
        <f>0.9-0.1</f>
        <v>0.8</v>
      </c>
      <c r="N246" s="5" t="s">
        <v>25</v>
      </c>
      <c r="O246" s="17" t="s">
        <v>18</v>
      </c>
      <c r="Q246" s="5">
        <v>-0.79169999999999996</v>
      </c>
      <c r="R246" s="5">
        <v>0.85070000000000001</v>
      </c>
      <c r="S246" s="9" t="s">
        <v>26</v>
      </c>
      <c r="T246" s="10" t="s">
        <v>27</v>
      </c>
    </row>
    <row r="247" spans="1:20" x14ac:dyDescent="0.35">
      <c r="A247" s="31" t="s">
        <v>4</v>
      </c>
      <c r="B247" s="32" t="s">
        <v>5</v>
      </c>
      <c r="C247" s="32" t="s">
        <v>6</v>
      </c>
      <c r="D247" s="32" t="s">
        <v>7</v>
      </c>
      <c r="E247" s="32" t="s">
        <v>8</v>
      </c>
      <c r="F247" s="32" t="s">
        <v>9</v>
      </c>
      <c r="G247" s="22" t="s">
        <v>10</v>
      </c>
      <c r="H247" s="32" t="s">
        <v>28</v>
      </c>
      <c r="I247" s="32" t="s">
        <v>11</v>
      </c>
      <c r="J247" s="32" t="s">
        <v>29</v>
      </c>
      <c r="K247" s="32" t="s">
        <v>30</v>
      </c>
      <c r="L247" s="27" t="s">
        <v>19</v>
      </c>
      <c r="M247" s="27" t="s">
        <v>31</v>
      </c>
      <c r="N247" s="28" t="s">
        <v>20</v>
      </c>
      <c r="O247" s="32" t="s">
        <v>11</v>
      </c>
      <c r="P247" s="27" t="s">
        <v>32</v>
      </c>
      <c r="Q247" s="27" t="s">
        <v>33</v>
      </c>
      <c r="R247" s="27" t="s">
        <v>34</v>
      </c>
      <c r="S247" s="27" t="s">
        <v>35</v>
      </c>
      <c r="T247" s="29" t="s">
        <v>36</v>
      </c>
    </row>
  </sheetData>
  <sortState xmlns:xlrd2="http://schemas.microsoft.com/office/spreadsheetml/2017/richdata2" ref="A1:T247">
    <sortCondition ref="S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"Solver" Rent Optimization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zhen wang</cp:lastModifiedBy>
  <dcterms:created xsi:type="dcterms:W3CDTF">2016-02-26T18:41:34Z</dcterms:created>
  <dcterms:modified xsi:type="dcterms:W3CDTF">2019-06-09T14:55:20Z</dcterms:modified>
</cp:coreProperties>
</file>