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G. MARCO\INFORMACION PARA EL CONSTRUCTOR\PLANILLAS DE AVANCE 1-19\"/>
    </mc:Choice>
  </mc:AlternateContent>
  <xr:revisionPtr revIDLastSave="0" documentId="13_ncr:1_{D564E074-1171-4208-B9CC-1F88A97705E5}" xr6:coauthVersionLast="47" xr6:coauthVersionMax="47" xr10:uidLastSave="{00000000-0000-0000-0000-000000000000}"/>
  <bookViews>
    <workbookView xWindow="270" yWindow="690" windowWidth="28530" windowHeight="15510" activeTab="1" xr2:uid="{FED0375C-A6B5-4225-B1B8-7987FB173935}"/>
  </bookViews>
  <sheets>
    <sheet name="PLANILLA DE AVANCE DE OBRA Nº 1" sheetId="1" r:id="rId1"/>
    <sheet name="CAO 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#N/A</definedName>
    <definedName name="\c" localSheetId="0">#REF!</definedName>
    <definedName name="\c">#REF!</definedName>
    <definedName name="__Lo1">[1]Tramos!$E$4</definedName>
    <definedName name="__Lo2">[1]Tramos!$E$5</definedName>
    <definedName name="__Lo3">[1]Tramos!$E$6</definedName>
    <definedName name="_1" localSheetId="0" hidden="1">'[2]Flujo de Caja Consorcio'!#REF!</definedName>
    <definedName name="_1" hidden="1">'[2]Flujo de Caja Consorcio'!#REF!</definedName>
    <definedName name="_1_Sin_nombre" localSheetId="0">#REF!</definedName>
    <definedName name="_1_Sin_nombre">#REF!</definedName>
    <definedName name="_1Sin_nombre" localSheetId="0">#REF!</definedName>
    <definedName name="_1Sin_nombre">#REF!</definedName>
    <definedName name="_2EXCEL_" localSheetId="0">[3]SUBBASE!#REF!</definedName>
    <definedName name="_2EXCEL_">[3]SUBBASE!#REF!</definedName>
    <definedName name="_2Excel_BuiltIn_Print_Area_7_1" localSheetId="0">[3]SUBBASE!#REF!</definedName>
    <definedName name="_2Excel_BuiltIn_Print_Area_7_1">[3]SUBBASE!#REF!</definedName>
    <definedName name="_5Sin_nombre" localSheetId="0">#REF!</definedName>
    <definedName name="_5Sin_nombre">#REF!</definedName>
    <definedName name="_8Excel_BuiltIn_Print_Area_7_1" localSheetId="0">[3]SUBBASE!#REF!</definedName>
    <definedName name="_8Excel_BuiltIn_Print_Area_7_1">[3]SUBBASE!#REF!</definedName>
    <definedName name="_Fill" localSheetId="0" hidden="1">#REF!</definedName>
    <definedName name="_Fill" hidden="1">#REF!</definedName>
    <definedName name="_HMA1" localSheetId="0" hidden="1">'[2]Flujo de Caja Consorcio'!#REF!</definedName>
    <definedName name="_HMA1" hidden="1">'[2]Flujo de Caja Consorcio'!#REF!</definedName>
    <definedName name="_Key1" hidden="1">'[2]Flujo de Caja Consorcio'!#REF!</definedName>
    <definedName name="_key2" hidden="1">'[2]Flujo de Caja Consorcio'!#REF!</definedName>
    <definedName name="_Lo1">[1]Tramos!$E$4</definedName>
    <definedName name="_Lo2">[1]Tramos!$E$5</definedName>
    <definedName name="_Lo3">[1]Tramos!$E$6</definedName>
    <definedName name="_Order1" hidden="1">255</definedName>
    <definedName name="_Order2" hidden="1">255</definedName>
    <definedName name="_p" localSheetId="0" hidden="1">'[4]Flujo de Caja Consorcio'!#REF!</definedName>
    <definedName name="_p" hidden="1">'[4]Flujo de Caja Consorcio'!#REF!</definedName>
    <definedName name="_po" localSheetId="0" hidden="1">'[4]Flujo de Caja Consorcio'!#REF!</definedName>
    <definedName name="_po" hidden="1">'[4]Flujo de Caja Consorcio'!#REF!</definedName>
    <definedName name="_Regression_Int" localSheetId="0" hidden="1">1</definedName>
    <definedName name="_Sort" localSheetId="0" hidden="1">'[2]Flujo de Caja Consorcio'!#REF!</definedName>
    <definedName name="_Sort" hidden="1">'[2]Flujo de Caja Consorcio'!#REF!</definedName>
    <definedName name="A_impresión_IM" localSheetId="0">#REF!</definedName>
    <definedName name="A_impresión_IM">#REF!</definedName>
    <definedName name="A_impresión_IM1" localSheetId="0">#REF!</definedName>
    <definedName name="A_impresión_IM1">#REF!</definedName>
    <definedName name="A_impresión_IM3" localSheetId="0">#REF!</definedName>
    <definedName name="A_impresión_IM3">#REF!</definedName>
    <definedName name="A_impresión_IM4" localSheetId="0">#REF!</definedName>
    <definedName name="A_impresión_IM4">#REF!</definedName>
    <definedName name="A_impresión_IM5" localSheetId="0">#REF!</definedName>
    <definedName name="A_impresión_IM5">#REF!</definedName>
    <definedName name="aa" localSheetId="0">#REF!</definedName>
    <definedName name="aa">#REF!</definedName>
    <definedName name="aaaa">'[5]RESUMEN ALCANTARILLADO'!$B$7:$BA$83</definedName>
    <definedName name="AAAQ" localSheetId="0">[6]cantidades_enero_2006!#REF!</definedName>
    <definedName name="AAAQ">[6]cantidades_enero_2006!#REF!</definedName>
    <definedName name="ad" localSheetId="0">[6]cantidades_enero_2006!#REF!</definedName>
    <definedName name="ad">[6]cantidades_enero_2006!#REF!</definedName>
    <definedName name="ALC" localSheetId="0">#REF!</definedName>
    <definedName name="ALC">#REF!</definedName>
    <definedName name="ALIM" localSheetId="0" hidden="1">'[2]Flujo de Caja Consorcio'!#REF!</definedName>
    <definedName name="ALIM" hidden="1">'[2]Flujo de Caja Consorcio'!#REF!</definedName>
    <definedName name="ALTIPLANO" localSheetId="0">#REF!</definedName>
    <definedName name="ALTIPLANO">#REF!</definedName>
    <definedName name="anscount" hidden="1">1</definedName>
    <definedName name="ANTI" localSheetId="0">'[7]C.D. INSUMOS'!#REF!</definedName>
    <definedName name="ANTI">'[7]C.D. INSUMOS'!#REF!</definedName>
    <definedName name="ANTICIPO" localSheetId="0">'[7]C.D. INSUMOS'!#REF!</definedName>
    <definedName name="ANTICIPO">'[7]C.D. INSUMOS'!#REF!</definedName>
    <definedName name="_xlnm.Extract" localSheetId="0">#REF!</definedName>
    <definedName name="_xlnm.Extract">#REF!</definedName>
    <definedName name="_xlnm.Print_Area" localSheetId="0">'PLANILLA DE AVANCE DE OBRA Nº 1'!$A$1:$W$208</definedName>
    <definedName name="_xlnm.Print_Area">#REF!</definedName>
    <definedName name="as">[6]cantidades_enero_2006!#REF!</definedName>
    <definedName name="ASDSAD" localSheetId="0">#REF!</definedName>
    <definedName name="ASDSAD">#REF!</definedName>
    <definedName name="asdsffggg" localSheetId="0">[6]cantidades_enero_2006!#REF!</definedName>
    <definedName name="asdsffggg">[6]cantidades_enero_2006!#REF!</definedName>
    <definedName name="Ass">'[4]BASES DE DATOS'!#REF!</definedName>
    <definedName name="AVANCE">[8]PRESUP!#REF!</definedName>
    <definedName name="azxsq">[6]cantidades_enero_2006!#REF!</definedName>
    <definedName name="Bacheo" localSheetId="0">#REF!</definedName>
    <definedName name="Bacheo">#REF!</definedName>
    <definedName name="Base">[9]DATOS!$A$2:$AA$13</definedName>
    <definedName name="BASE1">'[10]RESUMEN ALCANTARILLADO'!$B$7:$BA$83</definedName>
    <definedName name="_xlnm.Database" localSheetId="0">#REF!</definedName>
    <definedName name="_xlnm.Database">#REF!</definedName>
    <definedName name="BJBJ" localSheetId="0">[6]cantidades_enero_2006!#REF!</definedName>
    <definedName name="BJBJ">[6]cantidades_enero_2006!#REF!</definedName>
    <definedName name="BJK" localSheetId="0" hidden="1">'[4]Flujo de Caja Consorcio'!#REF!</definedName>
    <definedName name="BJK" hidden="1">'[4]Flujo de Caja Consorcio'!#REF!</definedName>
    <definedName name="BuiltIn_Print_Area" localSheetId="0">#REF!</definedName>
    <definedName name="BuiltIn_Print_Area">#REF!</definedName>
    <definedName name="BuiltIn_Print_Area___0" localSheetId="0">#REF!</definedName>
    <definedName name="BuiltIn_Print_Area___0">#REF!</definedName>
    <definedName name="Bulk" localSheetId="0">#REF!</definedName>
    <definedName name="Bulk">#REF!</definedName>
    <definedName name="ca" localSheetId="0" hidden="1">'[4]Flujo de Caja Consorcio'!#REF!</definedName>
    <definedName name="ca" hidden="1">'[4]Flujo de Caja Consorcio'!#REF!</definedName>
    <definedName name="CaA" localSheetId="0">'[11]SAC Diag. Masas'!#REF!</definedName>
    <definedName name="CaA">'[11]SAC Diag. Masas'!#REF!</definedName>
    <definedName name="CaB" localSheetId="0">'[11]SAC Diag. Masas'!#REF!</definedName>
    <definedName name="CaB">'[11]SAC Diag. Masas'!#REF!</definedName>
    <definedName name="Cat" localSheetId="0">'[11]SAC Diag. Masas'!#REF!</definedName>
    <definedName name="Cat">'[11]SAC Diag. Masas'!#REF!</definedName>
    <definedName name="cde">[6]cantidades_enero_2006!#REF!</definedName>
    <definedName name="CHAPEAU">'[2]Flujo de Caja Consorcio'!#REF!</definedName>
    <definedName name="COLO" localSheetId="0">#REF!</definedName>
    <definedName name="COLO">#REF!</definedName>
    <definedName name="columna" localSheetId="0">'[2]Flujo de Caja Consorcio'!#REF!</definedName>
    <definedName name="columna">'[2]Flujo de Caja Consorcio'!#REF!</definedName>
    <definedName name="COMPITEMS">'[12]COMP-ITEMS'!$A$5:$BY$339</definedName>
    <definedName name="COMPUTOS29" localSheetId="0">#REF!</definedName>
    <definedName name="COMPUTOS29">#REF!</definedName>
    <definedName name="CORDON" localSheetId="0">#REF!</definedName>
    <definedName name="CORDON">#REF!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RONO" localSheetId="0">#REF!</definedName>
    <definedName name="CRONO">#REF!</definedName>
    <definedName name="CVCGHJJKKK" localSheetId="0">[6]cantidades_enero_2006!#REF!</definedName>
    <definedName name="CVCGHJJKKK">[6]cantidades_enero_2006!#REF!</definedName>
    <definedName name="d" localSheetId="0">#REF!</definedName>
    <definedName name="d">#REF!</definedName>
    <definedName name="ddddd" localSheetId="0">#REF!</definedName>
    <definedName name="ddddd">#REF!</definedName>
    <definedName name="DDDSIOPIUPUIOOYFUITMM" localSheetId="0">[6]cantidades_enero_2006!#REF!</definedName>
    <definedName name="DDDSIOPIUPUIOOYFUITMM">[6]cantidades_enero_2006!#REF!</definedName>
    <definedName name="ddsdsdsd">'[13]Volumen terraplen'!$D$9:$L$1213</definedName>
    <definedName name="DE" localSheetId="0">#REF!</definedName>
    <definedName name="DE">#REF!</definedName>
    <definedName name="derf" localSheetId="0">[6]cantidades_enero_2006!#REF!</definedName>
    <definedName name="derf">[6]cantidades_enero_2006!#REF!</definedName>
    <definedName name="DEWDWD" localSheetId="0">'[2]Flujo de Caja Consorcio'!#REF!</definedName>
    <definedName name="DEWDWD">'[2]Flujo de Caja Consorcio'!#REF!</definedName>
    <definedName name="DOLAR">'[2]Flujo de Caja Consorcio'!#REF!</definedName>
    <definedName name="dscd">'[2]Flujo de Caja Consorcio'!#REF!</definedName>
    <definedName name="dsdf" hidden="1">'[2]Flujo de Caja Consorcio'!#REF!</definedName>
    <definedName name="dsdsdsdcc">'[13]Volumen terraplen'!$D$9:$L$1213</definedName>
    <definedName name="E" localSheetId="0">#REF!</definedName>
    <definedName name="E">#REF!</definedName>
    <definedName name="EE" localSheetId="0">#REF!</definedName>
    <definedName name="EE">#REF!</definedName>
    <definedName name="EEEEEEEEEEEE" localSheetId="0">[6]cantidades_enero_2006!#REF!</definedName>
    <definedName name="EEEEEEEEEEEE">[6]cantidades_enero_2006!#REF!</definedName>
    <definedName name="EQ" localSheetId="0">#REF!</definedName>
    <definedName name="EQ">#REF!</definedName>
    <definedName name="er" localSheetId="0">[6]cantidades_enero_2006!#REF!</definedName>
    <definedName name="er">[6]cantidades_enero_2006!#REF!</definedName>
    <definedName name="ERT" localSheetId="0">'[2]Flujo de Caja Consorcio'!#REF!</definedName>
    <definedName name="ERT">'[2]Flujo de Caja Consorcio'!#REF!</definedName>
    <definedName name="Escollerado" localSheetId="0">#REF!</definedName>
    <definedName name="Escollerado">#REF!</definedName>
    <definedName name="ex" localSheetId="0">#REF!</definedName>
    <definedName name="ex">#REF!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POSICION" localSheetId="0">'[7]C.D. INSUMOS'!#REF!</definedName>
    <definedName name="EXPOSICION">'[7]C.D. INSUMOS'!#REF!</definedName>
    <definedName name="FDRFFF54RTYNBYTUN" localSheetId="0">[6]cantidades_enero_2006!#REF!</definedName>
    <definedName name="FDRFFF54RTYNBYTUN">[6]cantidades_enero_2006!#REF!</definedName>
    <definedName name="FF">'[7]C.D. INSUMOS'!$H$2</definedName>
    <definedName name="ffffffffffffffffffff" localSheetId="0">[6]cantidades_enero_2006!#REF!</definedName>
    <definedName name="ffffffffffffffffffff">[6]cantidades_enero_2006!#REF!</definedName>
    <definedName name="FFFFFFKKJJLLYYB" localSheetId="0">[6]cantidades_enero_2006!#REF!</definedName>
    <definedName name="FFFFFFKKJJLLYYB">[6]cantidades_enero_2006!#REF!</definedName>
    <definedName name="FFFGG" localSheetId="0">[6]cantidades_enero_2006!#REF!</definedName>
    <definedName name="FFFGG">[6]cantidades_enero_2006!#REF!</definedName>
    <definedName name="fg" localSheetId="0">[6]cantidades_enero_2006!#REF!</definedName>
    <definedName name="fg">[6]cantidades_enero_2006!#REF!</definedName>
    <definedName name="FGE" hidden="1">'[2]Flujo de Caja Consorcio'!#REF!</definedName>
    <definedName name="FISICO">'[14](J) 实际进度表PLANILLA AVANCE FISICO'!$B$12:$K$62</definedName>
    <definedName name="Fórmulas">#N/A</definedName>
    <definedName name="FOTOS2" localSheetId="0" hidden="1">'[2]Flujo de Caja Consorcio'!#REF!</definedName>
    <definedName name="FOTOS2" hidden="1">'[2]Flujo de Caja Consorcio'!#REF!</definedName>
    <definedName name="fraxm" localSheetId="0">[6]cantidades_enero_2006!#REF!</definedName>
    <definedName name="fraxm">[6]cantidades_enero_2006!#REF!</definedName>
    <definedName name="fre" localSheetId="0">[6]cantidades_enero_2006!#REF!</definedName>
    <definedName name="fre">[6]cantidades_enero_2006!#REF!</definedName>
    <definedName name="FREDDDY" localSheetId="0">'[2]Flujo de Caja Consorcio'!#REF!</definedName>
    <definedName name="FREDDDY">'[2]Flujo de Caja Consorcio'!#REF!</definedName>
    <definedName name="FREDDY">'[7]C.D. INSUMOS'!#REF!</definedName>
    <definedName name="G" localSheetId="0">#REF!</definedName>
    <definedName name="G">#REF!</definedName>
    <definedName name="GAG" localSheetId="0">#REF!</definedName>
    <definedName name="GAG">#REF!</definedName>
    <definedName name="GCA" localSheetId="0">#REF!</definedName>
    <definedName name="GCA">#REF!</definedName>
    <definedName name="GF" localSheetId="0">[6]cantidades_enero_2006!#REF!</definedName>
    <definedName name="GF">[6]cantidades_enero_2006!#REF!</definedName>
    <definedName name="GFG" localSheetId="0">'[7]C.D. INSUMOS'!#REF!</definedName>
    <definedName name="GFG">'[7]C.D. INSUMOS'!#REF!</definedName>
    <definedName name="GFGR" localSheetId="0">'[2]C.D. INSUMOS'!#REF!</definedName>
    <definedName name="GFGR">'[2]C.D. INSUMOS'!#REF!</definedName>
    <definedName name="GG" localSheetId="0">'[2]Flujo de Caja Consorcio'!#REF!</definedName>
    <definedName name="GG">'[2]Flujo de Caja Consorcio'!#REF!</definedName>
    <definedName name="ggg" localSheetId="0">#REF!</definedName>
    <definedName name="ggg">#REF!</definedName>
    <definedName name="ghggfjjjj" localSheetId="0">[6]cantidades_enero_2006!#REF!</definedName>
    <definedName name="ghggfjjjj">[6]cantidades_enero_2006!#REF!</definedName>
    <definedName name="ghgjgj" localSheetId="0">'[7]C.D. INSUMOS'!#REF!</definedName>
    <definedName name="ghgjgj">'[7]C.D. INSUMOS'!#REF!</definedName>
    <definedName name="ghtrh">[6]cantidades_enero_2006!#REF!</definedName>
    <definedName name="_xlnm.Recorder" localSheetId="0">#REF!</definedName>
    <definedName name="_xlnm.Recorder">#REF!</definedName>
    <definedName name="gt" localSheetId="0">[6]cantidades_enero_2006!#REF!</definedName>
    <definedName name="gt">[6]cantidades_enero_2006!#REF!</definedName>
    <definedName name="HHHDDD">[6]cantidades_enero_2006!#REF!</definedName>
    <definedName name="HOLA" localSheetId="0">#REF!</definedName>
    <definedName name="HOLA">#REF!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hyre" localSheetId="0">[6]cantidades_enero_2006!#REF!</definedName>
    <definedName name="hyre">[6]cantidades_enero_2006!#REF!</definedName>
    <definedName name="hyu" localSheetId="0">[6]cantidades_enero_2006!#REF!</definedName>
    <definedName name="hyu">[6]cantidades_enero_2006!#REF!</definedName>
    <definedName name="iau" localSheetId="0">#REF!</definedName>
    <definedName name="iau">#REF!</definedName>
    <definedName name="id" localSheetId="0">#REF!</definedName>
    <definedName name="id">#REF!</definedName>
    <definedName name="idu" localSheetId="0">#REF!</definedName>
    <definedName name="idu">#REF!</definedName>
    <definedName name="ie" localSheetId="0">[15]Presupuesto!#REF!</definedName>
    <definedName name="ie">[15]Presupuesto!#REF!</definedName>
    <definedName name="II" localSheetId="0">#REF!</definedName>
    <definedName name="II">#REF!</definedName>
    <definedName name="IKKKKKKKKK" localSheetId="0">[6]cantidades_enero_2006!#REF!</definedName>
    <definedName name="IKKKKKKKKK">[6]cantidades_enero_2006!#REF!</definedName>
    <definedName name="im" localSheetId="0">#REF!</definedName>
    <definedName name="im">#REF!</definedName>
    <definedName name="imm" localSheetId="0">#REF!</definedName>
    <definedName name="imm">#REF!</definedName>
    <definedName name="IMP">[16]DEFINICION!$B$6</definedName>
    <definedName name="imp_apu_rela" localSheetId="0" hidden="1">{"'Hoja1 (13)'!$A$6:$F$53"}</definedName>
    <definedName name="imp_apu_rela" hidden="1">{"'Hoja1 (13)'!$A$6:$F$53"}</definedName>
    <definedName name="IMP_MO">[16]DEFINICION!$B$2</definedName>
    <definedName name="impacto" localSheetId="0">'[2]Flujo de Caja Consorcio'!#REF!</definedName>
    <definedName name="impacto">'[2]Flujo de Caja Consorcio'!#REF!</definedName>
    <definedName name="INTERESES" localSheetId="0">'[7]C.D. INSUMOS'!#REF!</definedName>
    <definedName name="INTERESES">'[7]C.D. INSUMOS'!#REF!</definedName>
    <definedName name="ioc" localSheetId="0">#REF!</definedName>
    <definedName name="ioc">#REF!</definedName>
    <definedName name="IOLIULIUL" localSheetId="0">[6]cantidades_enero_2006!#REF!</definedName>
    <definedName name="IOLIULIUL">[6]cantidades_enero_2006!#REF!</definedName>
    <definedName name="ip" localSheetId="0">#REF!</definedName>
    <definedName name="ip">#REF!</definedName>
    <definedName name="ipu" localSheetId="0">#REF!</definedName>
    <definedName name="ipu">#REF!</definedName>
    <definedName name="ipv" localSheetId="0">#REF!</definedName>
    <definedName name="ipv">#REF!</definedName>
    <definedName name="isi" localSheetId="0">#REF!</definedName>
    <definedName name="isi">#REF!</definedName>
    <definedName name="iss" localSheetId="0">#REF!</definedName>
    <definedName name="iss">#REF!</definedName>
    <definedName name="it" localSheetId="0">#REF!</definedName>
    <definedName name="it">#REF!</definedName>
    <definedName name="item" localSheetId="0">#REF!</definedName>
    <definedName name="item">#REF!</definedName>
    <definedName name="ITEM_3" localSheetId="0">#REF!</definedName>
    <definedName name="ITEM_3">#REF!</definedName>
    <definedName name="Item42Respaldo1" localSheetId="0" hidden="1">'[2]Flujo de Caja Consorcio'!#REF!</definedName>
    <definedName name="Item42Respaldo1" hidden="1">'[2]Flujo de Caja Consorcio'!#REF!</definedName>
    <definedName name="IVA">'[2]Flujo de Caja Consorcio'!#REF!</definedName>
    <definedName name="J" localSheetId="0">#REF!</definedName>
    <definedName name="J">#REF!</definedName>
    <definedName name="jc" localSheetId="0">#REF!</definedName>
    <definedName name="jc">#REF!</definedName>
    <definedName name="jjj" localSheetId="0">[6]cantidades_enero_2006!#REF!</definedName>
    <definedName name="jjj">[6]cantidades_enero_2006!#REF!</definedName>
    <definedName name="jjjj" localSheetId="0">[6]cantidades_enero_2006!#REF!</definedName>
    <definedName name="jjjj">[6]cantidades_enero_2006!#REF!</definedName>
    <definedName name="JJJJJJ">[6]cantidades_enero_2006!#REF!</definedName>
    <definedName name="JJJJJJJJHSDFFDSAFD">[6]cantidades_enero_2006!#REF!</definedName>
    <definedName name="JJJJJJJJJJJJJJ">[6]cantidades_enero_2006!#REF!</definedName>
    <definedName name="jkk">[6]cantidades_enero_2006!#REF!</definedName>
    <definedName name="JUAN">'[7]C.D. INSUMOS'!#REF!</definedName>
    <definedName name="juyju">[6]cantidades_enero_2006!#REF!</definedName>
    <definedName name="KIYHTBREBETBER">[6]cantidades_enero_2006!#REF!</definedName>
    <definedName name="kkk">[6]cantidades_enero_2006!#REF!</definedName>
    <definedName name="KKOL">[6]cantidades_enero_2006!#REF!</definedName>
    <definedName name="L" hidden="1">'[2]Flujo de Caja Consorcio'!#REF!</definedName>
    <definedName name="Lg">"Grupo 141"</definedName>
    <definedName name="LIB" localSheetId="0">#REF!</definedName>
    <definedName name="LIB">#REF!</definedName>
    <definedName name="LIMPIEZA" localSheetId="0">#REF!</definedName>
    <definedName name="LIMPIEZA">#REF!</definedName>
    <definedName name="LL" localSheetId="0">'[7]C.D. INSUMOS'!#REF!</definedName>
    <definedName name="LL">'[7]C.D. INSUMOS'!#REF!</definedName>
    <definedName name="LLLLL" localSheetId="0">[6]cantidades_enero_2006!#REF!</definedName>
    <definedName name="LLLLL">[6]cantidades_enero_2006!#REF!</definedName>
    <definedName name="LÑÑÑ" localSheetId="0">[6]cantidades_enero_2006!#REF!</definedName>
    <definedName name="LÑÑÑ">[6]cantidades_enero_2006!#REF!</definedName>
    <definedName name="M" localSheetId="0">#REF!</definedName>
    <definedName name="M">#REF!</definedName>
    <definedName name="MAT" localSheetId="0">#REF!</definedName>
    <definedName name="MAT">#REF!</definedName>
    <definedName name="material" localSheetId="0" hidden="1">'[2]Flujo de Caja Consorcio'!#REF!</definedName>
    <definedName name="material" hidden="1">'[2]Flujo de Caja Consorcio'!#REF!</definedName>
    <definedName name="MATERIAL1">'[14]M1 PREF 1.2X1.2'!$A$15:$J$49</definedName>
    <definedName name="MATERIAL2">'[14]M2 PREF 1.5X1.5'!$A$15:$J$50</definedName>
    <definedName name="MATERIAL3">'[14]M3 PREF 2.0X1.5'!$A$15:$J$50</definedName>
    <definedName name="MATERIAL4">'[14]M4 PREF 2.0X2.0'!$A$15:$J$50</definedName>
    <definedName name="MATERIAL5">'[14]M5 FIER_CORR'!$A$15:$J$50</definedName>
    <definedName name="MATERIAL6">'[14]M6 TUB D=1'!$A$15:$J$53</definedName>
    <definedName name="MATERIAL7">'[14]M7 GEOMALLA'!$A$15:$J$50</definedName>
    <definedName name="Max" localSheetId="0">#REF!</definedName>
    <definedName name="Max">#REF!</definedName>
    <definedName name="mbvcgj" localSheetId="0" hidden="1">'[2]Flujo de Caja Consorcio'!#REF!</definedName>
    <definedName name="mbvcgj" hidden="1">'[2]Flujo de Caja Consorcio'!#REF!</definedName>
    <definedName name="me" localSheetId="0">#REF!</definedName>
    <definedName name="me">#REF!</definedName>
    <definedName name="MES" localSheetId="0">#REF!</definedName>
    <definedName name="MES">#REF!</definedName>
    <definedName name="mescontrol">[17]BdD!$C$10:$C$16</definedName>
    <definedName name="MGFYAEEREERRRR" localSheetId="0">[6]cantidades_enero_2006!#REF!</definedName>
    <definedName name="MGFYAEEREERRRR">[6]cantidades_enero_2006!#REF!</definedName>
    <definedName name="Min" localSheetId="0">#REF!</definedName>
    <definedName name="Min">#REF!</definedName>
    <definedName name="mj" localSheetId="0">#REF!</definedName>
    <definedName name="mj">#REF!</definedName>
    <definedName name="mmma" localSheetId="0">#REF!</definedName>
    <definedName name="mmma">#REF!</definedName>
    <definedName name="MMMM" localSheetId="0">#REF!</definedName>
    <definedName name="MMMM">#REF!</definedName>
    <definedName name="MO" localSheetId="0">#REF!</definedName>
    <definedName name="MO">#REF!</definedName>
    <definedName name="MONEDA">[16]DEFINICION!$B$15</definedName>
    <definedName name="muros" localSheetId="0">#REF!</definedName>
    <definedName name="muros">#REF!</definedName>
    <definedName name="MVGHTTRYYTRY" localSheetId="0">[6]cantidades_enero_2006!#REF!</definedName>
    <definedName name="MVGHTTRYYTRY">[6]cantidades_enero_2006!#REF!</definedName>
    <definedName name="N_D">[16]DEFINICION!$B$8</definedName>
    <definedName name="N_DC">[16]DEFINICION!$B$9</definedName>
    <definedName name="N0" localSheetId="0">'[4]C.D. INSUMOS'!#REF!</definedName>
    <definedName name="N0">'[4]C.D. INSUMOS'!#REF!</definedName>
    <definedName name="nmmm" localSheetId="0">[6]cantidades_enero_2006!#REF!</definedName>
    <definedName name="nmmm">[6]cantidades_enero_2006!#REF!</definedName>
    <definedName name="NN" localSheetId="0" hidden="1">'[2]Flujo de Caja Consorcio'!#REF!</definedName>
    <definedName name="NN" hidden="1">'[2]Flujo de Caja Consorcio'!#REF!</definedName>
    <definedName name="NUMERO" localSheetId="0">#REF!</definedName>
    <definedName name="NUMERO">#REF!</definedName>
    <definedName name="ñ" localSheetId="0">#REF!</definedName>
    <definedName name="ñ">#REF!</definedName>
    <definedName name="Ñ1" localSheetId="0">#REF!</definedName>
    <definedName name="Ñ1">#REF!</definedName>
    <definedName name="Ñ2" localSheetId="0">#REF!</definedName>
    <definedName name="Ñ2">#REF!</definedName>
    <definedName name="ñp" localSheetId="0">[6]cantidades_enero_2006!#REF!</definedName>
    <definedName name="ñp">[6]cantidades_enero_2006!#REF!</definedName>
    <definedName name="O" hidden="1">'[18]Flujo de Caja Consorcio'!#REF!</definedName>
    <definedName name="octubre" localSheetId="0">#REF!</definedName>
    <definedName name="octubre">#REF!</definedName>
    <definedName name="OOO" localSheetId="0">[6]cantidades_enero_2006!#REF!</definedName>
    <definedName name="OOO">[6]cantidades_enero_2006!#REF!</definedName>
    <definedName name="OP">'[2]Flujo de Caja Consorcio'!#REF!</definedName>
    <definedName name="OPU">'[2]C.D. INSUMOS'!#REF!</definedName>
    <definedName name="p" hidden="1">'[2]Flujo de Caja Consorcio'!#REF!</definedName>
    <definedName name="PAOLA">'[19]RESUMEN ALCANTARILLADO'!$B$7:$BA$83</definedName>
    <definedName name="pf" localSheetId="0">'[7]C.D. INSUMOS'!#REF!</definedName>
    <definedName name="pf">'[7]C.D. INSUMOS'!#REF!</definedName>
    <definedName name="Planilla">[20]ITEMS!$A$5:$D$90</definedName>
    <definedName name="plazo" localSheetId="0">'[7]C.D. INSUMOS'!#REF!</definedName>
    <definedName name="plazo">'[7]C.D. INSUMOS'!#REF!</definedName>
    <definedName name="PPPPP" localSheetId="0">[6]cantidades_enero_2006!#REF!</definedName>
    <definedName name="PPPPP">[6]cantidades_enero_2006!#REF!</definedName>
    <definedName name="PRECIO" localSheetId="0">'[2]Flujo de Caja Consorcio'!#REF!</definedName>
    <definedName name="PRECIO">'[2]Flujo de Caja Consorcio'!#REF!</definedName>
    <definedName name="Print_Area_MI" localSheetId="0">'PLANILLA DE AVANCE DE OBRA Nº 1'!#REF!</definedName>
    <definedName name="Print_Area_MI">#REF!</definedName>
    <definedName name="PRUEVA">'[2]Flujo de Caja Consorcio'!#REF!</definedName>
    <definedName name="Q" localSheetId="0">'PLANILLA DE AVANCE DE OBRA Nº 1'!$G$13:$S$13</definedName>
    <definedName name="Q">#REF!</definedName>
    <definedName name="qer" localSheetId="0">[6]cantidades_enero_2006!#REF!</definedName>
    <definedName name="qer">[6]cantidades_enero_2006!#REF!</definedName>
    <definedName name="qrr" localSheetId="0">#REF!</definedName>
    <definedName name="qrr">#REF!</definedName>
    <definedName name="QUINC" localSheetId="0">#REF!</definedName>
    <definedName name="QUINC">#REF!</definedName>
    <definedName name="QUINC." localSheetId="0">#REF!</definedName>
    <definedName name="QUINC.">#REF!</definedName>
    <definedName name="qwe" localSheetId="0">#REF!</definedName>
    <definedName name="qwe">#REF!</definedName>
    <definedName name="red" localSheetId="0" hidden="1">'[2]Flujo de Caja Consorcio'!#REF!</definedName>
    <definedName name="red" hidden="1">'[2]Flujo de Caja Consorcio'!#REF!</definedName>
    <definedName name="RES">'[7]C.D. INSUMOS'!#REF!</definedName>
    <definedName name="Resp1">[21]Planilla!#REF!</definedName>
    <definedName name="RET" hidden="1">'[2]Flujo de Caja Consorcio'!#REF!</definedName>
    <definedName name="RETTTTYCRE">[6]cantidades_enero_2006!#REF!</definedName>
    <definedName name="RL">'[4]C.D. INSUMOS'!#REF!</definedName>
    <definedName name="roca" localSheetId="0">#REF!</definedName>
    <definedName name="roca">#REF!</definedName>
    <definedName name="RRTRRRRR" localSheetId="0">[6]cantidades_enero_2006!#REF!</definedName>
    <definedName name="RRTRRRRR">[6]cantidades_enero_2006!#REF!</definedName>
    <definedName name="rryfj" localSheetId="0">[6]cantidades_enero_2006!#REF!</definedName>
    <definedName name="rryfj">[6]cantidades_enero_2006!#REF!</definedName>
    <definedName name="rtuymty" localSheetId="0">[6]cantidades_enero_2006!#REF!</definedName>
    <definedName name="rtuymty">[6]cantidades_enero_2006!#REF!</definedName>
    <definedName name="RTW" localSheetId="0" hidden="1">'[2]Flujo de Caja Consorcio'!#REF!</definedName>
    <definedName name="RTW" hidden="1">'[2]Flujo de Caja Consorcio'!#REF!</definedName>
    <definedName name="rtyrty">[6]cantidades_enero_2006!#REF!</definedName>
    <definedName name="sd">[6]cantidades_enero_2006!#REF!</definedName>
    <definedName name="sdadfasdfasdfasdfasdf">'[13]Volumen terraplen'!$A$2:$IV$8</definedName>
    <definedName name="sdgs" localSheetId="0" hidden="1">'[2]Flujo de Caja Consorcio'!#REF!</definedName>
    <definedName name="sdgs" hidden="1">'[2]Flujo de Caja Consorcio'!#REF!</definedName>
    <definedName name="sdsdwdsdsdsds">'[13]Volumen terraplen'!$D$9:$L$1213</definedName>
    <definedName name="SDVSD" localSheetId="0" hidden="1">'[4]Flujo de Caja Consorcio'!#REF!</definedName>
    <definedName name="SDVSD" hidden="1">'[4]Flujo de Caja Consorcio'!#REF!</definedName>
    <definedName name="SEC" localSheetId="0" hidden="1">'[2]Flujo de Caja Consorcio'!#REF!</definedName>
    <definedName name="SEC" hidden="1">'[2]Flujo de Caja Consorcio'!#REF!</definedName>
    <definedName name="ser" localSheetId="0">[6]cantidades_enero_2006!#REF!</definedName>
    <definedName name="ser">[6]cantidades_enero_2006!#REF!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S" localSheetId="0">#REF!</definedName>
    <definedName name="SS">#REF!</definedName>
    <definedName name="sss" localSheetId="0" hidden="1">'[2]Flujo de Caja Consorcio'!#REF!</definedName>
    <definedName name="sss" hidden="1">'[2]Flujo de Caja Consorcio'!#REF!</definedName>
    <definedName name="ssss" localSheetId="0">#REF!</definedName>
    <definedName name="ssss">#REF!</definedName>
    <definedName name="SSSSSSDDDDDD" localSheetId="0">[6]cantidades_enero_2006!#REF!</definedName>
    <definedName name="SSSSSSDDDDDD">[6]cantidades_enero_2006!#REF!</definedName>
    <definedName name="sssssssssssss" localSheetId="0" hidden="1">'[2]Flujo de Caja Consorcio'!#REF!</definedName>
    <definedName name="sssssssssssss" hidden="1">'[2]Flujo de Caja Consorcio'!#REF!</definedName>
    <definedName name="T_C">[22]DEFINICION!$B$7</definedName>
    <definedName name="TAC" localSheetId="0">'[2]Flujo de Caja Consorcio'!#REF!</definedName>
    <definedName name="TAC">'[2]Flujo de Caja Consorcio'!#REF!</definedName>
    <definedName name="tasa_cero" localSheetId="0">'[2]Flujo de Caja Consorcio'!#REF!</definedName>
    <definedName name="tasa_cero">'[2]Flujo de Caja Consorcio'!#REF!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hjhjj" localSheetId="0">[6]cantidades_enero_2006!#REF!</definedName>
    <definedName name="thjhjj">[6]cantidades_enero_2006!#REF!</definedName>
    <definedName name="tipo_moneda">[16]DEFINICION!$B$16</definedName>
    <definedName name="_xlnm.Print_Titles" localSheetId="0">'PLANILLA DE AVANCE DE OBRA Nº 1'!$1:$11</definedName>
    <definedName name="Títulos_a_imprimir_IM" localSheetId="0">#REF!</definedName>
    <definedName name="Títulos_a_imprimir_IM">#REF!</definedName>
    <definedName name="Títulos_a_imprimir_IM1" localSheetId="0">#REF!</definedName>
    <definedName name="Títulos_a_imprimir_IM1">#REF!</definedName>
    <definedName name="Títulos_a_imprimir_IM3" localSheetId="0">#REF!</definedName>
    <definedName name="Títulos_a_imprimir_IM3">#REF!</definedName>
    <definedName name="Títulos_a_imprimir_IM4" localSheetId="0">#REF!</definedName>
    <definedName name="Títulos_a_imprimir_IM4">#REF!</definedName>
    <definedName name="Títulos_a_imprimir_IM5" localSheetId="0">#REF!</definedName>
    <definedName name="Títulos_a_imprimir_IM5">#REF!</definedName>
    <definedName name="TotAC" localSheetId="0">'[11]SAC Diag. Masas'!#REF!</definedName>
    <definedName name="TotAC">'[11]SAC Diag. Masas'!#REF!</definedName>
    <definedName name="TOTAL">'[2]Flujo de Caja Consorcio'!$I$3</definedName>
    <definedName name="TotC" localSheetId="0">'[11]SAC Diag. Masas'!#REF!</definedName>
    <definedName name="TotC">'[11]SAC Diag. Masas'!#REF!</definedName>
    <definedName name="TotP" localSheetId="0">'[11]SAC Diag. Masas'!#REF!</definedName>
    <definedName name="TotP">'[11]SAC Diag. Masas'!#REF!</definedName>
    <definedName name="TotPL" localSheetId="0">'[11]SAC Diag. Masas'!#REF!</definedName>
    <definedName name="TotPL">'[11]SAC Diag. Masas'!#REF!</definedName>
    <definedName name="TPA" localSheetId="0">'[2]Flujo de Caja Consorcio'!#REF!</definedName>
    <definedName name="TPA">'[2]Flujo de Caja Consorcio'!#REF!</definedName>
    <definedName name="tr">[6]cantidades_enero_2006!#REF!</definedName>
    <definedName name="TRAMO">'[23]3.1.1'!$A$2</definedName>
    <definedName name="TTTTTTTTTTTTTT">[6]cantidades_enero_2006!#REF!</definedName>
    <definedName name="tu">[6]cantidades_enero_2006!#REF!</definedName>
    <definedName name="tyn">[6]cantidades_enero_2006!#REF!</definedName>
    <definedName name="UOA" localSheetId="0">#REF!</definedName>
    <definedName name="UOA">#REF!</definedName>
    <definedName name="v" localSheetId="0">[6]cantidades_enero_2006!#REF!</definedName>
    <definedName name="v">[6]cantidades_enero_2006!#REF!</definedName>
    <definedName name="val">'[7]C.D. INSUMOS'!#REF!</definedName>
    <definedName name="vfrfdfgg" localSheetId="0">[6]cantidades_enero_2006!#REF!</definedName>
    <definedName name="vfrfdfgg">[6]cantidades_enero_2006!#REF!</definedName>
    <definedName name="vlasdi" localSheetId="0">[6]cantidades_enero_2006!#REF!</definedName>
    <definedName name="vlasdi">[6]cantidades_enero_2006!#REF!</definedName>
    <definedName name="VVDBNN" localSheetId="0">[6]cantidades_enero_2006!#REF!</definedName>
    <definedName name="VVDBNN">[6]cantidades_enero_2006!#REF!</definedName>
    <definedName name="W" localSheetId="0">'PLANILLA DE AVANCE DE OBRA Nº 1'!#REF!</definedName>
    <definedName name="W">#REF!</definedName>
    <definedName name="wer">[6]cantidades_enero_2006!#REF!</definedName>
    <definedName name="WERT">'[7]C.D. INSUMOS'!#REF!</definedName>
    <definedName name="WSDEA">[6]cantidades_enero_2006!#REF!</definedName>
    <definedName name="WSDRFRFRFFR">[6]cantidades_enero_2006!#REF!</definedName>
    <definedName name="wsq" hidden="1">'[2]Flujo de Caja Consorcio'!#REF!</definedName>
    <definedName name="XCSXVN">[6]cantidades_enero_2006!#REF!</definedName>
    <definedName name="XXX" localSheetId="0">#REF!</definedName>
    <definedName name="XXX">#REF!</definedName>
    <definedName name="y" localSheetId="0">[6]cantidades_enero_2006!#REF!</definedName>
    <definedName name="y">[6]cantidades_enero_2006!#REF!</definedName>
    <definedName name="yg">[6]cantidades_enero_2006!#REF!</definedName>
    <definedName name="YH">'[7]C.D. INSUMOS'!#REF!</definedName>
    <definedName name="yjytujtyj">[6]cantidades_enero_2006!#REF!</definedName>
    <definedName name="zzz">[6]cantidades_enero_2006!#REF!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1" l="1"/>
  <c r="C193" i="1" s="1"/>
  <c r="D193" i="1" s="1"/>
  <c r="E193" i="1" s="1"/>
  <c r="F193" i="1" s="1"/>
  <c r="G193" i="1" s="1"/>
  <c r="H193" i="1" s="1"/>
  <c r="I193" i="1" s="1"/>
  <c r="U190" i="1"/>
  <c r="O190" i="1"/>
  <c r="B190" i="1"/>
  <c r="U189" i="1"/>
  <c r="O189" i="1"/>
  <c r="B189" i="1"/>
  <c r="U188" i="1"/>
  <c r="O188" i="1"/>
  <c r="B188" i="1"/>
  <c r="O187" i="1"/>
  <c r="S170" i="1"/>
  <c r="M167" i="1"/>
  <c r="K167" i="1"/>
  <c r="I167" i="1"/>
  <c r="AE166" i="1"/>
  <c r="AC166" i="1"/>
  <c r="V166" i="1"/>
  <c r="R166" i="1"/>
  <c r="G166" i="1"/>
  <c r="E166" i="1"/>
  <c r="Q166" i="1" s="1"/>
  <c r="AG165" i="1"/>
  <c r="AE165" i="1"/>
  <c r="AC165" i="1"/>
  <c r="AA165" i="1"/>
  <c r="Z165" i="1"/>
  <c r="AC164" i="1"/>
  <c r="Z164" i="1"/>
  <c r="W164" i="1"/>
  <c r="V164" i="1"/>
  <c r="T164" i="1"/>
  <c r="R164" i="1"/>
  <c r="AA164" i="1" s="1"/>
  <c r="Q164" i="1"/>
  <c r="O164" i="1"/>
  <c r="S164" i="1" s="1"/>
  <c r="G164" i="1"/>
  <c r="AG163" i="1"/>
  <c r="AC163" i="1"/>
  <c r="AE163" i="1" s="1"/>
  <c r="AA163" i="1"/>
  <c r="Z163" i="1"/>
  <c r="V163" i="1"/>
  <c r="R163" i="1"/>
  <c r="W163" i="1" s="1"/>
  <c r="Q163" i="1"/>
  <c r="O163" i="1"/>
  <c r="S163" i="1" s="1"/>
  <c r="G163" i="1"/>
  <c r="U163" i="1" s="1"/>
  <c r="AE162" i="1"/>
  <c r="AC162" i="1"/>
  <c r="AG162" i="1" s="1"/>
  <c r="Z162" i="1"/>
  <c r="V162" i="1"/>
  <c r="S162" i="1"/>
  <c r="R162" i="1"/>
  <c r="Q162" i="1"/>
  <c r="O162" i="1"/>
  <c r="G162" i="1"/>
  <c r="U162" i="1" s="1"/>
  <c r="AC161" i="1"/>
  <c r="AG161" i="1" s="1"/>
  <c r="Z161" i="1"/>
  <c r="W161" i="1"/>
  <c r="V161" i="1"/>
  <c r="T161" i="1"/>
  <c r="R161" i="1"/>
  <c r="AA161" i="1" s="1"/>
  <c r="Q161" i="1"/>
  <c r="O161" i="1"/>
  <c r="G161" i="1"/>
  <c r="AG160" i="1"/>
  <c r="AC160" i="1"/>
  <c r="AE160" i="1" s="1"/>
  <c r="Z160" i="1"/>
  <c r="V160" i="1"/>
  <c r="S160" i="1"/>
  <c r="U160" i="1" s="1"/>
  <c r="R160" i="1"/>
  <c r="W160" i="1" s="1"/>
  <c r="Q160" i="1"/>
  <c r="O160" i="1"/>
  <c r="G160" i="1"/>
  <c r="AC159" i="1"/>
  <c r="AG159" i="1" s="1"/>
  <c r="Z159" i="1"/>
  <c r="V159" i="1"/>
  <c r="U159" i="1"/>
  <c r="R159" i="1"/>
  <c r="AA159" i="1" s="1"/>
  <c r="Q159" i="1"/>
  <c r="O159" i="1"/>
  <c r="S159" i="1" s="1"/>
  <c r="G159" i="1"/>
  <c r="AC158" i="1"/>
  <c r="AA158" i="1"/>
  <c r="Z158" i="1"/>
  <c r="AG157" i="1"/>
  <c r="AE157" i="1"/>
  <c r="AC157" i="1"/>
  <c r="AA157" i="1"/>
  <c r="Z157" i="1"/>
  <c r="W157" i="1"/>
  <c r="V157" i="1"/>
  <c r="T157" i="1"/>
  <c r="R157" i="1"/>
  <c r="Q157" i="1"/>
  <c r="O157" i="1"/>
  <c r="S157" i="1" s="1"/>
  <c r="G157" i="1"/>
  <c r="AG156" i="1"/>
  <c r="AE156" i="1"/>
  <c r="AC156" i="1"/>
  <c r="Z156" i="1"/>
  <c r="V156" i="1"/>
  <c r="R156" i="1"/>
  <c r="Q156" i="1"/>
  <c r="O156" i="1"/>
  <c r="S156" i="1" s="1"/>
  <c r="U156" i="1" s="1"/>
  <c r="G156" i="1"/>
  <c r="AE155" i="1"/>
  <c r="AC155" i="1"/>
  <c r="AG155" i="1" s="1"/>
  <c r="Z155" i="1"/>
  <c r="W155" i="1"/>
  <c r="V155" i="1"/>
  <c r="T155" i="1"/>
  <c r="R155" i="1"/>
  <c r="AA155" i="1" s="1"/>
  <c r="Q155" i="1"/>
  <c r="S155" i="1" s="1"/>
  <c r="O155" i="1"/>
  <c r="G155" i="1"/>
  <c r="AC154" i="1"/>
  <c r="AG154" i="1" s="1"/>
  <c r="AA154" i="1"/>
  <c r="Z154" i="1"/>
  <c r="W154" i="1"/>
  <c r="V154" i="1"/>
  <c r="T154" i="1"/>
  <c r="S154" i="1"/>
  <c r="U154" i="1" s="1"/>
  <c r="R154" i="1"/>
  <c r="Q154" i="1"/>
  <c r="O154" i="1"/>
  <c r="G154" i="1"/>
  <c r="AG153" i="1"/>
  <c r="AE153" i="1"/>
  <c r="AC153" i="1"/>
  <c r="Z153" i="1"/>
  <c r="W153" i="1"/>
  <c r="V153" i="1"/>
  <c r="R153" i="1"/>
  <c r="AA153" i="1" s="1"/>
  <c r="Q153" i="1"/>
  <c r="O153" i="1"/>
  <c r="S153" i="1" s="1"/>
  <c r="G153" i="1"/>
  <c r="AC152" i="1"/>
  <c r="AA152" i="1"/>
  <c r="Z152" i="1"/>
  <c r="W152" i="1"/>
  <c r="V152" i="1"/>
  <c r="R152" i="1"/>
  <c r="T152" i="1" s="1"/>
  <c r="Q152" i="1"/>
  <c r="S152" i="1" s="1"/>
  <c r="U152" i="1" s="1"/>
  <c r="O152" i="1"/>
  <c r="G152" i="1"/>
  <c r="AG151" i="1"/>
  <c r="AE151" i="1"/>
  <c r="AC151" i="1"/>
  <c r="AA151" i="1"/>
  <c r="Z151" i="1"/>
  <c r="W151" i="1"/>
  <c r="V151" i="1"/>
  <c r="T151" i="1"/>
  <c r="S151" i="1"/>
  <c r="R151" i="1"/>
  <c r="Q151" i="1"/>
  <c r="O151" i="1"/>
  <c r="G151" i="1"/>
  <c r="AG150" i="1"/>
  <c r="AE150" i="1"/>
  <c r="AC150" i="1"/>
  <c r="Z150" i="1"/>
  <c r="V150" i="1"/>
  <c r="U150" i="1"/>
  <c r="R150" i="1"/>
  <c r="Q150" i="1"/>
  <c r="O150" i="1"/>
  <c r="S150" i="1" s="1"/>
  <c r="G150" i="1"/>
  <c r="AE149" i="1"/>
  <c r="AC149" i="1"/>
  <c r="AG149" i="1" s="1"/>
  <c r="Z149" i="1"/>
  <c r="W149" i="1"/>
  <c r="V149" i="1"/>
  <c r="T149" i="1"/>
  <c r="R149" i="1"/>
  <c r="AA149" i="1" s="1"/>
  <c r="Q149" i="1"/>
  <c r="S149" i="1" s="1"/>
  <c r="O149" i="1"/>
  <c r="G149" i="1"/>
  <c r="U149" i="1" s="1"/>
  <c r="AC148" i="1"/>
  <c r="AG148" i="1" s="1"/>
  <c r="AA148" i="1"/>
  <c r="Z148" i="1"/>
  <c r="W148" i="1"/>
  <c r="V148" i="1"/>
  <c r="T148" i="1"/>
  <c r="S148" i="1"/>
  <c r="U148" i="1" s="1"/>
  <c r="R148" i="1"/>
  <c r="Q148" i="1"/>
  <c r="O148" i="1"/>
  <c r="G148" i="1"/>
  <c r="AG147" i="1"/>
  <c r="AE147" i="1"/>
  <c r="AC147" i="1"/>
  <c r="Z147" i="1"/>
  <c r="W147" i="1"/>
  <c r="V147" i="1"/>
  <c r="R147" i="1"/>
  <c r="AA147" i="1" s="1"/>
  <c r="Q147" i="1"/>
  <c r="O147" i="1"/>
  <c r="S147" i="1" s="1"/>
  <c r="G147" i="1"/>
  <c r="U147" i="1" s="1"/>
  <c r="AC146" i="1"/>
  <c r="AA146" i="1"/>
  <c r="Z146" i="1"/>
  <c r="W146" i="1"/>
  <c r="V146" i="1"/>
  <c r="R146" i="1"/>
  <c r="T146" i="1" s="1"/>
  <c r="Q146" i="1"/>
  <c r="S146" i="1" s="1"/>
  <c r="U146" i="1" s="1"/>
  <c r="O146" i="1"/>
  <c r="G146" i="1"/>
  <c r="AG145" i="1"/>
  <c r="AE145" i="1"/>
  <c r="AC145" i="1"/>
  <c r="AA145" i="1"/>
  <c r="Z145" i="1"/>
  <c r="W145" i="1"/>
  <c r="V145" i="1"/>
  <c r="T145" i="1"/>
  <c r="S145" i="1"/>
  <c r="R145" i="1"/>
  <c r="Q145" i="1"/>
  <c r="O145" i="1"/>
  <c r="G145" i="1"/>
  <c r="AG144" i="1"/>
  <c r="AE144" i="1"/>
  <c r="AC144" i="1"/>
  <c r="Z144" i="1"/>
  <c r="V144" i="1"/>
  <c r="R144" i="1"/>
  <c r="Q144" i="1"/>
  <c r="O144" i="1"/>
  <c r="S144" i="1" s="1"/>
  <c r="U144" i="1" s="1"/>
  <c r="G144" i="1"/>
  <c r="AE143" i="1"/>
  <c r="AC143" i="1"/>
  <c r="AG143" i="1" s="1"/>
  <c r="Z143" i="1"/>
  <c r="W143" i="1"/>
  <c r="V143" i="1"/>
  <c r="T143" i="1"/>
  <c r="R143" i="1"/>
  <c r="AA143" i="1" s="1"/>
  <c r="Q143" i="1"/>
  <c r="S143" i="1" s="1"/>
  <c r="O143" i="1"/>
  <c r="G143" i="1"/>
  <c r="U143" i="1" s="1"/>
  <c r="AC142" i="1"/>
  <c r="AG142" i="1" s="1"/>
  <c r="AA142" i="1"/>
  <c r="Z142" i="1"/>
  <c r="AE141" i="1"/>
  <c r="AC141" i="1"/>
  <c r="AG141" i="1" s="1"/>
  <c r="Z141" i="1"/>
  <c r="V141" i="1"/>
  <c r="S141" i="1"/>
  <c r="R141" i="1"/>
  <c r="Q141" i="1"/>
  <c r="O141" i="1"/>
  <c r="G141" i="1"/>
  <c r="U141" i="1" s="1"/>
  <c r="AC140" i="1"/>
  <c r="AG140" i="1" s="1"/>
  <c r="Z140" i="1"/>
  <c r="V140" i="1"/>
  <c r="T140" i="1"/>
  <c r="R140" i="1"/>
  <c r="AA140" i="1" s="1"/>
  <c r="Q140" i="1"/>
  <c r="O140" i="1"/>
  <c r="S140" i="1" s="1"/>
  <c r="G140" i="1"/>
  <c r="U140" i="1" s="1"/>
  <c r="AG139" i="1"/>
  <c r="AC139" i="1"/>
  <c r="AE139" i="1" s="1"/>
  <c r="Z139" i="1"/>
  <c r="V139" i="1"/>
  <c r="S139" i="1"/>
  <c r="U139" i="1" s="1"/>
  <c r="R139" i="1"/>
  <c r="W139" i="1" s="1"/>
  <c r="Q139" i="1"/>
  <c r="O139" i="1"/>
  <c r="G139" i="1"/>
  <c r="AC138" i="1"/>
  <c r="AG138" i="1" s="1"/>
  <c r="Z138" i="1"/>
  <c r="V138" i="1"/>
  <c r="U138" i="1"/>
  <c r="S138" i="1"/>
  <c r="R138" i="1"/>
  <c r="AA138" i="1" s="1"/>
  <c r="Q138" i="1"/>
  <c r="O138" i="1"/>
  <c r="G138" i="1"/>
  <c r="AC137" i="1"/>
  <c r="Z137" i="1"/>
  <c r="W137" i="1"/>
  <c r="V137" i="1"/>
  <c r="T137" i="1"/>
  <c r="R137" i="1"/>
  <c r="AA137" i="1" s="1"/>
  <c r="Q137" i="1"/>
  <c r="O137" i="1"/>
  <c r="S137" i="1" s="1"/>
  <c r="U137" i="1" s="1"/>
  <c r="G137" i="1"/>
  <c r="AC136" i="1"/>
  <c r="AA136" i="1"/>
  <c r="Z136" i="1"/>
  <c r="W136" i="1"/>
  <c r="V136" i="1"/>
  <c r="R136" i="1"/>
  <c r="T136" i="1" s="1"/>
  <c r="Q136" i="1"/>
  <c r="S136" i="1" s="1"/>
  <c r="U136" i="1" s="1"/>
  <c r="O136" i="1"/>
  <c r="G136" i="1"/>
  <c r="AG135" i="1"/>
  <c r="AE135" i="1"/>
  <c r="AC135" i="1"/>
  <c r="AA135" i="1"/>
  <c r="Z135" i="1"/>
  <c r="W135" i="1"/>
  <c r="V135" i="1"/>
  <c r="T135" i="1"/>
  <c r="R135" i="1"/>
  <c r="Q135" i="1"/>
  <c r="O135" i="1"/>
  <c r="S135" i="1" s="1"/>
  <c r="G135" i="1"/>
  <c r="AG134" i="1"/>
  <c r="AE134" i="1"/>
  <c r="AC134" i="1"/>
  <c r="Z134" i="1"/>
  <c r="V134" i="1"/>
  <c r="R134" i="1"/>
  <c r="Q134" i="1"/>
  <c r="O134" i="1"/>
  <c r="S134" i="1" s="1"/>
  <c r="U134" i="1" s="1"/>
  <c r="G134" i="1"/>
  <c r="AC133" i="1"/>
  <c r="AG133" i="1" s="1"/>
  <c r="Z133" i="1"/>
  <c r="W133" i="1"/>
  <c r="V133" i="1"/>
  <c r="T133" i="1"/>
  <c r="R133" i="1"/>
  <c r="AA133" i="1" s="1"/>
  <c r="Q133" i="1"/>
  <c r="S133" i="1" s="1"/>
  <c r="O133" i="1"/>
  <c r="G133" i="1"/>
  <c r="AG132" i="1"/>
  <c r="AE132" i="1"/>
  <c r="AC132" i="1"/>
  <c r="AA132" i="1"/>
  <c r="Z132" i="1"/>
  <c r="AE131" i="1"/>
  <c r="AC131" i="1"/>
  <c r="AG131" i="1" s="1"/>
  <c r="Z131" i="1"/>
  <c r="V131" i="1"/>
  <c r="S131" i="1"/>
  <c r="R131" i="1"/>
  <c r="Q131" i="1"/>
  <c r="O131" i="1"/>
  <c r="G131" i="1"/>
  <c r="U131" i="1" s="1"/>
  <c r="AC130" i="1"/>
  <c r="AG130" i="1" s="1"/>
  <c r="Z130" i="1"/>
  <c r="W130" i="1"/>
  <c r="V130" i="1"/>
  <c r="T130" i="1"/>
  <c r="R130" i="1"/>
  <c r="AA130" i="1" s="1"/>
  <c r="Q130" i="1"/>
  <c r="O130" i="1"/>
  <c r="G130" i="1"/>
  <c r="AG129" i="1"/>
  <c r="AC129" i="1"/>
  <c r="AE129" i="1" s="1"/>
  <c r="Z129" i="1"/>
  <c r="V129" i="1"/>
  <c r="S129" i="1"/>
  <c r="U129" i="1" s="1"/>
  <c r="R129" i="1"/>
  <c r="W129" i="1" s="1"/>
  <c r="Q129" i="1"/>
  <c r="O129" i="1"/>
  <c r="G129" i="1"/>
  <c r="AE128" i="1"/>
  <c r="AC128" i="1"/>
  <c r="AG128" i="1" s="1"/>
  <c r="Z128" i="1"/>
  <c r="V128" i="1"/>
  <c r="U128" i="1"/>
  <c r="S128" i="1"/>
  <c r="R128" i="1"/>
  <c r="AA128" i="1" s="1"/>
  <c r="Q128" i="1"/>
  <c r="O128" i="1"/>
  <c r="G128" i="1"/>
  <c r="AC127" i="1"/>
  <c r="Z127" i="1"/>
  <c r="W127" i="1"/>
  <c r="V127" i="1"/>
  <c r="T127" i="1"/>
  <c r="R127" i="1"/>
  <c r="AA127" i="1" s="1"/>
  <c r="Q127" i="1"/>
  <c r="O127" i="1"/>
  <c r="S127" i="1" s="1"/>
  <c r="U127" i="1" s="1"/>
  <c r="G127" i="1"/>
  <c r="AG126" i="1"/>
  <c r="AC126" i="1"/>
  <c r="AE126" i="1" s="1"/>
  <c r="AA126" i="1"/>
  <c r="Z126" i="1"/>
  <c r="W126" i="1"/>
  <c r="V126" i="1"/>
  <c r="R126" i="1"/>
  <c r="T126" i="1" s="1"/>
  <c r="Q126" i="1"/>
  <c r="O126" i="1"/>
  <c r="S126" i="1" s="1"/>
  <c r="G126" i="1"/>
  <c r="U126" i="1" s="1"/>
  <c r="AE125" i="1"/>
  <c r="AC125" i="1"/>
  <c r="AG125" i="1" s="1"/>
  <c r="Z125" i="1"/>
  <c r="V125" i="1"/>
  <c r="S125" i="1"/>
  <c r="R125" i="1"/>
  <c r="Q125" i="1"/>
  <c r="O125" i="1"/>
  <c r="G125" i="1"/>
  <c r="U125" i="1" s="1"/>
  <c r="AC124" i="1"/>
  <c r="AG124" i="1" s="1"/>
  <c r="Z124" i="1"/>
  <c r="W124" i="1"/>
  <c r="V124" i="1"/>
  <c r="T124" i="1"/>
  <c r="R124" i="1"/>
  <c r="AA124" i="1" s="1"/>
  <c r="Q124" i="1"/>
  <c r="O124" i="1"/>
  <c r="S124" i="1" s="1"/>
  <c r="G124" i="1"/>
  <c r="AG123" i="1"/>
  <c r="AC123" i="1"/>
  <c r="AE123" i="1" s="1"/>
  <c r="Z123" i="1"/>
  <c r="V123" i="1"/>
  <c r="S123" i="1"/>
  <c r="U123" i="1" s="1"/>
  <c r="R123" i="1"/>
  <c r="W123" i="1" s="1"/>
  <c r="Q123" i="1"/>
  <c r="O123" i="1"/>
  <c r="G123" i="1"/>
  <c r="AE122" i="1"/>
  <c r="AC122" i="1"/>
  <c r="AG122" i="1" s="1"/>
  <c r="Z122" i="1"/>
  <c r="V122" i="1"/>
  <c r="U122" i="1"/>
  <c r="S122" i="1"/>
  <c r="R122" i="1"/>
  <c r="AA122" i="1" s="1"/>
  <c r="Q122" i="1"/>
  <c r="O122" i="1"/>
  <c r="G122" i="1"/>
  <c r="AC121" i="1"/>
  <c r="Z121" i="1"/>
  <c r="W121" i="1"/>
  <c r="V121" i="1"/>
  <c r="T121" i="1"/>
  <c r="R121" i="1"/>
  <c r="AA121" i="1" s="1"/>
  <c r="Q121" i="1"/>
  <c r="O121" i="1"/>
  <c r="S121" i="1" s="1"/>
  <c r="U121" i="1" s="1"/>
  <c r="G121" i="1"/>
  <c r="AG120" i="1"/>
  <c r="AC120" i="1"/>
  <c r="AE120" i="1" s="1"/>
  <c r="AA120" i="1"/>
  <c r="Z120" i="1"/>
  <c r="W120" i="1"/>
  <c r="V120" i="1"/>
  <c r="R120" i="1"/>
  <c r="T120" i="1" s="1"/>
  <c r="Q120" i="1"/>
  <c r="O120" i="1"/>
  <c r="S120" i="1" s="1"/>
  <c r="G120" i="1"/>
  <c r="U120" i="1" s="1"/>
  <c r="AE119" i="1"/>
  <c r="AC119" i="1"/>
  <c r="AG119" i="1" s="1"/>
  <c r="Z119" i="1"/>
  <c r="V119" i="1"/>
  <c r="S119" i="1"/>
  <c r="R119" i="1"/>
  <c r="Q119" i="1"/>
  <c r="O119" i="1"/>
  <c r="G119" i="1"/>
  <c r="U119" i="1" s="1"/>
  <c r="AC118" i="1"/>
  <c r="AG118" i="1" s="1"/>
  <c r="Z118" i="1"/>
  <c r="W118" i="1"/>
  <c r="V118" i="1"/>
  <c r="T118" i="1"/>
  <c r="R118" i="1"/>
  <c r="AA118" i="1" s="1"/>
  <c r="Q118" i="1"/>
  <c r="O118" i="1"/>
  <c r="S118" i="1" s="1"/>
  <c r="G118" i="1"/>
  <c r="U118" i="1" s="1"/>
  <c r="AG117" i="1"/>
  <c r="AC117" i="1"/>
  <c r="AE117" i="1" s="1"/>
  <c r="Z117" i="1"/>
  <c r="V117" i="1"/>
  <c r="S117" i="1"/>
  <c r="U117" i="1" s="1"/>
  <c r="R117" i="1"/>
  <c r="W117" i="1" s="1"/>
  <c r="Q117" i="1"/>
  <c r="O117" i="1"/>
  <c r="G117" i="1"/>
  <c r="AE116" i="1"/>
  <c r="AC116" i="1"/>
  <c r="AG116" i="1" s="1"/>
  <c r="Z116" i="1"/>
  <c r="V116" i="1"/>
  <c r="U116" i="1"/>
  <c r="S116" i="1"/>
  <c r="R116" i="1"/>
  <c r="AA116" i="1" s="1"/>
  <c r="Q116" i="1"/>
  <c r="O116" i="1"/>
  <c r="G116" i="1"/>
  <c r="AC115" i="1"/>
  <c r="Z115" i="1"/>
  <c r="W115" i="1"/>
  <c r="V115" i="1"/>
  <c r="T115" i="1"/>
  <c r="R115" i="1"/>
  <c r="AA115" i="1" s="1"/>
  <c r="Q115" i="1"/>
  <c r="O115" i="1"/>
  <c r="S115" i="1" s="1"/>
  <c r="U115" i="1" s="1"/>
  <c r="G115" i="1"/>
  <c r="AG114" i="1"/>
  <c r="AC114" i="1"/>
  <c r="AE114" i="1" s="1"/>
  <c r="AA114" i="1"/>
  <c r="Z114" i="1"/>
  <c r="W114" i="1"/>
  <c r="V114" i="1"/>
  <c r="R114" i="1"/>
  <c r="T114" i="1" s="1"/>
  <c r="Q114" i="1"/>
  <c r="O114" i="1"/>
  <c r="S114" i="1" s="1"/>
  <c r="G114" i="1"/>
  <c r="AE113" i="1"/>
  <c r="AC113" i="1"/>
  <c r="AG113" i="1" s="1"/>
  <c r="Z113" i="1"/>
  <c r="V113" i="1"/>
  <c r="S113" i="1"/>
  <c r="R113" i="1"/>
  <c r="Q113" i="1"/>
  <c r="O113" i="1"/>
  <c r="G113" i="1"/>
  <c r="U113" i="1" s="1"/>
  <c r="AC112" i="1"/>
  <c r="AG112" i="1" s="1"/>
  <c r="AA112" i="1"/>
  <c r="Z112" i="1"/>
  <c r="AG111" i="1"/>
  <c r="AE111" i="1"/>
  <c r="AC111" i="1"/>
  <c r="AA111" i="1"/>
  <c r="Z111" i="1"/>
  <c r="W111" i="1"/>
  <c r="V111" i="1"/>
  <c r="T111" i="1"/>
  <c r="S111" i="1"/>
  <c r="U111" i="1" s="1"/>
  <c r="R111" i="1"/>
  <c r="Q111" i="1"/>
  <c r="O111" i="1"/>
  <c r="G111" i="1"/>
  <c r="AG110" i="1"/>
  <c r="AE110" i="1"/>
  <c r="AC110" i="1"/>
  <c r="Z110" i="1"/>
  <c r="W110" i="1"/>
  <c r="V110" i="1"/>
  <c r="R110" i="1"/>
  <c r="AA110" i="1" s="1"/>
  <c r="Q110" i="1"/>
  <c r="O110" i="1"/>
  <c r="S110" i="1" s="1"/>
  <c r="G110" i="1"/>
  <c r="U110" i="1" s="1"/>
  <c r="AC109" i="1"/>
  <c r="AA109" i="1"/>
  <c r="Z109" i="1"/>
  <c r="W109" i="1"/>
  <c r="V109" i="1"/>
  <c r="T109" i="1"/>
  <c r="R109" i="1"/>
  <c r="Q109" i="1"/>
  <c r="S109" i="1" s="1"/>
  <c r="U109" i="1" s="1"/>
  <c r="O109" i="1"/>
  <c r="G109" i="1"/>
  <c r="AG108" i="1"/>
  <c r="AE108" i="1"/>
  <c r="AC108" i="1"/>
  <c r="AA108" i="1"/>
  <c r="Z108" i="1"/>
  <c r="W108" i="1"/>
  <c r="V108" i="1"/>
  <c r="T108" i="1"/>
  <c r="S108" i="1"/>
  <c r="R108" i="1"/>
  <c r="Q108" i="1"/>
  <c r="O108" i="1"/>
  <c r="G108" i="1"/>
  <c r="U108" i="1" s="1"/>
  <c r="AG107" i="1"/>
  <c r="AC107" i="1"/>
  <c r="AE107" i="1" s="1"/>
  <c r="Z107" i="1"/>
  <c r="V107" i="1"/>
  <c r="S107" i="1"/>
  <c r="U107" i="1" s="1"/>
  <c r="R107" i="1"/>
  <c r="W107" i="1" s="1"/>
  <c r="Q107" i="1"/>
  <c r="O107" i="1"/>
  <c r="G107" i="1"/>
  <c r="AE106" i="1"/>
  <c r="AC106" i="1"/>
  <c r="AG106" i="1" s="1"/>
  <c r="Z106" i="1"/>
  <c r="V106" i="1"/>
  <c r="U106" i="1"/>
  <c r="S106" i="1"/>
  <c r="R106" i="1"/>
  <c r="Q106" i="1"/>
  <c r="O106" i="1"/>
  <c r="G106" i="1"/>
  <c r="AC105" i="1"/>
  <c r="Z105" i="1"/>
  <c r="W105" i="1"/>
  <c r="V105" i="1"/>
  <c r="T105" i="1"/>
  <c r="R105" i="1"/>
  <c r="AA105" i="1" s="1"/>
  <c r="Q105" i="1"/>
  <c r="O105" i="1"/>
  <c r="S105" i="1" s="1"/>
  <c r="U105" i="1" s="1"/>
  <c r="G105" i="1"/>
  <c r="AG104" i="1"/>
  <c r="AC104" i="1"/>
  <c r="AE104" i="1" s="1"/>
  <c r="AA104" i="1"/>
  <c r="Z104" i="1"/>
  <c r="AG103" i="1"/>
  <c r="AE103" i="1"/>
  <c r="AC103" i="1"/>
  <c r="Z103" i="1"/>
  <c r="V103" i="1"/>
  <c r="R103" i="1"/>
  <c r="Q103" i="1"/>
  <c r="O103" i="1"/>
  <c r="S103" i="1" s="1"/>
  <c r="G103" i="1"/>
  <c r="U103" i="1" s="1"/>
  <c r="AC102" i="1"/>
  <c r="AG102" i="1" s="1"/>
  <c r="Z102" i="1"/>
  <c r="W102" i="1"/>
  <c r="V102" i="1"/>
  <c r="T102" i="1"/>
  <c r="R102" i="1"/>
  <c r="AA102" i="1" s="1"/>
  <c r="Q102" i="1"/>
  <c r="S102" i="1" s="1"/>
  <c r="O102" i="1"/>
  <c r="G102" i="1"/>
  <c r="AG101" i="1"/>
  <c r="AC101" i="1"/>
  <c r="AE101" i="1" s="1"/>
  <c r="AA101" i="1"/>
  <c r="Z101" i="1"/>
  <c r="W101" i="1"/>
  <c r="V101" i="1"/>
  <c r="T101" i="1"/>
  <c r="S101" i="1"/>
  <c r="U101" i="1" s="1"/>
  <c r="R101" i="1"/>
  <c r="Q101" i="1"/>
  <c r="O101" i="1"/>
  <c r="G101" i="1"/>
  <c r="AG100" i="1"/>
  <c r="AE100" i="1"/>
  <c r="AC100" i="1"/>
  <c r="Z100" i="1"/>
  <c r="W100" i="1"/>
  <c r="V100" i="1"/>
  <c r="R100" i="1"/>
  <c r="AA100" i="1" s="1"/>
  <c r="Q100" i="1"/>
  <c r="O100" i="1"/>
  <c r="S100" i="1" s="1"/>
  <c r="U100" i="1" s="1"/>
  <c r="G100" i="1"/>
  <c r="AC99" i="1"/>
  <c r="AA99" i="1"/>
  <c r="Z99" i="1"/>
  <c r="W99" i="1"/>
  <c r="V99" i="1"/>
  <c r="T99" i="1"/>
  <c r="R99" i="1"/>
  <c r="Q99" i="1"/>
  <c r="S99" i="1" s="1"/>
  <c r="U99" i="1" s="1"/>
  <c r="O99" i="1"/>
  <c r="G99" i="1"/>
  <c r="AG98" i="1"/>
  <c r="AE98" i="1"/>
  <c r="AC98" i="1"/>
  <c r="AA98" i="1"/>
  <c r="Z98" i="1"/>
  <c r="W98" i="1"/>
  <c r="V98" i="1"/>
  <c r="T98" i="1"/>
  <c r="R98" i="1"/>
  <c r="Q98" i="1"/>
  <c r="O98" i="1"/>
  <c r="S98" i="1" s="1"/>
  <c r="G98" i="1"/>
  <c r="AG97" i="1"/>
  <c r="AE97" i="1"/>
  <c r="AC97" i="1"/>
  <c r="Z97" i="1"/>
  <c r="V97" i="1"/>
  <c r="U97" i="1"/>
  <c r="R97" i="1"/>
  <c r="Q97" i="1"/>
  <c r="O97" i="1"/>
  <c r="S97" i="1" s="1"/>
  <c r="G97" i="1"/>
  <c r="AC96" i="1"/>
  <c r="AG96" i="1" s="1"/>
  <c r="Z96" i="1"/>
  <c r="W96" i="1"/>
  <c r="V96" i="1"/>
  <c r="T96" i="1"/>
  <c r="R96" i="1"/>
  <c r="AA96" i="1" s="1"/>
  <c r="Q96" i="1"/>
  <c r="S96" i="1" s="1"/>
  <c r="O96" i="1"/>
  <c r="G96" i="1"/>
  <c r="AG95" i="1"/>
  <c r="AC95" i="1"/>
  <c r="AE95" i="1" s="1"/>
  <c r="AA95" i="1"/>
  <c r="Z95" i="1"/>
  <c r="W95" i="1"/>
  <c r="V95" i="1"/>
  <c r="T95" i="1"/>
  <c r="S95" i="1"/>
  <c r="U95" i="1" s="1"/>
  <c r="R95" i="1"/>
  <c r="Q95" i="1"/>
  <c r="O95" i="1"/>
  <c r="G95" i="1"/>
  <c r="AG94" i="1"/>
  <c r="AE94" i="1"/>
  <c r="AC94" i="1"/>
  <c r="AA94" i="1"/>
  <c r="Z94" i="1"/>
  <c r="AG93" i="1"/>
  <c r="AC93" i="1"/>
  <c r="AE93" i="1" s="1"/>
  <c r="Z93" i="1"/>
  <c r="W93" i="1"/>
  <c r="V93" i="1"/>
  <c r="T93" i="1"/>
  <c r="R93" i="1"/>
  <c r="AA93" i="1" s="1"/>
  <c r="Q93" i="1"/>
  <c r="O93" i="1"/>
  <c r="S93" i="1" s="1"/>
  <c r="G93" i="1"/>
  <c r="U93" i="1" s="1"/>
  <c r="AG92" i="1"/>
  <c r="AC92" i="1"/>
  <c r="AE92" i="1" s="1"/>
  <c r="Z92" i="1"/>
  <c r="V92" i="1"/>
  <c r="S92" i="1"/>
  <c r="U92" i="1" s="1"/>
  <c r="R92" i="1"/>
  <c r="Q92" i="1"/>
  <c r="O92" i="1"/>
  <c r="G92" i="1"/>
  <c r="AE91" i="1"/>
  <c r="AC91" i="1"/>
  <c r="AG91" i="1" s="1"/>
  <c r="Z91" i="1"/>
  <c r="V91" i="1"/>
  <c r="U91" i="1"/>
  <c r="S91" i="1"/>
  <c r="R91" i="1"/>
  <c r="Q91" i="1"/>
  <c r="O91" i="1"/>
  <c r="G91" i="1"/>
  <c r="AC90" i="1"/>
  <c r="Z90" i="1"/>
  <c r="W90" i="1"/>
  <c r="V90" i="1"/>
  <c r="T90" i="1"/>
  <c r="R90" i="1"/>
  <c r="AA90" i="1" s="1"/>
  <c r="Q90" i="1"/>
  <c r="O90" i="1"/>
  <c r="S90" i="1" s="1"/>
  <c r="U90" i="1" s="1"/>
  <c r="G90" i="1"/>
  <c r="AG89" i="1"/>
  <c r="AC89" i="1"/>
  <c r="AE89" i="1" s="1"/>
  <c r="AA89" i="1"/>
  <c r="Z89" i="1"/>
  <c r="W89" i="1"/>
  <c r="V89" i="1"/>
  <c r="R89" i="1"/>
  <c r="T89" i="1" s="1"/>
  <c r="Q89" i="1"/>
  <c r="O89" i="1"/>
  <c r="S89" i="1" s="1"/>
  <c r="G89" i="1"/>
  <c r="AE88" i="1"/>
  <c r="AC88" i="1"/>
  <c r="AG88" i="1" s="1"/>
  <c r="Z88" i="1"/>
  <c r="V88" i="1"/>
  <c r="S88" i="1"/>
  <c r="R88" i="1"/>
  <c r="Q88" i="1"/>
  <c r="O88" i="1"/>
  <c r="G88" i="1"/>
  <c r="U88" i="1" s="1"/>
  <c r="AC87" i="1"/>
  <c r="AG87" i="1" s="1"/>
  <c r="Z87" i="1"/>
  <c r="W87" i="1"/>
  <c r="V87" i="1"/>
  <c r="T87" i="1"/>
  <c r="R87" i="1"/>
  <c r="AA87" i="1" s="1"/>
  <c r="Q87" i="1"/>
  <c r="O87" i="1"/>
  <c r="S87" i="1" s="1"/>
  <c r="G87" i="1"/>
  <c r="AG86" i="1"/>
  <c r="AC86" i="1"/>
  <c r="AE86" i="1" s="1"/>
  <c r="Z86" i="1"/>
  <c r="V86" i="1"/>
  <c r="S86" i="1"/>
  <c r="U86" i="1" s="1"/>
  <c r="R86" i="1"/>
  <c r="Q86" i="1"/>
  <c r="O86" i="1"/>
  <c r="G86" i="1"/>
  <c r="AE85" i="1"/>
  <c r="AC85" i="1"/>
  <c r="AG85" i="1" s="1"/>
  <c r="Z85" i="1"/>
  <c r="V85" i="1"/>
  <c r="S85" i="1"/>
  <c r="U85" i="1" s="1"/>
  <c r="R85" i="1"/>
  <c r="Q85" i="1"/>
  <c r="O85" i="1"/>
  <c r="G85" i="1"/>
  <c r="AC84" i="1"/>
  <c r="AA84" i="1"/>
  <c r="Z84" i="1"/>
  <c r="AE83" i="1"/>
  <c r="AC83" i="1"/>
  <c r="AG83" i="1" s="1"/>
  <c r="AA83" i="1"/>
  <c r="Z83" i="1"/>
  <c r="W83" i="1"/>
  <c r="V83" i="1"/>
  <c r="T83" i="1"/>
  <c r="R83" i="1"/>
  <c r="Q83" i="1"/>
  <c r="O83" i="1"/>
  <c r="S83" i="1" s="1"/>
  <c r="G83" i="1"/>
  <c r="AG82" i="1"/>
  <c r="AE82" i="1"/>
  <c r="AC82" i="1"/>
  <c r="Z82" i="1"/>
  <c r="V82" i="1"/>
  <c r="R82" i="1"/>
  <c r="Q82" i="1"/>
  <c r="O82" i="1"/>
  <c r="S82" i="1" s="1"/>
  <c r="G82" i="1"/>
  <c r="U82" i="1" s="1"/>
  <c r="AC81" i="1"/>
  <c r="AG81" i="1" s="1"/>
  <c r="Z81" i="1"/>
  <c r="W81" i="1"/>
  <c r="V81" i="1"/>
  <c r="S81" i="1"/>
  <c r="R81" i="1"/>
  <c r="AA81" i="1" s="1"/>
  <c r="Q81" i="1"/>
  <c r="O81" i="1"/>
  <c r="G81" i="1"/>
  <c r="AG80" i="1"/>
  <c r="AC80" i="1"/>
  <c r="AE80" i="1" s="1"/>
  <c r="AA80" i="1"/>
  <c r="Z80" i="1"/>
  <c r="W80" i="1"/>
  <c r="V80" i="1"/>
  <c r="T80" i="1"/>
  <c r="S80" i="1"/>
  <c r="U80" i="1" s="1"/>
  <c r="R80" i="1"/>
  <c r="Q80" i="1"/>
  <c r="O80" i="1"/>
  <c r="G80" i="1"/>
  <c r="AG79" i="1"/>
  <c r="AE79" i="1"/>
  <c r="AC79" i="1"/>
  <c r="Z79" i="1"/>
  <c r="W79" i="1"/>
  <c r="V79" i="1"/>
  <c r="U79" i="1"/>
  <c r="R79" i="1"/>
  <c r="AA79" i="1" s="1"/>
  <c r="Q79" i="1"/>
  <c r="O79" i="1"/>
  <c r="S79" i="1" s="1"/>
  <c r="G79" i="1"/>
  <c r="AC78" i="1"/>
  <c r="AA78" i="1"/>
  <c r="Z78" i="1"/>
  <c r="W78" i="1"/>
  <c r="V78" i="1"/>
  <c r="T78" i="1"/>
  <c r="R78" i="1"/>
  <c r="Q78" i="1"/>
  <c r="S78" i="1" s="1"/>
  <c r="U78" i="1" s="1"/>
  <c r="O78" i="1"/>
  <c r="G78" i="1"/>
  <c r="AC77" i="1"/>
  <c r="AG77" i="1" s="1"/>
  <c r="AA77" i="1"/>
  <c r="Z77" i="1"/>
  <c r="W77" i="1"/>
  <c r="V77" i="1"/>
  <c r="T77" i="1"/>
  <c r="R77" i="1"/>
  <c r="Q77" i="1"/>
  <c r="O77" i="1"/>
  <c r="S77" i="1" s="1"/>
  <c r="G77" i="1"/>
  <c r="AG76" i="1"/>
  <c r="AE76" i="1"/>
  <c r="AC76" i="1"/>
  <c r="Z76" i="1"/>
  <c r="V76" i="1"/>
  <c r="U76" i="1"/>
  <c r="R76" i="1"/>
  <c r="Q76" i="1"/>
  <c r="O76" i="1"/>
  <c r="S76" i="1" s="1"/>
  <c r="G76" i="1"/>
  <c r="AE75" i="1"/>
  <c r="AC75" i="1"/>
  <c r="AG75" i="1" s="1"/>
  <c r="Z75" i="1"/>
  <c r="V75" i="1"/>
  <c r="U75" i="1"/>
  <c r="T75" i="1"/>
  <c r="S75" i="1"/>
  <c r="R75" i="1"/>
  <c r="Q75" i="1"/>
  <c r="O75" i="1"/>
  <c r="G75" i="1"/>
  <c r="AC74" i="1"/>
  <c r="Z74" i="1"/>
  <c r="W74" i="1"/>
  <c r="V74" i="1"/>
  <c r="T74" i="1"/>
  <c r="R74" i="1"/>
  <c r="AA74" i="1" s="1"/>
  <c r="Q74" i="1"/>
  <c r="O74" i="1"/>
  <c r="S74" i="1" s="1"/>
  <c r="U74" i="1" s="1"/>
  <c r="G74" i="1"/>
  <c r="AG73" i="1"/>
  <c r="AE73" i="1"/>
  <c r="AC73" i="1"/>
  <c r="AA73" i="1"/>
  <c r="Z73" i="1"/>
  <c r="AG72" i="1"/>
  <c r="AE72" i="1"/>
  <c r="AC72" i="1"/>
  <c r="AA72" i="1"/>
  <c r="Z72" i="1"/>
  <c r="AC71" i="1"/>
  <c r="Z71" i="1"/>
  <c r="W71" i="1"/>
  <c r="V71" i="1"/>
  <c r="U71" i="1"/>
  <c r="T71" i="1"/>
  <c r="R71" i="1"/>
  <c r="AA71" i="1" s="1"/>
  <c r="Q71" i="1"/>
  <c r="O71" i="1"/>
  <c r="S71" i="1" s="1"/>
  <c r="G71" i="1"/>
  <c r="AG70" i="1"/>
  <c r="AE70" i="1"/>
  <c r="AC70" i="1"/>
  <c r="AA70" i="1"/>
  <c r="Z70" i="1"/>
  <c r="W70" i="1"/>
  <c r="V70" i="1"/>
  <c r="S70" i="1"/>
  <c r="R70" i="1"/>
  <c r="T70" i="1" s="1"/>
  <c r="Q70" i="1"/>
  <c r="O70" i="1"/>
  <c r="G70" i="1"/>
  <c r="U70" i="1" s="1"/>
  <c r="AE69" i="1"/>
  <c r="AC69" i="1"/>
  <c r="AG69" i="1" s="1"/>
  <c r="AA69" i="1"/>
  <c r="Z69" i="1"/>
  <c r="V69" i="1"/>
  <c r="S69" i="1"/>
  <c r="R69" i="1"/>
  <c r="Q69" i="1"/>
  <c r="O69" i="1"/>
  <c r="G69" i="1"/>
  <c r="U69" i="1" s="1"/>
  <c r="AC68" i="1"/>
  <c r="AG68" i="1" s="1"/>
  <c r="Z68" i="1"/>
  <c r="W68" i="1"/>
  <c r="V68" i="1"/>
  <c r="T68" i="1"/>
  <c r="R68" i="1"/>
  <c r="AA68" i="1" s="1"/>
  <c r="Q68" i="1"/>
  <c r="O68" i="1"/>
  <c r="G68" i="1"/>
  <c r="AG67" i="1"/>
  <c r="AC67" i="1"/>
  <c r="AE67" i="1" s="1"/>
  <c r="Z67" i="1"/>
  <c r="V67" i="1"/>
  <c r="R67" i="1"/>
  <c r="Q67" i="1"/>
  <c r="O67" i="1"/>
  <c r="S67" i="1" s="1"/>
  <c r="U67" i="1" s="1"/>
  <c r="G67" i="1"/>
  <c r="AE66" i="1"/>
  <c r="AC66" i="1"/>
  <c r="AG66" i="1" s="1"/>
  <c r="Z66" i="1"/>
  <c r="V66" i="1"/>
  <c r="T66" i="1"/>
  <c r="S66" i="1"/>
  <c r="U66" i="1" s="1"/>
  <c r="R66" i="1"/>
  <c r="Q66" i="1"/>
  <c r="O66" i="1"/>
  <c r="G66" i="1"/>
  <c r="AC65" i="1"/>
  <c r="Z65" i="1"/>
  <c r="W65" i="1"/>
  <c r="V65" i="1"/>
  <c r="T65" i="1"/>
  <c r="R65" i="1"/>
  <c r="AA65" i="1" s="1"/>
  <c r="Q65" i="1"/>
  <c r="O65" i="1"/>
  <c r="G65" i="1"/>
  <c r="AG64" i="1"/>
  <c r="AC64" i="1"/>
  <c r="AE64" i="1" s="1"/>
  <c r="AA64" i="1"/>
  <c r="Z64" i="1"/>
  <c r="AG63" i="1"/>
  <c r="AE63" i="1"/>
  <c r="AC63" i="1"/>
  <c r="Z63" i="1"/>
  <c r="V63" i="1"/>
  <c r="R63" i="1"/>
  <c r="Q63" i="1"/>
  <c r="O63" i="1"/>
  <c r="G63" i="1"/>
  <c r="AC62" i="1"/>
  <c r="AA62" i="1"/>
  <c r="Z62" i="1"/>
  <c r="AG61" i="1"/>
  <c r="AC61" i="1"/>
  <c r="AE61" i="1" s="1"/>
  <c r="AA61" i="1"/>
  <c r="Z61" i="1"/>
  <c r="W61" i="1"/>
  <c r="V61" i="1"/>
  <c r="S61" i="1"/>
  <c r="R61" i="1"/>
  <c r="T61" i="1" s="1"/>
  <c r="Q61" i="1"/>
  <c r="O61" i="1"/>
  <c r="G61" i="1"/>
  <c r="AE60" i="1"/>
  <c r="AC60" i="1"/>
  <c r="AG60" i="1" s="1"/>
  <c r="Z60" i="1"/>
  <c r="V60" i="1"/>
  <c r="U60" i="1"/>
  <c r="S60" i="1"/>
  <c r="R60" i="1"/>
  <c r="AA60" i="1" s="1"/>
  <c r="Q60" i="1"/>
  <c r="O60" i="1"/>
  <c r="G60" i="1"/>
  <c r="AG59" i="1"/>
  <c r="AE59" i="1"/>
  <c r="AC59" i="1"/>
  <c r="Z59" i="1"/>
  <c r="W59" i="1"/>
  <c r="V59" i="1"/>
  <c r="T59" i="1"/>
  <c r="R59" i="1"/>
  <c r="AA59" i="1" s="1"/>
  <c r="Q59" i="1"/>
  <c r="O59" i="1"/>
  <c r="G59" i="1"/>
  <c r="AG58" i="1"/>
  <c r="AC58" i="1"/>
  <c r="AE58" i="1" s="1"/>
  <c r="Z58" i="1"/>
  <c r="V58" i="1"/>
  <c r="R58" i="1"/>
  <c r="Q58" i="1"/>
  <c r="S58" i="1" s="1"/>
  <c r="U58" i="1" s="1"/>
  <c r="O58" i="1"/>
  <c r="G58" i="1"/>
  <c r="AE57" i="1"/>
  <c r="AC57" i="1"/>
  <c r="AG57" i="1" s="1"/>
  <c r="Z57" i="1"/>
  <c r="V57" i="1"/>
  <c r="U57" i="1"/>
  <c r="S57" i="1"/>
  <c r="R57" i="1"/>
  <c r="Q57" i="1"/>
  <c r="O57" i="1"/>
  <c r="G57" i="1"/>
  <c r="AC56" i="1"/>
  <c r="AA56" i="1"/>
  <c r="Z56" i="1"/>
  <c r="AG55" i="1"/>
  <c r="AE55" i="1"/>
  <c r="AC55" i="1"/>
  <c r="AA55" i="1"/>
  <c r="Z55" i="1"/>
  <c r="W55" i="1"/>
  <c r="V55" i="1"/>
  <c r="T55" i="1"/>
  <c r="R55" i="1"/>
  <c r="Q55" i="1"/>
  <c r="O55" i="1"/>
  <c r="S55" i="1" s="1"/>
  <c r="G55" i="1"/>
  <c r="AG54" i="1"/>
  <c r="AE54" i="1"/>
  <c r="AC54" i="1"/>
  <c r="Z54" i="1"/>
  <c r="V54" i="1"/>
  <c r="R54" i="1"/>
  <c r="Q54" i="1"/>
  <c r="O54" i="1"/>
  <c r="S54" i="1" s="1"/>
  <c r="G54" i="1"/>
  <c r="U54" i="1" s="1"/>
  <c r="AC53" i="1"/>
  <c r="Z53" i="1"/>
  <c r="W53" i="1"/>
  <c r="V53" i="1"/>
  <c r="R53" i="1"/>
  <c r="AA53" i="1" s="1"/>
  <c r="Q53" i="1"/>
  <c r="S53" i="1" s="1"/>
  <c r="O53" i="1"/>
  <c r="G53" i="1"/>
  <c r="AG52" i="1"/>
  <c r="AC52" i="1"/>
  <c r="AE52" i="1" s="1"/>
  <c r="AA52" i="1"/>
  <c r="Z52" i="1"/>
  <c r="W52" i="1"/>
  <c r="V52" i="1"/>
  <c r="T52" i="1"/>
  <c r="S52" i="1"/>
  <c r="U52" i="1" s="1"/>
  <c r="R52" i="1"/>
  <c r="Q52" i="1"/>
  <c r="O52" i="1"/>
  <c r="G52" i="1"/>
  <c r="AG51" i="1"/>
  <c r="AE51" i="1"/>
  <c r="AC51" i="1"/>
  <c r="Z51" i="1"/>
  <c r="W51" i="1"/>
  <c r="V51" i="1"/>
  <c r="R51" i="1"/>
  <c r="Q51" i="1"/>
  <c r="O51" i="1"/>
  <c r="S51" i="1" s="1"/>
  <c r="U51" i="1" s="1"/>
  <c r="G51" i="1"/>
  <c r="AC50" i="1"/>
  <c r="AA50" i="1"/>
  <c r="Z50" i="1"/>
  <c r="W50" i="1"/>
  <c r="V50" i="1"/>
  <c r="T50" i="1"/>
  <c r="R50" i="1"/>
  <c r="Q50" i="1"/>
  <c r="S50" i="1" s="1"/>
  <c r="O50" i="1"/>
  <c r="G50" i="1"/>
  <c r="U50" i="1" s="1"/>
  <c r="AC49" i="1"/>
  <c r="AE49" i="1" s="1"/>
  <c r="AA49" i="1"/>
  <c r="Z49" i="1"/>
  <c r="V49" i="1"/>
  <c r="T49" i="1"/>
  <c r="S49" i="1"/>
  <c r="R49" i="1"/>
  <c r="W49" i="1" s="1"/>
  <c r="Q49" i="1"/>
  <c r="O49" i="1"/>
  <c r="G49" i="1"/>
  <c r="U49" i="1" s="1"/>
  <c r="AG48" i="1"/>
  <c r="AC48" i="1"/>
  <c r="AE48" i="1" s="1"/>
  <c r="AA48" i="1"/>
  <c r="Z48" i="1"/>
  <c r="V48" i="1"/>
  <c r="S48" i="1"/>
  <c r="U48" i="1" s="1"/>
  <c r="R48" i="1"/>
  <c r="Q48" i="1"/>
  <c r="O48" i="1"/>
  <c r="G48" i="1"/>
  <c r="AE47" i="1"/>
  <c r="AC47" i="1"/>
  <c r="AG47" i="1" s="1"/>
  <c r="Z47" i="1"/>
  <c r="V47" i="1"/>
  <c r="S47" i="1"/>
  <c r="U47" i="1" s="1"/>
  <c r="R47" i="1"/>
  <c r="Q47" i="1"/>
  <c r="O47" i="1"/>
  <c r="G47" i="1"/>
  <c r="AC46" i="1"/>
  <c r="AA46" i="1"/>
  <c r="Z46" i="1"/>
  <c r="W46" i="1"/>
  <c r="V46" i="1"/>
  <c r="T46" i="1"/>
  <c r="R46" i="1"/>
  <c r="Q46" i="1"/>
  <c r="O46" i="1"/>
  <c r="G46" i="1"/>
  <c r="AG45" i="1"/>
  <c r="AE45" i="1"/>
  <c r="AC45" i="1"/>
  <c r="AA45" i="1"/>
  <c r="Z45" i="1"/>
  <c r="W45" i="1"/>
  <c r="V45" i="1"/>
  <c r="R45" i="1"/>
  <c r="T45" i="1" s="1"/>
  <c r="Q45" i="1"/>
  <c r="O45" i="1"/>
  <c r="S45" i="1" s="1"/>
  <c r="G45" i="1"/>
  <c r="AC44" i="1"/>
  <c r="AG44" i="1" s="1"/>
  <c r="AA44" i="1"/>
  <c r="Z44" i="1"/>
  <c r="V44" i="1"/>
  <c r="U44" i="1"/>
  <c r="S44" i="1"/>
  <c r="R44" i="1"/>
  <c r="Q44" i="1"/>
  <c r="O44" i="1"/>
  <c r="G44" i="1"/>
  <c r="AC43" i="1"/>
  <c r="AG43" i="1" s="1"/>
  <c r="AA43" i="1"/>
  <c r="Z43" i="1"/>
  <c r="W43" i="1"/>
  <c r="V43" i="1"/>
  <c r="T43" i="1"/>
  <c r="R43" i="1"/>
  <c r="Q43" i="1"/>
  <c r="O43" i="1"/>
  <c r="G43" i="1"/>
  <c r="AG42" i="1"/>
  <c r="AE42" i="1"/>
  <c r="AC42" i="1"/>
  <c r="AA42" i="1"/>
  <c r="Z42" i="1"/>
  <c r="AG41" i="1"/>
  <c r="AE41" i="1"/>
  <c r="AC41" i="1"/>
  <c r="Z41" i="1"/>
  <c r="W41" i="1"/>
  <c r="V41" i="1"/>
  <c r="R41" i="1"/>
  <c r="Q41" i="1"/>
  <c r="O41" i="1"/>
  <c r="S41" i="1" s="1"/>
  <c r="G41" i="1"/>
  <c r="U41" i="1" s="1"/>
  <c r="AC40" i="1"/>
  <c r="AA40" i="1"/>
  <c r="Z40" i="1"/>
  <c r="AG39" i="1"/>
  <c r="AE39" i="1"/>
  <c r="AC39" i="1"/>
  <c r="AA39" i="1"/>
  <c r="Z39" i="1"/>
  <c r="AG38" i="1"/>
  <c r="AE38" i="1"/>
  <c r="AC38" i="1"/>
  <c r="Z38" i="1"/>
  <c r="W38" i="1"/>
  <c r="V38" i="1"/>
  <c r="U38" i="1"/>
  <c r="R38" i="1"/>
  <c r="Q38" i="1"/>
  <c r="O38" i="1"/>
  <c r="S38" i="1" s="1"/>
  <c r="G38" i="1"/>
  <c r="AC37" i="1"/>
  <c r="AA37" i="1"/>
  <c r="Z37" i="1"/>
  <c r="W37" i="1"/>
  <c r="V37" i="1"/>
  <c r="T37" i="1"/>
  <c r="R37" i="1"/>
  <c r="Q37" i="1"/>
  <c r="S37" i="1" s="1"/>
  <c r="O37" i="1"/>
  <c r="G37" i="1"/>
  <c r="AG36" i="1"/>
  <c r="AE36" i="1"/>
  <c r="AC36" i="1"/>
  <c r="AA36" i="1"/>
  <c r="Z36" i="1"/>
  <c r="V36" i="1"/>
  <c r="T36" i="1"/>
  <c r="S36" i="1"/>
  <c r="R36" i="1"/>
  <c r="W36" i="1" s="1"/>
  <c r="Q36" i="1"/>
  <c r="O36" i="1"/>
  <c r="G36" i="1"/>
  <c r="AG35" i="1"/>
  <c r="AE35" i="1"/>
  <c r="AC35" i="1"/>
  <c r="Z35" i="1"/>
  <c r="V35" i="1"/>
  <c r="R35" i="1"/>
  <c r="Q35" i="1"/>
  <c r="O35" i="1"/>
  <c r="G35" i="1"/>
  <c r="AC34" i="1"/>
  <c r="Z34" i="1"/>
  <c r="W34" i="1"/>
  <c r="V34" i="1"/>
  <c r="T34" i="1"/>
  <c r="R34" i="1"/>
  <c r="AA34" i="1" s="1"/>
  <c r="Q34" i="1"/>
  <c r="S34" i="1" s="1"/>
  <c r="U34" i="1" s="1"/>
  <c r="O34" i="1"/>
  <c r="G34" i="1"/>
  <c r="AG33" i="1"/>
  <c r="AC33" i="1"/>
  <c r="AE33" i="1" s="1"/>
  <c r="AA33" i="1"/>
  <c r="Z33" i="1"/>
  <c r="V33" i="1"/>
  <c r="T33" i="1"/>
  <c r="R33" i="1"/>
  <c r="W33" i="1" s="1"/>
  <c r="Q33" i="1"/>
  <c r="O33" i="1"/>
  <c r="S33" i="1" s="1"/>
  <c r="U33" i="1" s="1"/>
  <c r="G33" i="1"/>
  <c r="AG32" i="1"/>
  <c r="AE32" i="1"/>
  <c r="AC32" i="1"/>
  <c r="Z32" i="1"/>
  <c r="W32" i="1"/>
  <c r="V32" i="1"/>
  <c r="R32" i="1"/>
  <c r="Q32" i="1"/>
  <c r="O32" i="1"/>
  <c r="S32" i="1" s="1"/>
  <c r="G32" i="1"/>
  <c r="U32" i="1" s="1"/>
  <c r="AC31" i="1"/>
  <c r="AA31" i="1"/>
  <c r="Z31" i="1"/>
  <c r="W31" i="1"/>
  <c r="V31" i="1"/>
  <c r="T31" i="1"/>
  <c r="R31" i="1"/>
  <c r="Q31" i="1"/>
  <c r="S31" i="1" s="1"/>
  <c r="O31" i="1"/>
  <c r="G31" i="1"/>
  <c r="AC30" i="1"/>
  <c r="AG30" i="1" s="1"/>
  <c r="AA30" i="1"/>
  <c r="Z30" i="1"/>
  <c r="V30" i="1"/>
  <c r="T30" i="1"/>
  <c r="S30" i="1"/>
  <c r="R30" i="1"/>
  <c r="W30" i="1" s="1"/>
  <c r="Q30" i="1"/>
  <c r="O30" i="1"/>
  <c r="G30" i="1"/>
  <c r="AG29" i="1"/>
  <c r="AE29" i="1"/>
  <c r="AC29" i="1"/>
  <c r="Z29" i="1"/>
  <c r="V29" i="1"/>
  <c r="R29" i="1"/>
  <c r="Q29" i="1"/>
  <c r="O29" i="1"/>
  <c r="G29" i="1"/>
  <c r="AC28" i="1"/>
  <c r="Z28" i="1"/>
  <c r="V28" i="1"/>
  <c r="R28" i="1"/>
  <c r="AA28" i="1" s="1"/>
  <c r="Q28" i="1"/>
  <c r="S28" i="1" s="1"/>
  <c r="U28" i="1" s="1"/>
  <c r="O28" i="1"/>
  <c r="G28" i="1"/>
  <c r="AG27" i="1"/>
  <c r="AC27" i="1"/>
  <c r="AE27" i="1" s="1"/>
  <c r="AA27" i="1"/>
  <c r="Z27" i="1"/>
  <c r="V27" i="1"/>
  <c r="T27" i="1"/>
  <c r="R27" i="1"/>
  <c r="W27" i="1" s="1"/>
  <c r="Q27" i="1"/>
  <c r="O27" i="1"/>
  <c r="S27" i="1" s="1"/>
  <c r="U27" i="1" s="1"/>
  <c r="G27" i="1"/>
  <c r="AG26" i="1"/>
  <c r="AE26" i="1"/>
  <c r="AC26" i="1"/>
  <c r="Z26" i="1"/>
  <c r="W26" i="1"/>
  <c r="V26" i="1"/>
  <c r="U26" i="1"/>
  <c r="R26" i="1"/>
  <c r="Q26" i="1"/>
  <c r="O26" i="1"/>
  <c r="S26" i="1" s="1"/>
  <c r="G26" i="1"/>
  <c r="AC25" i="1"/>
  <c r="AA25" i="1"/>
  <c r="Z25" i="1"/>
  <c r="V25" i="1"/>
  <c r="R25" i="1"/>
  <c r="W25" i="1" s="1"/>
  <c r="Q25" i="1"/>
  <c r="S25" i="1" s="1"/>
  <c r="O25" i="1"/>
  <c r="G25" i="1"/>
  <c r="U25" i="1" s="1"/>
  <c r="AC24" i="1"/>
  <c r="AG24" i="1" s="1"/>
  <c r="AA24" i="1"/>
  <c r="Z24" i="1"/>
  <c r="V24" i="1"/>
  <c r="T24" i="1"/>
  <c r="S24" i="1"/>
  <c r="R24" i="1"/>
  <c r="W24" i="1" s="1"/>
  <c r="Q24" i="1"/>
  <c r="O24" i="1"/>
  <c r="G24" i="1"/>
  <c r="U24" i="1" s="1"/>
  <c r="AG23" i="1"/>
  <c r="AE23" i="1"/>
  <c r="AC23" i="1"/>
  <c r="Z23" i="1"/>
  <c r="V23" i="1"/>
  <c r="R23" i="1"/>
  <c r="Q23" i="1"/>
  <c r="O23" i="1"/>
  <c r="S23" i="1" s="1"/>
  <c r="G23" i="1"/>
  <c r="U23" i="1" s="1"/>
  <c r="AE22" i="1"/>
  <c r="AC22" i="1"/>
  <c r="AG22" i="1" s="1"/>
  <c r="AA22" i="1"/>
  <c r="Z22" i="1"/>
  <c r="V22" i="1"/>
  <c r="T22" i="1"/>
  <c r="S22" i="1"/>
  <c r="R22" i="1"/>
  <c r="W22" i="1" s="1"/>
  <c r="Q22" i="1"/>
  <c r="O22" i="1"/>
  <c r="G22" i="1"/>
  <c r="U22" i="1" s="1"/>
  <c r="AC21" i="1"/>
  <c r="AG21" i="1" s="1"/>
  <c r="AA21" i="1"/>
  <c r="Z21" i="1"/>
  <c r="AG20" i="1"/>
  <c r="AE20" i="1"/>
  <c r="AC20" i="1"/>
  <c r="AA20" i="1"/>
  <c r="Z20" i="1"/>
  <c r="V20" i="1"/>
  <c r="T20" i="1"/>
  <c r="S20" i="1"/>
  <c r="R20" i="1"/>
  <c r="W20" i="1" s="1"/>
  <c r="Q20" i="1"/>
  <c r="O20" i="1"/>
  <c r="G20" i="1"/>
  <c r="AG19" i="1"/>
  <c r="AE19" i="1"/>
  <c r="AC19" i="1"/>
  <c r="Z19" i="1"/>
  <c r="V19" i="1"/>
  <c r="R19" i="1"/>
  <c r="Q19" i="1"/>
  <c r="O19" i="1"/>
  <c r="G19" i="1"/>
  <c r="AC18" i="1"/>
  <c r="Z18" i="1"/>
  <c r="W18" i="1"/>
  <c r="V18" i="1"/>
  <c r="T18" i="1"/>
  <c r="R18" i="1"/>
  <c r="AA18" i="1" s="1"/>
  <c r="Q18" i="1"/>
  <c r="S18" i="1" s="1"/>
  <c r="U18" i="1" s="1"/>
  <c r="O18" i="1"/>
  <c r="G18" i="1"/>
  <c r="AC17" i="1"/>
  <c r="AE17" i="1" s="1"/>
  <c r="AA17" i="1"/>
  <c r="Z17" i="1"/>
  <c r="V17" i="1"/>
  <c r="T17" i="1"/>
  <c r="R17" i="1"/>
  <c r="W17" i="1" s="1"/>
  <c r="Q17" i="1"/>
  <c r="O17" i="1"/>
  <c r="S17" i="1" s="1"/>
  <c r="G17" i="1"/>
  <c r="U17" i="1" s="1"/>
  <c r="AG16" i="1"/>
  <c r="AE16" i="1"/>
  <c r="AC16" i="1"/>
  <c r="Z16" i="1"/>
  <c r="W16" i="1"/>
  <c r="V16" i="1"/>
  <c r="U16" i="1"/>
  <c r="R16" i="1"/>
  <c r="Q16" i="1"/>
  <c r="O16" i="1"/>
  <c r="S16" i="1" s="1"/>
  <c r="G16" i="1"/>
  <c r="AC15" i="1"/>
  <c r="Z15" i="1"/>
  <c r="W15" i="1"/>
  <c r="V15" i="1"/>
  <c r="T15" i="1"/>
  <c r="S15" i="1"/>
  <c r="R15" i="1"/>
  <c r="AA15" i="1" s="1"/>
  <c r="Q15" i="1"/>
  <c r="O15" i="1"/>
  <c r="G15" i="1"/>
  <c r="AG14" i="1"/>
  <c r="AE14" i="1"/>
  <c r="AC14" i="1"/>
  <c r="Z14" i="1"/>
  <c r="V14" i="1"/>
  <c r="P14" i="1"/>
  <c r="O14" i="1"/>
  <c r="G14" i="1"/>
  <c r="AG13" i="1"/>
  <c r="AE13" i="1"/>
  <c r="AC13" i="1"/>
  <c r="AA13" i="1"/>
  <c r="Z13" i="1"/>
  <c r="V13" i="1"/>
  <c r="S13" i="1"/>
  <c r="R13" i="1"/>
  <c r="T13" i="1" s="1"/>
  <c r="Q13" i="1"/>
  <c r="O13" i="1"/>
  <c r="G13" i="1"/>
  <c r="D2" i="1"/>
  <c r="T1" i="1"/>
  <c r="C1" i="1"/>
  <c r="A1" i="1"/>
  <c r="AG15" i="1" l="1"/>
  <c r="AE15" i="1"/>
  <c r="AG40" i="1"/>
  <c r="AE40" i="1"/>
  <c r="T19" i="1"/>
  <c r="AA19" i="1"/>
  <c r="W19" i="1"/>
  <c r="AE30" i="1"/>
  <c r="AE168" i="1" s="1"/>
  <c r="AE170" i="1" s="1"/>
  <c r="T35" i="1"/>
  <c r="AA35" i="1"/>
  <c r="W35" i="1"/>
  <c r="W58" i="1"/>
  <c r="T58" i="1"/>
  <c r="AE68" i="1"/>
  <c r="W88" i="1"/>
  <c r="T88" i="1"/>
  <c r="AA119" i="1"/>
  <c r="W119" i="1"/>
  <c r="T119" i="1"/>
  <c r="AE121" i="1"/>
  <c r="AG121" i="1"/>
  <c r="T150" i="1"/>
  <c r="AA150" i="1"/>
  <c r="W150" i="1"/>
  <c r="AE46" i="1"/>
  <c r="AG46" i="1"/>
  <c r="AA51" i="1"/>
  <c r="T51" i="1"/>
  <c r="AA57" i="1"/>
  <c r="W57" i="1"/>
  <c r="AG78" i="1"/>
  <c r="AE78" i="1"/>
  <c r="AE84" i="1"/>
  <c r="AG84" i="1"/>
  <c r="AG146" i="1"/>
  <c r="AE146" i="1"/>
  <c r="AE158" i="1"/>
  <c r="AG158" i="1"/>
  <c r="AG31" i="1"/>
  <c r="AE31" i="1"/>
  <c r="T54" i="1"/>
  <c r="AA54" i="1"/>
  <c r="W54" i="1"/>
  <c r="AA141" i="1"/>
  <c r="W141" i="1"/>
  <c r="T141" i="1"/>
  <c r="U15" i="1"/>
  <c r="T23" i="1"/>
  <c r="AA23" i="1"/>
  <c r="W23" i="1"/>
  <c r="U31" i="1"/>
  <c r="AE43" i="1"/>
  <c r="AE44" i="1"/>
  <c r="AE77" i="1"/>
  <c r="U81" i="1"/>
  <c r="AE90" i="1"/>
  <c r="AG90" i="1"/>
  <c r="U155" i="1"/>
  <c r="AA166" i="1"/>
  <c r="W166" i="1"/>
  <c r="T166" i="1"/>
  <c r="U98" i="1"/>
  <c r="G167" i="1"/>
  <c r="T25" i="1"/>
  <c r="W28" i="1"/>
  <c r="U30" i="1"/>
  <c r="Q167" i="1"/>
  <c r="R14" i="1"/>
  <c r="Q14" i="1"/>
  <c r="S14" i="1" s="1"/>
  <c r="U14" i="1" s="1"/>
  <c r="AA16" i="1"/>
  <c r="T16" i="1"/>
  <c r="AG28" i="1"/>
  <c r="AE28" i="1"/>
  <c r="AA32" i="1"/>
  <c r="T32" i="1"/>
  <c r="AA41" i="1"/>
  <c r="T41" i="1"/>
  <c r="U45" i="1"/>
  <c r="T53" i="1"/>
  <c r="T57" i="1"/>
  <c r="U77" i="1"/>
  <c r="T82" i="1"/>
  <c r="AA82" i="1"/>
  <c r="W82" i="1"/>
  <c r="U96" i="1"/>
  <c r="U133" i="1"/>
  <c r="T134" i="1"/>
  <c r="AA134" i="1"/>
  <c r="W134" i="1"/>
  <c r="T156" i="1"/>
  <c r="AA156" i="1"/>
  <c r="W156" i="1"/>
  <c r="AG37" i="1"/>
  <c r="AE37" i="1"/>
  <c r="S46" i="1"/>
  <c r="U46" i="1" s="1"/>
  <c r="W48" i="1"/>
  <c r="T48" i="1"/>
  <c r="AA58" i="1"/>
  <c r="S68" i="1"/>
  <c r="U68" i="1" s="1"/>
  <c r="W86" i="1"/>
  <c r="T86" i="1"/>
  <c r="AA86" i="1"/>
  <c r="AA88" i="1"/>
  <c r="T97" i="1"/>
  <c r="AA97" i="1"/>
  <c r="W97" i="1"/>
  <c r="AE105" i="1"/>
  <c r="AG105" i="1"/>
  <c r="AA113" i="1"/>
  <c r="W113" i="1"/>
  <c r="T113" i="1"/>
  <c r="AE115" i="1"/>
  <c r="AG115" i="1"/>
  <c r="U130" i="1"/>
  <c r="AA131" i="1"/>
  <c r="W131" i="1"/>
  <c r="T131" i="1"/>
  <c r="U145" i="1"/>
  <c r="AG152" i="1"/>
  <c r="AE152" i="1"/>
  <c r="T28" i="1"/>
  <c r="S29" i="1"/>
  <c r="U29" i="1" s="1"/>
  <c r="S43" i="1"/>
  <c r="U43" i="1" s="1"/>
  <c r="AA47" i="1"/>
  <c r="W47" i="1"/>
  <c r="U61" i="1"/>
  <c r="W69" i="1"/>
  <c r="T69" i="1"/>
  <c r="AE74" i="1"/>
  <c r="AG74" i="1"/>
  <c r="AA85" i="1"/>
  <c r="W85" i="1"/>
  <c r="W92" i="1"/>
  <c r="T92" i="1"/>
  <c r="AA92" i="1"/>
  <c r="S130" i="1"/>
  <c r="AE137" i="1"/>
  <c r="AG137" i="1"/>
  <c r="U153" i="1"/>
  <c r="AG25" i="1"/>
  <c r="AE25" i="1"/>
  <c r="AE164" i="1"/>
  <c r="AG164" i="1"/>
  <c r="U55" i="1"/>
  <c r="AG62" i="1"/>
  <c r="AE62" i="1"/>
  <c r="AE65" i="1"/>
  <c r="AG65" i="1"/>
  <c r="AA91" i="1"/>
  <c r="W91" i="1"/>
  <c r="W13" i="1"/>
  <c r="U20" i="1"/>
  <c r="AE24" i="1"/>
  <c r="T29" i="1"/>
  <c r="AA29" i="1"/>
  <c r="W29" i="1"/>
  <c r="U36" i="1"/>
  <c r="U37" i="1"/>
  <c r="W44" i="1"/>
  <c r="T44" i="1"/>
  <c r="T47" i="1"/>
  <c r="AG53" i="1"/>
  <c r="AE53" i="1"/>
  <c r="T81" i="1"/>
  <c r="T85" i="1"/>
  <c r="AE87" i="1"/>
  <c r="U89" i="1"/>
  <c r="AG136" i="1"/>
  <c r="AE136" i="1"/>
  <c r="U151" i="1"/>
  <c r="AA162" i="1"/>
  <c r="W162" i="1"/>
  <c r="T162" i="1"/>
  <c r="AG49" i="1"/>
  <c r="AG18" i="1"/>
  <c r="AE18" i="1"/>
  <c r="AG34" i="1"/>
  <c r="AE34" i="1"/>
  <c r="AA38" i="1"/>
  <c r="T38" i="1"/>
  <c r="S59" i="1"/>
  <c r="U59" i="1" s="1"/>
  <c r="S63" i="1"/>
  <c r="U63" i="1" s="1"/>
  <c r="T76" i="1"/>
  <c r="AA76" i="1"/>
  <c r="W76" i="1"/>
  <c r="T91" i="1"/>
  <c r="AA106" i="1"/>
  <c r="W106" i="1"/>
  <c r="T106" i="1"/>
  <c r="U124" i="1"/>
  <c r="AA125" i="1"/>
  <c r="W125" i="1"/>
  <c r="T125" i="1"/>
  <c r="AE127" i="1"/>
  <c r="AG127" i="1"/>
  <c r="S161" i="1"/>
  <c r="U161" i="1" s="1"/>
  <c r="AG50" i="1"/>
  <c r="AE50" i="1"/>
  <c r="AE56" i="1"/>
  <c r="AG56" i="1"/>
  <c r="W60" i="1"/>
  <c r="T60" i="1"/>
  <c r="W67" i="1"/>
  <c r="T67" i="1"/>
  <c r="AA67" i="1"/>
  <c r="AE71" i="1"/>
  <c r="AG71" i="1"/>
  <c r="AA75" i="1"/>
  <c r="W75" i="1"/>
  <c r="AG99" i="1"/>
  <c r="AE99" i="1"/>
  <c r="U102" i="1"/>
  <c r="T103" i="1"/>
  <c r="AA103" i="1"/>
  <c r="W103" i="1"/>
  <c r="T144" i="1"/>
  <c r="AA144" i="1"/>
  <c r="W144" i="1"/>
  <c r="AG17" i="1"/>
  <c r="S19" i="1"/>
  <c r="U19" i="1" s="1"/>
  <c r="AE21" i="1"/>
  <c r="AA26" i="1"/>
  <c r="T26" i="1"/>
  <c r="S35" i="1"/>
  <c r="U35" i="1" s="1"/>
  <c r="U53" i="1"/>
  <c r="T63" i="1"/>
  <c r="AA63" i="1"/>
  <c r="W63" i="1"/>
  <c r="S65" i="1"/>
  <c r="U65" i="1" s="1"/>
  <c r="AA66" i="1"/>
  <c r="W66" i="1"/>
  <c r="U83" i="1"/>
  <c r="U87" i="1"/>
  <c r="AG109" i="1"/>
  <c r="AE109" i="1"/>
  <c r="U114" i="1"/>
  <c r="U135" i="1"/>
  <c r="U157" i="1"/>
  <c r="U164" i="1"/>
  <c r="AE142" i="1"/>
  <c r="AE148" i="1"/>
  <c r="AE154" i="1"/>
  <c r="AA107" i="1"/>
  <c r="AA117" i="1"/>
  <c r="AA123" i="1"/>
  <c r="AA129" i="1"/>
  <c r="AE138" i="1"/>
  <c r="AA139" i="1"/>
  <c r="W140" i="1"/>
  <c r="AE159" i="1"/>
  <c r="AA160" i="1"/>
  <c r="AE81" i="1"/>
  <c r="AE96" i="1"/>
  <c r="AE102" i="1"/>
  <c r="AE133" i="1"/>
  <c r="T163" i="1"/>
  <c r="T79" i="1"/>
  <c r="T100" i="1"/>
  <c r="T110" i="1"/>
  <c r="T147" i="1"/>
  <c r="T153" i="1"/>
  <c r="Z166" i="1"/>
  <c r="AE112" i="1"/>
  <c r="AE118" i="1"/>
  <c r="AE124" i="1"/>
  <c r="AE130" i="1"/>
  <c r="AE140" i="1"/>
  <c r="AE161" i="1"/>
  <c r="T116" i="1"/>
  <c r="T122" i="1"/>
  <c r="T128" i="1"/>
  <c r="T138" i="1"/>
  <c r="T159" i="1"/>
  <c r="T107" i="1"/>
  <c r="T117" i="1"/>
  <c r="T123" i="1"/>
  <c r="T129" i="1"/>
  <c r="T139" i="1"/>
  <c r="T160" i="1"/>
  <c r="O166" i="1"/>
  <c r="S166" i="1" s="1"/>
  <c r="U166" i="1" s="1"/>
  <c r="AG166" i="1"/>
  <c r="U13" i="1"/>
  <c r="W116" i="1"/>
  <c r="W122" i="1"/>
  <c r="W128" i="1"/>
  <c r="W138" i="1"/>
  <c r="W159" i="1"/>
  <c r="O167" i="1" l="1"/>
  <c r="AC171" i="1"/>
  <c r="AJ48" i="1" s="1"/>
  <c r="Q168" i="1"/>
  <c r="Q171" i="1" s="1"/>
  <c r="Q169" i="1"/>
  <c r="W14" i="1"/>
  <c r="T14" i="1"/>
  <c r="AA14" i="1"/>
  <c r="AJ75" i="1" l="1"/>
  <c r="AJ107" i="1" s="1"/>
  <c r="AJ136" i="1" s="1"/>
  <c r="AJ22" i="1"/>
  <c r="O169" i="1"/>
  <c r="S169" i="1" s="1"/>
  <c r="O168" i="1"/>
  <c r="S168" i="1" s="1"/>
  <c r="S167" i="1"/>
  <c r="O171" i="1"/>
  <c r="S171" i="1" l="1"/>
  <c r="U167" i="1"/>
</calcChain>
</file>

<file path=xl/sharedStrings.xml><?xml version="1.0" encoding="utf-8"?>
<sst xmlns="http://schemas.openxmlformats.org/spreadsheetml/2006/main" count="872" uniqueCount="271">
  <si>
    <t>PROYECTO:</t>
  </si>
  <si>
    <t>ITEMES, CANTIDADES Y PRECIOS</t>
  </si>
  <si>
    <t>ITEM</t>
  </si>
  <si>
    <t>DESCRIPCION DEL ITEM</t>
  </si>
  <si>
    <t>SEGÚN CONTRATO</t>
  </si>
  <si>
    <t>ORDEN DE TRABAJO Nº 1</t>
  </si>
  <si>
    <t>CONTRATO MODIFICATORIO   Nº 1</t>
  </si>
  <si>
    <t>ORDEN DE TRABAJO Nº2</t>
  </si>
  <si>
    <t>ACUMULADO HASTA MES ANTERIOR</t>
  </si>
  <si>
    <t>PRESENTE MES</t>
  </si>
  <si>
    <t>TOTAL A LA FECHA</t>
  </si>
  <si>
    <t>SALDOS</t>
  </si>
  <si>
    <t>PORCENTAJE DE AVANCE</t>
  </si>
  <si>
    <t>UNIDAD</t>
  </si>
  <si>
    <t>PRECIO UNITARIO (BS.)</t>
  </si>
  <si>
    <t>CANTIDAD</t>
  </si>
  <si>
    <t>MONTO (BS.)</t>
  </si>
  <si>
    <t>MONTO ($US.)</t>
  </si>
  <si>
    <t>ACTUAL</t>
  </si>
  <si>
    <t>ACUM.</t>
  </si>
  <si>
    <t>(%)</t>
  </si>
  <si>
    <t xml:space="preserve"> MOVIMIENTO DE TIERRAS</t>
  </si>
  <si>
    <t>DESBROCE, DESTRONQUE Y LIMPIEZA</t>
  </si>
  <si>
    <t>HAS</t>
  </si>
  <si>
    <t xml:space="preserve">EXCAVACIÓN NO CLASIFICADA D&lt;=300 M </t>
  </si>
  <si>
    <t>M3</t>
  </si>
  <si>
    <t xml:space="preserve">EXCAVACION EN FANGO D=&lt;300 M      </t>
  </si>
  <si>
    <t xml:space="preserve">TERRAPLEN CON MATERIAL DE PRESTAMO  </t>
  </si>
  <si>
    <t>TERRAPLEN CON MATERIAL DE CORTE</t>
  </si>
  <si>
    <t xml:space="preserve">RELLENO EN AREAS DE DEPOSITO      </t>
  </si>
  <si>
    <t xml:space="preserve">SOBREACARREO PARA D&gt;300 M      </t>
  </si>
  <si>
    <t>M3K</t>
  </si>
  <si>
    <t xml:space="preserve">TRANSPORTE DE MATERIAL DE ACOPIOS     </t>
  </si>
  <si>
    <t>PAVIMENTACION</t>
  </si>
  <si>
    <t xml:space="preserve">SUB-BASE DE MATERIAL GRANULAR   </t>
  </si>
  <si>
    <t xml:space="preserve">BASE DE MATERIAL GRANULAR    </t>
  </si>
  <si>
    <t xml:space="preserve">IMPRIMACION - EJECUCION - PAVIMENTO NUJEVO/EXISTENTE  </t>
  </si>
  <si>
    <t>M2</t>
  </si>
  <si>
    <t>RIEGO DE LIGA - EJECUCION - PAVIMENTO NUEVO/EXISTENTE</t>
  </si>
  <si>
    <t>CARPETA ASFALTICA ASFALTO MODIFICADO C/POLIMEROS</t>
  </si>
  <si>
    <t>SUMINISTRO DE ASF. DILUIDO/EMULSION P/IMPRIMACION</t>
  </si>
  <si>
    <t>L</t>
  </si>
  <si>
    <t xml:space="preserve">SUMINISTRO DE ASF. DILUIDO/EMULSION P/RIEGO DE LIGA  </t>
  </si>
  <si>
    <t>SUMINISTRO DE CEMENTO ASFALTICO MOD. CON POLIMEROS</t>
  </si>
  <si>
    <t>TON</t>
  </si>
  <si>
    <t>TRANSPORTE DE MATERIAL GRANULAR</t>
  </si>
  <si>
    <t xml:space="preserve">TRANSPORTE DE CONCRETO ASFALTICO  </t>
  </si>
  <si>
    <t>CAMBIO DE MATERIAL</t>
  </si>
  <si>
    <t>PAVIMENTO RIGIDO</t>
  </si>
  <si>
    <t>TRATAMIENTO SUPERFICIAL DOBLE TSD C/MATERIAL BITUMINOSO (BERMAS)</t>
  </si>
  <si>
    <t>SUMINISTRO DE ASF. DILUIDO P/TRAT. SUPEERFICIAL</t>
  </si>
  <si>
    <t>SOBRE CARPETA ASFALTICA ASFALTO MODIFICADO C/POLIMEROS</t>
  </si>
  <si>
    <t>BACHEO PROFUNDO (INCLUIYE CAPA GRANULAR)</t>
  </si>
  <si>
    <t>REFUERZO CON GEOMALLA PAVIMENTO NUEOV/EXISTENTE</t>
  </si>
  <si>
    <t>OBRA DE DRENAJE</t>
  </si>
  <si>
    <t>3.1</t>
  </si>
  <si>
    <t>DEMOLICION Y RETIRO DE OBRAS EXISTENTES</t>
  </si>
  <si>
    <t>DEMOLICION DE CABEZALES</t>
  </si>
  <si>
    <t>3.2</t>
  </si>
  <si>
    <t>DRENAJE TRANSVERSAL</t>
  </si>
  <si>
    <t xml:space="preserve">EXCAVACION NO CLASIF. PARA OBRAS DE DRENAJE MENOR  </t>
  </si>
  <si>
    <t xml:space="preserve">RELLENO PARA CIMENTACIONES DE OBRAS DE DRENAJE MENOR    </t>
  </si>
  <si>
    <t>RELLENO FLUIDO PARA OBRAS DE DRENAJE MENOR</t>
  </si>
  <si>
    <t xml:space="preserve">ALCANTARILLA SIMPLE DE TUBO DE HORMIGON ARMADO  D=1.00 M    </t>
  </si>
  <si>
    <t>ML</t>
  </si>
  <si>
    <t xml:space="preserve">ALCANTARILLA SIMPLE DE TUBO DE HORMIGON ARMADO  D=1.50 M      </t>
  </si>
  <si>
    <t xml:space="preserve">GAVIONES TIPO COLCHON E=0.23 M         </t>
  </si>
  <si>
    <t>GAVION TIPO CAJON</t>
  </si>
  <si>
    <t xml:space="preserve">HORMIGON SIMPLE TIPO "A" PARA OBRAS DE DRENAJE MENOR </t>
  </si>
  <si>
    <t xml:space="preserve">HORMIGON SIMPLE TIPO "E" PARA OBRAS DE DRENAJE MENOR </t>
  </si>
  <si>
    <t xml:space="preserve">ARMADURA DE REFUERZO PARA OBRAS DE DRENAJE MENOR </t>
  </si>
  <si>
    <t>KG</t>
  </si>
  <si>
    <t>CAJON INTERMEDIO DE EMPALME ALCANTARILLA (HORMIGON ARMADO)</t>
  </si>
  <si>
    <t xml:space="preserve">RELLENO PARA ZANJAS PARA OBRAS DE DRENAJE MENOR  </t>
  </si>
  <si>
    <t>RECONFORMACION DE CANALES (ENCAUCES)</t>
  </si>
  <si>
    <t>DRENAJE LONGITUDINAL</t>
  </si>
  <si>
    <t>CUNETA EN CORTE  INC. EXCAVACIÓN Y REVESTIMIENTO TIPO 2</t>
  </si>
  <si>
    <t>CUNETA EN CORTE  INC. EXCAVACIÓN Y REVESTIMIENTO TIPO 3</t>
  </si>
  <si>
    <t>CUNETA EN CORTE  INC. EXCAVACIÓN Y REVESTIMIENTO TIPO 4</t>
  </si>
  <si>
    <t>BORDILLO DE RETENCIÓN DE TERRAPLÉN (Hº TIPO B)</t>
  </si>
  <si>
    <t>BAJANTE BORDILLO TIPO RÁPIDA</t>
  </si>
  <si>
    <t>DRENAJE PASATUBOS</t>
  </si>
  <si>
    <t>3.4</t>
  </si>
  <si>
    <t>DRENAJE URBANO</t>
  </si>
  <si>
    <t>EXCAVACIÓN CLASIF, PARA OBRAS DE ARTE MENOR</t>
  </si>
  <si>
    <t>RELLENO PARA CIMENTACIONES PARA OBRAS DE DRENAJE MENOR</t>
  </si>
  <si>
    <t>SUMIDERO DE CALZADA</t>
  </si>
  <si>
    <t>PZA</t>
  </si>
  <si>
    <t xml:space="preserve">ALCANTARILLA SIMPLE DE TUBO DE HORMIGON ARMADO  D=1.00 M      </t>
  </si>
  <si>
    <t>CANAL TRAPECIAL BASE 0.60 M. PENDIENTE 2:1</t>
  </si>
  <si>
    <t>CAMARA DE INSPECCION 2X1.8</t>
  </si>
  <si>
    <t>4</t>
  </si>
  <si>
    <t>VIADUCTOS</t>
  </si>
  <si>
    <t>4.1</t>
  </si>
  <si>
    <t>INFRAESTRUCTURA</t>
  </si>
  <si>
    <t>DEMOLICION Y REMOCION DE OBRAS DE ARTE MAYOR</t>
  </si>
  <si>
    <t>EXCAVACIOBN NO CLASIF. PARA ESTRUCTURAS SIJN AGOTAMIENTO</t>
  </si>
  <si>
    <t>EXCAVACION NO CLASIF. PARA ESTRUC. CON AGOTAMIENTO</t>
  </si>
  <si>
    <t>HORMIGON SIMPLE TIPO "A" FC 28 MPA</t>
  </si>
  <si>
    <t>HORMIGON TIPO "E"FC 11 MPA</t>
  </si>
  <si>
    <t>ACERO ESTRUCTURAL FY 420 MPA</t>
  </si>
  <si>
    <t>NEOPRENO COMPUESTO</t>
  </si>
  <si>
    <t>DM3</t>
  </si>
  <si>
    <t>NEOPRENO SIMPLE</t>
  </si>
  <si>
    <t>RELLENO SELECCIONADO PARA ESTRUCTURAS</t>
  </si>
  <si>
    <t>PILOTES IN SITO DE HºAº DN=1.20 M</t>
  </si>
  <si>
    <t>4.2</t>
  </si>
  <si>
    <t>SUPERESTRUCTURA</t>
  </si>
  <si>
    <t>HORMIGON CLASE  "A" FC 28 MPA</t>
  </si>
  <si>
    <t>VIGA POSTENSADA TIPO ; L=30.60M</t>
  </si>
  <si>
    <t xml:space="preserve">DRENAJE TUBOS PVC  D=4"    </t>
  </si>
  <si>
    <t xml:space="preserve"> </t>
  </si>
  <si>
    <t xml:space="preserve">BARANDADO      </t>
  </si>
  <si>
    <t xml:space="preserve"> JUNTA DE DILATACION</t>
  </si>
  <si>
    <t>LANZAMIENTO PARA VIGA DE 30 M POR TRAMO</t>
  </si>
  <si>
    <t>TRM</t>
  </si>
  <si>
    <t>VIGA POSTENSADA TIPO ; L=20.60M</t>
  </si>
  <si>
    <t>LANZAMIENTO PARA VIGA DE 20 M POR TRAMO</t>
  </si>
  <si>
    <t>4.3</t>
  </si>
  <si>
    <t>ACCESOS</t>
  </si>
  <si>
    <t xml:space="preserve">EXCAVACION COMUN </t>
  </si>
  <si>
    <t>HORMIGON TIPO A FC=21 MPA</t>
  </si>
  <si>
    <t xml:space="preserve">MANTO GEOTEXTIL </t>
  </si>
  <si>
    <t>RELLENO PARA ESTRUCTURAS DE TIERRA ARMADA</t>
  </si>
  <si>
    <t xml:space="preserve">DRENAJE TUBOS PVC  D=4"       </t>
  </si>
  <si>
    <t>GEOMALLA ESTRUCTURAL UNIAXIAL 1400 MSE</t>
  </si>
  <si>
    <t>GEOMALLA ESTRUCTURAL UNIAXIAL 1600 MSE</t>
  </si>
  <si>
    <t>CAPA DRENANTE PARA MUROS DE CONTENCIÓN</t>
  </si>
  <si>
    <t>5</t>
  </si>
  <si>
    <t>OBRAS COMPLEMENTARIAS</t>
  </si>
  <si>
    <t>HORMIGON CICLOPEO</t>
  </si>
  <si>
    <t xml:space="preserve">GAVIONES TIPO COLCHON E=0.23 M    </t>
  </si>
  <si>
    <t>MANTO GEOTEXTIL</t>
  </si>
  <si>
    <t>CORDON CUNETA</t>
  </si>
  <si>
    <t>SEÑALIZACION Y SEGURIDAD VIAL</t>
  </si>
  <si>
    <t xml:space="preserve">DEFENSAS LATERALES METALICAS, INCLUYE TERMINALES </t>
  </si>
  <si>
    <t>BANDAS TRANSVERSALES VIBRATORIAS</t>
  </si>
  <si>
    <t>$US</t>
  </si>
  <si>
    <t>PINTADO DE LA SUPERFICIE DE RODADURA 0.15 M DE ANCHO</t>
  </si>
  <si>
    <t>SEÑALIZACION HORIZONTAL CON SIMBOLOS Y LETRAS</t>
  </si>
  <si>
    <t>PINTADO DE CORDONES SEPARADORES (380MC)</t>
  </si>
  <si>
    <t xml:space="preserve">SENAL PREVENTIVA CUADRANGULAR (1.00 X 1.00 M)  </t>
  </si>
  <si>
    <t>UND</t>
  </si>
  <si>
    <t xml:space="preserve">SENAL REGLAMENTARIA TRIANGULAR "CEDA" 1.00 M DE LADO </t>
  </si>
  <si>
    <t>SEÑAL REGLAMENTARIA (1.00X1.45 M)</t>
  </si>
  <si>
    <t>SEÑAL INFORMATIVA TIPO MAPA</t>
  </si>
  <si>
    <t>POSTE DE SEÑAL INFORMATIVA</t>
  </si>
  <si>
    <t>PORTICO</t>
  </si>
  <si>
    <t>BARRERA DE SEGURIDAD DE Hº TIPO "F"</t>
  </si>
  <si>
    <t xml:space="preserve">HITO DE ARISTA (DC-2A Y DC-2B)      </t>
  </si>
  <si>
    <t>HITO DE VERTIDE (CD-3)</t>
  </si>
  <si>
    <t>HITO DELINEADOR (DC-4)</t>
  </si>
  <si>
    <t>SEÑAL TIPO BANDERA</t>
  </si>
  <si>
    <t xml:space="preserve">DELINEADORES VERTICAL DC-7A        </t>
  </si>
  <si>
    <t xml:space="preserve">TACHAS REFLECTIVAS BIDIRECCIONALES     </t>
  </si>
  <si>
    <t>REMOCION DE SEÑALIZACION VERTICAL</t>
  </si>
  <si>
    <t>H-H</t>
  </si>
  <si>
    <t>7</t>
  </si>
  <si>
    <t>PASARELAS</t>
  </si>
  <si>
    <t>EXCAVACION NO CLASIF. PARA ESTRUCT SIN AGOTAMIENTO</t>
  </si>
  <si>
    <t>HORMIGON CLASE  "A" FC 21 MPA</t>
  </si>
  <si>
    <t>HORMIGON POBRE TIPO E FC 11 MPA</t>
  </si>
  <si>
    <t>VIGA POSTENSADA DE PASARELA TIPO, L=30.60M</t>
  </si>
  <si>
    <t>LANZAMIENTO PARAVIGA DE PASARELA POR TRAMO</t>
  </si>
  <si>
    <t>BARANDADO METALICO PARA  PASARELA</t>
  </si>
  <si>
    <t>8</t>
  </si>
  <si>
    <t>MEDIDAS AMBIENTALES</t>
  </si>
  <si>
    <t xml:space="preserve">MONITOREO DE FACTORES AMBIENTALES (GASES) </t>
  </si>
  <si>
    <t xml:space="preserve">MONITOREO DE FACTORES AMBIENTALES (RUIDO)     </t>
  </si>
  <si>
    <t xml:space="preserve">MONITOREO DE FACTORES AMBIENTALES (AGUA)  </t>
  </si>
  <si>
    <t>REVEGETACION DE AREAS INTERVENIDAS</t>
  </si>
  <si>
    <t>HA</t>
  </si>
  <si>
    <t>REFORESTACION</t>
  </si>
  <si>
    <t>PLN</t>
  </si>
  <si>
    <t>CAPACITACION AMBIENTAL</t>
  </si>
  <si>
    <t>TLL</t>
  </si>
  <si>
    <t>SEÑALIZACION AMBIENTAL</t>
  </si>
  <si>
    <t>MONITOREO ARQUEOLOGICO Y HALLAZGOS  FORTUITOS</t>
  </si>
  <si>
    <t>MES</t>
  </si>
  <si>
    <t>SEÑALIZACION PREVENTIVA ARQUEOLOGICA</t>
  </si>
  <si>
    <t xml:space="preserve">PANEL INFORMATIVO </t>
  </si>
  <si>
    <t>CARTILLAS INFORMATIVAS</t>
  </si>
  <si>
    <t>CASETA DE PARADA</t>
  </si>
  <si>
    <t>SEÑALIZACION AMBIENTAL DEFINITIVA ADVERTENCIA ROMBO</t>
  </si>
  <si>
    <t>TRIPTICOS INFORMATIVOS</t>
  </si>
  <si>
    <t>TALLERES EDUCATIVOS</t>
  </si>
  <si>
    <t>9</t>
  </si>
  <si>
    <t>SERVICIOS DE CAMPO PARA EL INGENIERO</t>
  </si>
  <si>
    <t xml:space="preserve">SERVICIO DE ALIMENTACION        </t>
  </si>
  <si>
    <t>H*D</t>
  </si>
  <si>
    <t>ALQUILER DE OFICINAS  VIVIENDAS Y OTRAS INSTALACIONES</t>
  </si>
  <si>
    <t>M2M</t>
  </si>
  <si>
    <t xml:space="preserve">MANTENIMIENTO, LUBRICANTES Y COMBUSTIBLE  </t>
  </si>
  <si>
    <t>V*M</t>
  </si>
  <si>
    <t>PROVISION DE CAMIONETA DOBLE TRACCION, CABINA DOBLE SUPERVISION</t>
  </si>
  <si>
    <t>PROVISION DE CAMIONETA DOBLE TRACCION, CABINA DOBLE FISCALIZACION</t>
  </si>
  <si>
    <t>LABORATORIO DE SUELOS, HORMIGONES Y ASFALTOS</t>
  </si>
  <si>
    <t>GLB</t>
  </si>
  <si>
    <t>REPOSCICION DE SERVICIOS</t>
  </si>
  <si>
    <t>REPOSICION DE SERVICIOS</t>
  </si>
  <si>
    <t>TOTALES GENERALES (BS.)</t>
  </si>
  <si>
    <t>AMORTIZACION DE ANTICIPO (20%) (BS)</t>
  </si>
  <si>
    <t>RETENCION  POR GARANTIA DE CUMPLIMIENTO DE  CONTRATO (7%) (BS)</t>
  </si>
  <si>
    <t>TRIGESIMA  (MOROSIDAD Y SUS PENALIDADES) (BS)</t>
  </si>
  <si>
    <t>TOTAL GENERAL LIQUIDO PAGABLE (BS)</t>
  </si>
  <si>
    <t xml:space="preserve">  CONTRATISTA:</t>
  </si>
  <si>
    <t>SUPERVISION:</t>
  </si>
  <si>
    <t>FISCALIZACION:</t>
  </si>
  <si>
    <t>TIPO</t>
  </si>
  <si>
    <t>CODIGO</t>
  </si>
  <si>
    <t>DESCRIPCION</t>
  </si>
  <si>
    <t>SIMBOLO</t>
  </si>
  <si>
    <t>PREC_UNITARIO</t>
  </si>
  <si>
    <t>TOTAL</t>
  </si>
  <si>
    <t>I</t>
  </si>
  <si>
    <t>G</t>
  </si>
  <si>
    <t>3.1.1</t>
  </si>
  <si>
    <t>3.2.1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</si>
  <si>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</si>
  <si>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</si>
  <si>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</si>
  <si>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</si>
  <si>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</si>
  <si>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</si>
  <si>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</si>
  <si>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</si>
  <si>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</si>
  <si>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</si>
  <si>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</si>
  <si>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</si>
  <si>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3.3.1</t>
  </si>
  <si>
    <t>3.3.2</t>
  </si>
  <si>
    <t>3.3.3</t>
  </si>
  <si>
    <t>3.3.4</t>
  </si>
  <si>
    <t>3.3.5</t>
  </si>
  <si>
    <t>3.4.1</t>
  </si>
  <si>
    <t>3.5.1</t>
  </si>
  <si>
    <t>3.5.2</t>
  </si>
  <si>
    <t>3.5.3</t>
  </si>
  <si>
    <t>3.5.4</t>
  </si>
  <si>
    <t>3.5.5</t>
  </si>
  <si>
    <t>3.5.6</t>
  </si>
  <si>
    <t>3.5.7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</si>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</sst>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General_)"/>
    <numFmt numFmtId="165" formatCode="#,##0.00&quot;    &quot;"/>
    <numFmt numFmtId="166" formatCode="#,##0.00&quot; &quot;"/>
    <numFmt numFmtId="167" formatCode="_ * #,##0.00_ ;_ * \-#,##0.00_ ;_ * &quot;-&quot;??_ ;_ @_ "/>
    <numFmt numFmtId="168" formatCode="0.000_)"/>
    <numFmt numFmtId="169" formatCode="#,##0.0000"/>
    <numFmt numFmtId="170" formatCode="0.000"/>
    <numFmt numFmtId="171" formatCode="#,##0.000000"/>
  </numFmts>
  <fonts count="24">
    <font>
      <sz val="8"/>
      <name val="Arial"/>
    </font>
    <font>
      <sz val="11"/>
      <color theme="1"/>
      <name val="Calibri"/>
      <family val="2"/>
      <scheme val="minor"/>
    </font>
    <font>
      <sz val="9"/>
      <name val="Arial MT"/>
    </font>
    <font>
      <b/>
      <sz val="10"/>
      <name val="Times New Roman"/>
      <family val="1"/>
    </font>
    <font>
      <b/>
      <sz val="2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b/>
      <sz val="18"/>
      <name val="Times New Roman"/>
      <family val="1"/>
    </font>
    <font>
      <b/>
      <sz val="22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name val="Arial"/>
      <family val="2"/>
    </font>
    <font>
      <b/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7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medium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FF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FF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FF"/>
      </left>
      <right style="thin">
        <color indexed="64"/>
      </right>
      <top style="medium">
        <color indexed="64"/>
      </top>
      <bottom style="medium">
        <color rgb="FF0000FF"/>
      </bottom>
      <diagonal/>
    </border>
    <border>
      <left style="thin">
        <color indexed="64"/>
      </left>
      <right style="medium">
        <color rgb="FF0000FF"/>
      </right>
      <top style="medium">
        <color indexed="64"/>
      </top>
      <bottom style="medium">
        <color rgb="FF0000FF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2" fillId="0" borderId="0"/>
    <xf numFmtId="0" fontId="8" fillId="0" borderId="0"/>
    <xf numFmtId="0" fontId="8" fillId="0" borderId="0"/>
  </cellStyleXfs>
  <cellXfs count="412">
    <xf numFmtId="0" fontId="0" fillId="0" borderId="0" xfId="0"/>
    <xf numFmtId="164" fontId="4" fillId="0" borderId="0" xfId="3" applyFont="1" applyAlignment="1">
      <alignment vertical="center" wrapText="1"/>
    </xf>
    <xf numFmtId="164" fontId="5" fillId="0" borderId="0" xfId="3" applyFont="1" applyAlignment="1">
      <alignment vertical="center"/>
    </xf>
    <xf numFmtId="164" fontId="6" fillId="0" borderId="1" xfId="3" applyFont="1" applyBorder="1" applyAlignment="1">
      <alignment vertical="center" wrapText="1"/>
    </xf>
    <xf numFmtId="164" fontId="7" fillId="0" borderId="2" xfId="3" applyFont="1" applyBorder="1" applyAlignment="1">
      <alignment horizontal="center" vertical="center" wrapText="1"/>
    </xf>
    <xf numFmtId="164" fontId="6" fillId="0" borderId="11" xfId="3" applyFont="1" applyBorder="1" applyAlignment="1">
      <alignment horizontal="center" vertical="center" wrapText="1"/>
    </xf>
    <xf numFmtId="164" fontId="7" fillId="0" borderId="12" xfId="3" applyFont="1" applyBorder="1" applyAlignment="1">
      <alignment horizontal="center" vertical="center" wrapText="1"/>
    </xf>
    <xf numFmtId="164" fontId="6" fillId="0" borderId="11" xfId="3" applyFont="1" applyBorder="1" applyAlignment="1">
      <alignment horizontal="left" vertical="center"/>
    </xf>
    <xf numFmtId="164" fontId="10" fillId="0" borderId="12" xfId="3" applyFont="1" applyBorder="1" applyAlignment="1">
      <alignment horizontal="centerContinuous" vertical="center"/>
    </xf>
    <xf numFmtId="164" fontId="6" fillId="0" borderId="8" xfId="3" applyFont="1" applyBorder="1" applyAlignment="1">
      <alignment horizontal="center" vertical="center"/>
    </xf>
    <xf numFmtId="164" fontId="11" fillId="0" borderId="10" xfId="3" applyFont="1" applyBorder="1" applyAlignment="1">
      <alignment horizontal="centerContinuous" vertical="center"/>
    </xf>
    <xf numFmtId="164" fontId="12" fillId="0" borderId="11" xfId="3" applyFont="1" applyBorder="1" applyAlignment="1">
      <alignment horizontal="center" vertical="center"/>
    </xf>
    <xf numFmtId="164" fontId="5" fillId="0" borderId="0" xfId="3" applyFont="1" applyAlignment="1">
      <alignment horizontal="centerContinuous" vertical="center"/>
    </xf>
    <xf numFmtId="164" fontId="5" fillId="2" borderId="0" xfId="3" applyFont="1" applyFill="1" applyAlignment="1">
      <alignment horizontal="centerContinuous" vertical="center"/>
    </xf>
    <xf numFmtId="164" fontId="12" fillId="0" borderId="0" xfId="3" applyFont="1" applyAlignment="1">
      <alignment vertical="center"/>
    </xf>
    <xf numFmtId="164" fontId="6" fillId="0" borderId="7" xfId="3" applyFont="1" applyBorder="1" applyAlignment="1">
      <alignment horizontal="center" vertical="center" wrapText="1"/>
    </xf>
    <xf numFmtId="165" fontId="6" fillId="0" borderId="7" xfId="3" applyNumberFormat="1" applyFont="1" applyBorder="1" applyAlignment="1">
      <alignment horizontal="center" vertical="center" wrapText="1"/>
    </xf>
    <xf numFmtId="49" fontId="6" fillId="3" borderId="15" xfId="3" applyNumberFormat="1" applyFont="1" applyFill="1" applyBorder="1" applyAlignment="1">
      <alignment horizontal="center" vertical="center"/>
    </xf>
    <xf numFmtId="164" fontId="12" fillId="3" borderId="4" xfId="3" applyFont="1" applyFill="1" applyBorder="1" applyAlignment="1">
      <alignment horizontal="center" vertical="center"/>
    </xf>
    <xf numFmtId="166" fontId="13" fillId="3" borderId="17" xfId="3" applyNumberFormat="1" applyFont="1" applyFill="1" applyBorder="1" applyAlignment="1">
      <alignment horizontal="centerContinuous" vertical="center"/>
    </xf>
    <xf numFmtId="166" fontId="13" fillId="3" borderId="4" xfId="3" applyNumberFormat="1" applyFont="1" applyFill="1" applyBorder="1" applyAlignment="1">
      <alignment horizontal="centerContinuous" vertical="center"/>
    </xf>
    <xf numFmtId="166" fontId="13" fillId="3" borderId="18" xfId="3" applyNumberFormat="1" applyFont="1" applyFill="1" applyBorder="1" applyAlignment="1">
      <alignment horizontal="centerContinuous" vertical="center"/>
    </xf>
    <xf numFmtId="166" fontId="13" fillId="3" borderId="6" xfId="3" applyNumberFormat="1" applyFont="1" applyFill="1" applyBorder="1" applyAlignment="1">
      <alignment horizontal="centerContinuous" vertical="center"/>
    </xf>
    <xf numFmtId="165" fontId="13" fillId="3" borderId="2" xfId="3" applyNumberFormat="1" applyFont="1" applyFill="1" applyBorder="1" applyAlignment="1">
      <alignment horizontal="center" vertical="center"/>
    </xf>
    <xf numFmtId="164" fontId="13" fillId="3" borderId="0" xfId="3" applyFont="1" applyFill="1" applyAlignment="1">
      <alignment vertical="center"/>
    </xf>
    <xf numFmtId="164" fontId="12" fillId="4" borderId="19" xfId="3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 wrapText="1"/>
    </xf>
    <xf numFmtId="4" fontId="12" fillId="4" borderId="22" xfId="3" applyNumberFormat="1" applyFont="1" applyFill="1" applyBorder="1" applyAlignment="1">
      <alignment vertical="center"/>
    </xf>
    <xf numFmtId="4" fontId="12" fillId="4" borderId="22" xfId="1" applyNumberFormat="1" applyFont="1" applyFill="1" applyBorder="1" applyAlignment="1">
      <alignment vertical="center"/>
    </xf>
    <xf numFmtId="4" fontId="12" fillId="4" borderId="23" xfId="1" applyNumberFormat="1" applyFont="1" applyFill="1" applyBorder="1" applyAlignment="1">
      <alignment vertical="center"/>
    </xf>
    <xf numFmtId="4" fontId="6" fillId="4" borderId="24" xfId="1" applyNumberFormat="1" applyFont="1" applyFill="1" applyBorder="1" applyAlignment="1">
      <alignment vertical="center"/>
    </xf>
    <xf numFmtId="4" fontId="12" fillId="4" borderId="25" xfId="3" applyNumberFormat="1" applyFont="1" applyFill="1" applyBorder="1" applyAlignment="1">
      <alignment vertical="center"/>
    </xf>
    <xf numFmtId="4" fontId="12" fillId="4" borderId="26" xfId="1" applyNumberFormat="1" applyFont="1" applyFill="1" applyBorder="1" applyAlignment="1">
      <alignment vertical="center"/>
    </xf>
    <xf numFmtId="4" fontId="12" fillId="4" borderId="27" xfId="3" applyNumberFormat="1" applyFont="1" applyFill="1" applyBorder="1" applyAlignment="1">
      <alignment horizontal="right" vertical="center"/>
    </xf>
    <xf numFmtId="168" fontId="13" fillId="4" borderId="0" xfId="3" applyNumberFormat="1" applyFont="1" applyFill="1" applyAlignment="1">
      <alignment vertical="center"/>
    </xf>
    <xf numFmtId="164" fontId="13" fillId="4" borderId="0" xfId="3" applyFont="1" applyFill="1" applyAlignment="1">
      <alignment vertical="center"/>
    </xf>
    <xf numFmtId="9" fontId="13" fillId="4" borderId="0" xfId="2" applyFont="1" applyFill="1" applyAlignment="1">
      <alignment vertical="center"/>
    </xf>
    <xf numFmtId="164" fontId="12" fillId="4" borderId="28" xfId="3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 wrapText="1"/>
    </xf>
    <xf numFmtId="4" fontId="12" fillId="4" borderId="31" xfId="3" applyNumberFormat="1" applyFont="1" applyFill="1" applyBorder="1" applyAlignment="1">
      <alignment vertical="center"/>
    </xf>
    <xf numFmtId="4" fontId="12" fillId="4" borderId="31" xfId="1" applyNumberFormat="1" applyFont="1" applyFill="1" applyBorder="1" applyAlignment="1">
      <alignment vertical="center"/>
    </xf>
    <xf numFmtId="4" fontId="12" fillId="4" borderId="32" xfId="1" applyNumberFormat="1" applyFont="1" applyFill="1" applyBorder="1" applyAlignment="1">
      <alignment vertical="center"/>
    </xf>
    <xf numFmtId="4" fontId="6" fillId="4" borderId="33" xfId="1" applyNumberFormat="1" applyFont="1" applyFill="1" applyBorder="1" applyAlignment="1">
      <alignment vertical="center"/>
    </xf>
    <xf numFmtId="4" fontId="12" fillId="4" borderId="34" xfId="3" applyNumberFormat="1" applyFont="1" applyFill="1" applyBorder="1" applyAlignment="1">
      <alignment vertical="center"/>
    </xf>
    <xf numFmtId="4" fontId="12" fillId="4" borderId="35" xfId="1" applyNumberFormat="1" applyFont="1" applyFill="1" applyBorder="1" applyAlignment="1">
      <alignment vertical="center"/>
    </xf>
    <xf numFmtId="4" fontId="12" fillId="4" borderId="36" xfId="1" applyNumberFormat="1" applyFont="1" applyFill="1" applyBorder="1" applyAlignment="1">
      <alignment vertical="center"/>
    </xf>
    <xf numFmtId="4" fontId="12" fillId="4" borderId="37" xfId="3" applyNumberFormat="1" applyFont="1" applyFill="1" applyBorder="1" applyAlignment="1">
      <alignment horizontal="right" vertical="center"/>
    </xf>
    <xf numFmtId="168" fontId="13" fillId="0" borderId="0" xfId="3" applyNumberFormat="1" applyFont="1" applyAlignment="1">
      <alignment vertical="center"/>
    </xf>
    <xf numFmtId="164" fontId="13" fillId="0" borderId="0" xfId="3" applyFont="1" applyAlignment="1">
      <alignment vertical="center"/>
    </xf>
    <xf numFmtId="164" fontId="12" fillId="0" borderId="28" xfId="3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4" fontId="12" fillId="0" borderId="31" xfId="3" applyNumberFormat="1" applyFont="1" applyBorder="1" applyAlignment="1">
      <alignment vertical="center"/>
    </xf>
    <xf numFmtId="4" fontId="12" fillId="0" borderId="31" xfId="1" applyNumberFormat="1" applyFont="1" applyBorder="1" applyAlignment="1">
      <alignment vertical="center"/>
    </xf>
    <xf numFmtId="4" fontId="12" fillId="0" borderId="32" xfId="1" applyNumberFormat="1" applyFont="1" applyBorder="1" applyAlignment="1">
      <alignment vertical="center"/>
    </xf>
    <xf numFmtId="4" fontId="6" fillId="0" borderId="33" xfId="1" applyNumberFormat="1" applyFont="1" applyBorder="1" applyAlignment="1">
      <alignment vertical="center"/>
    </xf>
    <xf numFmtId="4" fontId="12" fillId="0" borderId="34" xfId="3" applyNumberFormat="1" applyFont="1" applyBorder="1" applyAlignment="1">
      <alignment vertical="center"/>
    </xf>
    <xf numFmtId="4" fontId="12" fillId="0" borderId="38" xfId="1" applyNumberFormat="1" applyFont="1" applyBorder="1" applyAlignment="1">
      <alignment vertical="center"/>
    </xf>
    <xf numFmtId="4" fontId="12" fillId="0" borderId="39" xfId="1" applyNumberFormat="1" applyFont="1" applyBorder="1" applyAlignment="1">
      <alignment vertical="center"/>
    </xf>
    <xf numFmtId="4" fontId="12" fillId="0" borderId="37" xfId="3" applyNumberFormat="1" applyFont="1" applyBorder="1" applyAlignment="1">
      <alignment horizontal="right" vertical="center"/>
    </xf>
    <xf numFmtId="4" fontId="12" fillId="0" borderId="32" xfId="1" applyNumberFormat="1" applyFont="1" applyFill="1" applyBorder="1" applyAlignment="1">
      <alignment vertical="center"/>
    </xf>
    <xf numFmtId="4" fontId="6" fillId="0" borderId="33" xfId="1" applyNumberFormat="1" applyFont="1" applyFill="1" applyBorder="1" applyAlignment="1">
      <alignment vertical="center"/>
    </xf>
    <xf numFmtId="4" fontId="12" fillId="0" borderId="38" xfId="1" applyNumberFormat="1" applyFont="1" applyFill="1" applyBorder="1" applyAlignment="1">
      <alignment vertical="center"/>
    </xf>
    <xf numFmtId="4" fontId="12" fillId="0" borderId="39" xfId="1" applyNumberFormat="1" applyFont="1" applyFill="1" applyBorder="1" applyAlignment="1">
      <alignment vertical="center"/>
    </xf>
    <xf numFmtId="164" fontId="12" fillId="0" borderId="40" xfId="3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4" fontId="12" fillId="0" borderId="43" xfId="3" applyNumberFormat="1" applyFont="1" applyBorder="1" applyAlignment="1">
      <alignment vertical="center"/>
    </xf>
    <xf numFmtId="4" fontId="12" fillId="0" borderId="44" xfId="1" applyNumberFormat="1" applyFont="1" applyBorder="1" applyAlignment="1">
      <alignment vertical="center"/>
    </xf>
    <xf numFmtId="4" fontId="6" fillId="0" borderId="45" xfId="1" applyNumberFormat="1" applyFont="1" applyBorder="1" applyAlignment="1">
      <alignment vertical="center"/>
    </xf>
    <xf numFmtId="4" fontId="12" fillId="0" borderId="46" xfId="1" applyNumberFormat="1" applyFont="1" applyBorder="1" applyAlignment="1">
      <alignment vertical="center"/>
    </xf>
    <xf numFmtId="4" fontId="12" fillId="0" borderId="47" xfId="1" applyNumberFormat="1" applyFont="1" applyBorder="1" applyAlignment="1">
      <alignment vertical="center"/>
    </xf>
    <xf numFmtId="4" fontId="12" fillId="0" borderId="48" xfId="3" applyNumberFormat="1" applyFont="1" applyBorder="1" applyAlignment="1">
      <alignment horizontal="right" vertical="center"/>
    </xf>
    <xf numFmtId="164" fontId="12" fillId="3" borderId="16" xfId="3" applyFont="1" applyFill="1" applyBorder="1" applyAlignment="1">
      <alignment horizontal="center" vertical="center"/>
    </xf>
    <xf numFmtId="4" fontId="12" fillId="3" borderId="17" xfId="3" applyNumberFormat="1" applyFont="1" applyFill="1" applyBorder="1" applyAlignment="1">
      <alignment vertical="center"/>
    </xf>
    <xf numFmtId="4" fontId="12" fillId="3" borderId="4" xfId="3" applyNumberFormat="1" applyFont="1" applyFill="1" applyBorder="1" applyAlignment="1">
      <alignment vertical="center"/>
    </xf>
    <xf numFmtId="4" fontId="12" fillId="3" borderId="4" xfId="3" applyNumberFormat="1" applyFont="1" applyFill="1" applyBorder="1" applyAlignment="1" applyProtection="1">
      <alignment vertical="center"/>
      <protection locked="0"/>
    </xf>
    <xf numFmtId="4" fontId="6" fillId="3" borderId="49" xfId="3" applyNumberFormat="1" applyFont="1" applyFill="1" applyBorder="1" applyAlignment="1" applyProtection="1">
      <alignment vertical="center"/>
      <protection locked="0"/>
    </xf>
    <xf numFmtId="4" fontId="12" fillId="3" borderId="50" xfId="3" applyNumberFormat="1" applyFont="1" applyFill="1" applyBorder="1" applyAlignment="1">
      <alignment vertical="center"/>
    </xf>
    <xf numFmtId="4" fontId="12" fillId="3" borderId="16" xfId="3" applyNumberFormat="1" applyFont="1" applyFill="1" applyBorder="1" applyAlignment="1">
      <alignment vertical="center"/>
    </xf>
    <xf numFmtId="169" fontId="12" fillId="3" borderId="4" xfId="3" applyNumberFormat="1" applyFont="1" applyFill="1" applyBorder="1" applyAlignment="1">
      <alignment vertical="center"/>
    </xf>
    <xf numFmtId="4" fontId="12" fillId="3" borderId="5" xfId="3" applyNumberFormat="1" applyFont="1" applyFill="1" applyBorder="1" applyAlignment="1">
      <alignment vertical="center"/>
    </xf>
    <xf numFmtId="164" fontId="12" fillId="0" borderId="19" xfId="3" applyFont="1" applyBorder="1" applyAlignment="1">
      <alignment horizontal="center" vertical="center"/>
    </xf>
    <xf numFmtId="164" fontId="12" fillId="0" borderId="21" xfId="3" applyFont="1" applyBorder="1" applyAlignment="1">
      <alignment horizontal="center" vertical="center"/>
    </xf>
    <xf numFmtId="4" fontId="12" fillId="0" borderId="22" xfId="3" applyNumberFormat="1" applyFont="1" applyBorder="1" applyAlignment="1">
      <alignment vertical="center"/>
    </xf>
    <xf numFmtId="4" fontId="12" fillId="0" borderId="22" xfId="1" applyNumberFormat="1" applyFont="1" applyBorder="1" applyAlignment="1">
      <alignment vertical="center"/>
    </xf>
    <xf numFmtId="4" fontId="12" fillId="0" borderId="23" xfId="1" applyNumberFormat="1" applyFont="1" applyBorder="1" applyAlignment="1">
      <alignment vertical="center"/>
    </xf>
    <xf numFmtId="4" fontId="6" fillId="0" borderId="51" xfId="1" applyNumberFormat="1" applyFont="1" applyBorder="1" applyAlignment="1">
      <alignment vertical="center"/>
    </xf>
    <xf numFmtId="4" fontId="12" fillId="0" borderId="52" xfId="3" applyNumberFormat="1" applyFont="1" applyBorder="1" applyAlignment="1">
      <alignment vertical="center"/>
    </xf>
    <xf numFmtId="4" fontId="12" fillId="0" borderId="21" xfId="1" applyNumberFormat="1" applyFont="1" applyBorder="1" applyAlignment="1">
      <alignment vertical="center"/>
    </xf>
    <xf numFmtId="4" fontId="12" fillId="0" borderId="27" xfId="3" applyNumberFormat="1" applyFont="1" applyBorder="1" applyAlignment="1">
      <alignment horizontal="right" vertical="center"/>
    </xf>
    <xf numFmtId="164" fontId="12" fillId="0" borderId="30" xfId="3" applyFont="1" applyBorder="1" applyAlignment="1">
      <alignment horizontal="center" vertical="center"/>
    </xf>
    <xf numFmtId="4" fontId="6" fillId="0" borderId="33" xfId="1" applyNumberFormat="1" applyFont="1" applyBorder="1" applyAlignment="1" applyProtection="1">
      <alignment vertical="center"/>
      <protection locked="0"/>
    </xf>
    <xf numFmtId="4" fontId="12" fillId="0" borderId="30" xfId="1" applyNumberFormat="1" applyFont="1" applyBorder="1" applyAlignment="1">
      <alignment vertical="center"/>
    </xf>
    <xf numFmtId="164" fontId="12" fillId="0" borderId="42" xfId="3" applyFont="1" applyBorder="1" applyAlignment="1">
      <alignment horizontal="center" vertical="center"/>
    </xf>
    <xf numFmtId="4" fontId="12" fillId="0" borderId="43" xfId="1" applyNumberFormat="1" applyFont="1" applyBorder="1" applyAlignment="1">
      <alignment vertical="center"/>
    </xf>
    <xf numFmtId="4" fontId="6" fillId="0" borderId="45" xfId="1" applyNumberFormat="1" applyFont="1" applyBorder="1" applyAlignment="1" applyProtection="1">
      <alignment vertical="center"/>
      <protection locked="0"/>
    </xf>
    <xf numFmtId="164" fontId="6" fillId="3" borderId="16" xfId="3" applyFont="1" applyFill="1" applyBorder="1" applyAlignment="1">
      <alignment horizontal="center" vertical="center"/>
    </xf>
    <xf numFmtId="4" fontId="6" fillId="3" borderId="17" xfId="3" applyNumberFormat="1" applyFont="1" applyFill="1" applyBorder="1" applyAlignment="1">
      <alignment vertical="center"/>
    </xf>
    <xf numFmtId="4" fontId="6" fillId="3" borderId="4" xfId="3" applyNumberFormat="1" applyFont="1" applyFill="1" applyBorder="1" applyAlignment="1">
      <alignment vertical="center"/>
    </xf>
    <xf numFmtId="4" fontId="6" fillId="3" borderId="49" xfId="1" applyNumberFormat="1" applyFont="1" applyFill="1" applyBorder="1" applyAlignment="1" applyProtection="1">
      <alignment vertical="center"/>
      <protection locked="0"/>
    </xf>
    <xf numFmtId="4" fontId="6" fillId="3" borderId="50" xfId="3" applyNumberFormat="1" applyFont="1" applyFill="1" applyBorder="1" applyAlignment="1">
      <alignment vertical="center"/>
    </xf>
    <xf numFmtId="4" fontId="6" fillId="3" borderId="16" xfId="1" applyNumberFormat="1" applyFont="1" applyFill="1" applyBorder="1" applyAlignment="1">
      <alignment vertical="center"/>
    </xf>
    <xf numFmtId="169" fontId="6" fillId="3" borderId="4" xfId="1" applyNumberFormat="1" applyFont="1" applyFill="1" applyBorder="1" applyAlignment="1">
      <alignment vertical="center"/>
    </xf>
    <xf numFmtId="49" fontId="6" fillId="5" borderId="15" xfId="3" applyNumberFormat="1" applyFont="1" applyFill="1" applyBorder="1" applyAlignment="1">
      <alignment horizontal="center" vertical="center"/>
    </xf>
    <xf numFmtId="164" fontId="6" fillId="5" borderId="16" xfId="3" applyFont="1" applyFill="1" applyBorder="1" applyAlignment="1">
      <alignment horizontal="center" vertical="center"/>
    </xf>
    <xf numFmtId="4" fontId="6" fillId="5" borderId="17" xfId="3" applyNumberFormat="1" applyFont="1" applyFill="1" applyBorder="1" applyAlignment="1">
      <alignment vertical="center"/>
    </xf>
    <xf numFmtId="4" fontId="6" fillId="5" borderId="4" xfId="3" applyNumberFormat="1" applyFont="1" applyFill="1" applyBorder="1" applyAlignment="1">
      <alignment vertical="center"/>
    </xf>
    <xf numFmtId="4" fontId="6" fillId="0" borderId="4" xfId="3" applyNumberFormat="1" applyFont="1" applyBorder="1" applyAlignment="1">
      <alignment vertical="center"/>
    </xf>
    <xf numFmtId="4" fontId="6" fillId="0" borderId="49" xfId="1" applyNumberFormat="1" applyFont="1" applyBorder="1" applyAlignment="1" applyProtection="1">
      <alignment vertical="center"/>
      <protection locked="0"/>
    </xf>
    <xf numFmtId="4" fontId="6" fillId="5" borderId="50" xfId="3" applyNumberFormat="1" applyFont="1" applyFill="1" applyBorder="1" applyAlignment="1">
      <alignment vertical="center"/>
    </xf>
    <xf numFmtId="4" fontId="6" fillId="5" borderId="16" xfId="1" applyNumberFormat="1" applyFont="1" applyFill="1" applyBorder="1" applyAlignment="1">
      <alignment vertical="center"/>
    </xf>
    <xf numFmtId="169" fontId="6" fillId="5" borderId="4" xfId="1" applyNumberFormat="1" applyFont="1" applyFill="1" applyBorder="1" applyAlignment="1">
      <alignment vertical="center"/>
    </xf>
    <xf numFmtId="4" fontId="12" fillId="0" borderId="5" xfId="3" applyNumberFormat="1" applyFont="1" applyBorder="1" applyAlignment="1">
      <alignment vertical="center"/>
    </xf>
    <xf numFmtId="164" fontId="12" fillId="0" borderId="53" xfId="3" applyFont="1" applyBorder="1" applyAlignment="1">
      <alignment horizontal="center" vertical="center"/>
    </xf>
    <xf numFmtId="164" fontId="12" fillId="0" borderId="54" xfId="3" applyFont="1" applyBorder="1" applyAlignment="1">
      <alignment horizontal="center" vertical="center"/>
    </xf>
    <xf numFmtId="4" fontId="12" fillId="0" borderId="55" xfId="0" applyNumberFormat="1" applyFont="1" applyBorder="1" applyAlignment="1">
      <alignment horizontal="right"/>
    </xf>
    <xf numFmtId="4" fontId="12" fillId="0" borderId="55" xfId="3" applyNumberFormat="1" applyFont="1" applyBorder="1" applyAlignment="1">
      <alignment vertical="center"/>
    </xf>
    <xf numFmtId="4" fontId="12" fillId="0" borderId="17" xfId="3" applyNumberFormat="1" applyFont="1" applyBorder="1" applyAlignment="1">
      <alignment vertical="center"/>
    </xf>
    <xf numFmtId="4" fontId="12" fillId="0" borderId="17" xfId="3" applyNumberFormat="1" applyFont="1" applyBorder="1" applyAlignment="1" applyProtection="1">
      <alignment vertical="center"/>
      <protection locked="0"/>
    </xf>
    <xf numFmtId="4" fontId="12" fillId="0" borderId="56" xfId="3" applyNumberFormat="1" applyFont="1" applyBorder="1" applyAlignment="1">
      <alignment vertical="center"/>
    </xf>
    <xf numFmtId="4" fontId="6" fillId="0" borderId="49" xfId="3" applyNumberFormat="1" applyFont="1" applyBorder="1" applyAlignment="1" applyProtection="1">
      <alignment vertical="center"/>
      <protection locked="0"/>
    </xf>
    <xf numFmtId="4" fontId="12" fillId="0" borderId="50" xfId="3" applyNumberFormat="1" applyFont="1" applyBorder="1" applyAlignment="1">
      <alignment vertical="center"/>
    </xf>
    <xf numFmtId="4" fontId="12" fillId="0" borderId="16" xfId="3" applyNumberFormat="1" applyFont="1" applyBorder="1" applyAlignment="1">
      <alignment vertical="center"/>
    </xf>
    <xf numFmtId="4" fontId="12" fillId="0" borderId="17" xfId="1" applyNumberFormat="1" applyFont="1" applyBorder="1" applyAlignment="1">
      <alignment vertical="center"/>
    </xf>
    <xf numFmtId="4" fontId="6" fillId="3" borderId="4" xfId="1" applyNumberFormat="1" applyFont="1" applyFill="1" applyBorder="1" applyAlignment="1">
      <alignment vertical="center"/>
    </xf>
    <xf numFmtId="4" fontId="6" fillId="3" borderId="49" xfId="1" applyNumberFormat="1" applyFont="1" applyFill="1" applyBorder="1" applyAlignment="1">
      <alignment vertical="center"/>
    </xf>
    <xf numFmtId="4" fontId="12" fillId="6" borderId="55" xfId="0" applyNumberFormat="1" applyFont="1" applyFill="1" applyBorder="1" applyAlignment="1">
      <alignment horizontal="right"/>
    </xf>
    <xf numFmtId="4" fontId="12" fillId="2" borderId="23" xfId="1" applyNumberFormat="1" applyFont="1" applyFill="1" applyBorder="1" applyAlignment="1">
      <alignment vertical="center"/>
    </xf>
    <xf numFmtId="4" fontId="16" fillId="0" borderId="51" xfId="1" applyNumberFormat="1" applyFont="1" applyBorder="1" applyAlignment="1">
      <alignment vertical="center"/>
    </xf>
    <xf numFmtId="4" fontId="12" fillId="6" borderId="31" xfId="0" applyNumberFormat="1" applyFont="1" applyFill="1" applyBorder="1" applyAlignment="1">
      <alignment horizontal="right"/>
    </xf>
    <xf numFmtId="4" fontId="12" fillId="2" borderId="32" xfId="1" applyNumberFormat="1" applyFont="1" applyFill="1" applyBorder="1" applyAlignment="1">
      <alignment vertical="center"/>
    </xf>
    <xf numFmtId="4" fontId="16" fillId="0" borderId="33" xfId="1" applyNumberFormat="1" applyFont="1" applyBorder="1" applyAlignment="1">
      <alignment vertical="center"/>
    </xf>
    <xf numFmtId="164" fontId="14" fillId="0" borderId="30" xfId="3" applyFont="1" applyBorder="1" applyAlignment="1">
      <alignment horizontal="center" vertical="center"/>
    </xf>
    <xf numFmtId="4" fontId="14" fillId="0" borderId="31" xfId="3" applyNumberFormat="1" applyFont="1" applyBorder="1" applyAlignment="1">
      <alignment vertical="center"/>
    </xf>
    <xf numFmtId="164" fontId="17" fillId="0" borderId="0" xfId="3" applyFont="1" applyAlignment="1">
      <alignment vertical="center"/>
    </xf>
    <xf numFmtId="4" fontId="12" fillId="0" borderId="31" xfId="0" applyNumberFormat="1" applyFont="1" applyBorder="1" applyAlignment="1">
      <alignment horizontal="right"/>
    </xf>
    <xf numFmtId="4" fontId="16" fillId="0" borderId="33" xfId="1" applyNumberFormat="1" applyFont="1" applyBorder="1" applyAlignment="1" applyProtection="1">
      <alignment vertical="center"/>
      <protection locked="0"/>
    </xf>
    <xf numFmtId="4" fontId="12" fillId="0" borderId="31" xfId="3" applyNumberFormat="1" applyFont="1" applyBorder="1" applyAlignment="1" applyProtection="1">
      <alignment vertical="center"/>
      <protection locked="0"/>
    </xf>
    <xf numFmtId="4" fontId="12" fillId="0" borderId="32" xfId="3" applyNumberFormat="1" applyFont="1" applyBorder="1" applyAlignment="1">
      <alignment vertical="center"/>
    </xf>
    <xf numFmtId="4" fontId="6" fillId="0" borderId="33" xfId="3" applyNumberFormat="1" applyFont="1" applyBorder="1" applyAlignment="1" applyProtection="1">
      <alignment vertical="center"/>
      <protection locked="0"/>
    </xf>
    <xf numFmtId="4" fontId="12" fillId="0" borderId="30" xfId="3" applyNumberFormat="1" applyFont="1" applyBorder="1" applyAlignment="1">
      <alignment vertical="center"/>
    </xf>
    <xf numFmtId="0" fontId="1" fillId="0" borderId="30" xfId="0" applyFont="1" applyBorder="1" applyAlignment="1">
      <alignment horizontal="center"/>
    </xf>
    <xf numFmtId="164" fontId="12" fillId="0" borderId="30" xfId="3" applyFont="1" applyBorder="1" applyAlignment="1">
      <alignment horizontal="centerContinuous" vertical="center"/>
    </xf>
    <xf numFmtId="4" fontId="12" fillId="0" borderId="31" xfId="3" applyNumberFormat="1" applyFont="1" applyBorder="1" applyAlignment="1">
      <alignment horizontal="right" vertical="center"/>
    </xf>
    <xf numFmtId="4" fontId="12" fillId="0" borderId="33" xfId="1" applyNumberFormat="1" applyFont="1" applyBorder="1" applyAlignment="1" applyProtection="1">
      <alignment vertical="center"/>
      <protection locked="0"/>
    </xf>
    <xf numFmtId="4" fontId="12" fillId="0" borderId="43" xfId="3" applyNumberFormat="1" applyFont="1" applyBorder="1" applyAlignment="1">
      <alignment horizontal="right" vertical="center"/>
    </xf>
    <xf numFmtId="4" fontId="12" fillId="0" borderId="57" xfId="3" applyNumberFormat="1" applyFont="1" applyBorder="1" applyAlignment="1">
      <alignment vertical="center"/>
    </xf>
    <xf numFmtId="4" fontId="12" fillId="0" borderId="42" xfId="1" applyNumberFormat="1" applyFont="1" applyBorder="1" applyAlignment="1">
      <alignment vertical="center"/>
    </xf>
    <xf numFmtId="164" fontId="6" fillId="3" borderId="15" xfId="3" applyFont="1" applyFill="1" applyBorder="1" applyAlignment="1">
      <alignment horizontal="center" vertical="center"/>
    </xf>
    <xf numFmtId="164" fontId="12" fillId="3" borderId="16" xfId="3" applyFont="1" applyFill="1" applyBorder="1" applyAlignment="1">
      <alignment horizontal="centerContinuous" vertical="center"/>
    </xf>
    <xf numFmtId="4" fontId="12" fillId="3" borderId="17" xfId="0" applyNumberFormat="1" applyFont="1" applyFill="1" applyBorder="1" applyAlignment="1">
      <alignment horizontal="right"/>
    </xf>
    <xf numFmtId="4" fontId="12" fillId="3" borderId="17" xfId="3" applyNumberFormat="1" applyFont="1" applyFill="1" applyBorder="1" applyAlignment="1">
      <alignment horizontal="right" vertical="center"/>
    </xf>
    <xf numFmtId="4" fontId="12" fillId="3" borderId="17" xfId="1" applyNumberFormat="1" applyFont="1" applyFill="1" applyBorder="1" applyAlignment="1">
      <alignment vertical="center"/>
    </xf>
    <xf numFmtId="4" fontId="12" fillId="3" borderId="56" xfId="1" applyNumberFormat="1" applyFont="1" applyFill="1" applyBorder="1" applyAlignment="1">
      <alignment vertical="center"/>
    </xf>
    <xf numFmtId="4" fontId="12" fillId="3" borderId="16" xfId="1" applyNumberFormat="1" applyFont="1" applyFill="1" applyBorder="1" applyAlignment="1">
      <alignment vertical="center"/>
    </xf>
    <xf numFmtId="4" fontId="12" fillId="3" borderId="58" xfId="3" applyNumberFormat="1" applyFont="1" applyFill="1" applyBorder="1" applyAlignment="1">
      <alignment horizontal="right" vertical="center"/>
    </xf>
    <xf numFmtId="164" fontId="12" fillId="0" borderId="54" xfId="3" applyFont="1" applyBorder="1" applyAlignment="1">
      <alignment horizontal="centerContinuous" vertical="center"/>
    </xf>
    <xf numFmtId="4" fontId="12" fillId="0" borderId="55" xfId="3" applyNumberFormat="1" applyFont="1" applyBorder="1" applyAlignment="1">
      <alignment horizontal="right" vertical="center"/>
    </xf>
    <xf numFmtId="4" fontId="12" fillId="0" borderId="22" xfId="3" applyNumberFormat="1" applyFont="1" applyBorder="1" applyAlignment="1">
      <alignment horizontal="right" vertical="center"/>
    </xf>
    <xf numFmtId="4" fontId="6" fillId="0" borderId="51" xfId="1" applyNumberFormat="1" applyFont="1" applyBorder="1" applyAlignment="1" applyProtection="1">
      <alignment vertical="center"/>
      <protection locked="0"/>
    </xf>
    <xf numFmtId="4" fontId="16" fillId="0" borderId="45" xfId="1" applyNumberFormat="1" applyFont="1" applyBorder="1" applyAlignment="1" applyProtection="1">
      <alignment vertical="center"/>
      <protection locked="0"/>
    </xf>
    <xf numFmtId="164" fontId="6" fillId="3" borderId="16" xfId="3" applyFont="1" applyFill="1" applyBorder="1" applyAlignment="1">
      <alignment horizontal="centerContinuous" vertical="center"/>
    </xf>
    <xf numFmtId="4" fontId="6" fillId="3" borderId="17" xfId="3" applyNumberFormat="1" applyFont="1" applyFill="1" applyBorder="1" applyAlignment="1">
      <alignment horizontal="right" vertical="center"/>
    </xf>
    <xf numFmtId="4" fontId="6" fillId="3" borderId="17" xfId="1" applyNumberFormat="1" applyFont="1" applyFill="1" applyBorder="1" applyAlignment="1">
      <alignment vertical="center"/>
    </xf>
    <xf numFmtId="4" fontId="6" fillId="3" borderId="56" xfId="1" applyNumberFormat="1" applyFont="1" applyFill="1" applyBorder="1" applyAlignment="1">
      <alignment vertical="center"/>
    </xf>
    <xf numFmtId="169" fontId="6" fillId="3" borderId="17" xfId="1" applyNumberFormat="1" applyFont="1" applyFill="1" applyBorder="1" applyAlignment="1">
      <alignment vertical="center"/>
    </xf>
    <xf numFmtId="4" fontId="12" fillId="3" borderId="58" xfId="3" applyNumberFormat="1" applyFont="1" applyFill="1" applyBorder="1" applyAlignment="1">
      <alignment vertical="center"/>
    </xf>
    <xf numFmtId="4" fontId="12" fillId="0" borderId="17" xfId="3" applyNumberFormat="1" applyFont="1" applyBorder="1" applyAlignment="1">
      <alignment horizontal="right" vertical="center"/>
    </xf>
    <xf numFmtId="4" fontId="12" fillId="0" borderId="56" xfId="1" applyNumberFormat="1" applyFont="1" applyBorder="1" applyAlignment="1">
      <alignment vertical="center"/>
    </xf>
    <xf numFmtId="4" fontId="12" fillId="0" borderId="16" xfId="1" applyNumberFormat="1" applyFont="1" applyBorder="1" applyAlignment="1">
      <alignment vertical="center"/>
    </xf>
    <xf numFmtId="4" fontId="16" fillId="0" borderId="51" xfId="1" applyNumberFormat="1" applyFont="1" applyBorder="1" applyAlignment="1" applyProtection="1">
      <alignment vertical="center"/>
      <protection locked="0"/>
    </xf>
    <xf numFmtId="4" fontId="12" fillId="0" borderId="33" xfId="3" applyNumberFormat="1" applyFont="1" applyBorder="1" applyAlignment="1" applyProtection="1">
      <alignment vertical="center"/>
      <protection locked="0"/>
    </xf>
    <xf numFmtId="4" fontId="12" fillId="0" borderId="43" xfId="3" applyNumberFormat="1" applyFont="1" applyBorder="1" applyAlignment="1" applyProtection="1">
      <alignment vertical="center"/>
      <protection locked="0"/>
    </xf>
    <xf numFmtId="4" fontId="12" fillId="0" borderId="44" xfId="3" applyNumberFormat="1" applyFont="1" applyBorder="1" applyAlignment="1">
      <alignment vertical="center"/>
    </xf>
    <xf numFmtId="4" fontId="12" fillId="0" borderId="45" xfId="3" applyNumberFormat="1" applyFont="1" applyBorder="1" applyAlignment="1" applyProtection="1">
      <alignment vertical="center"/>
      <protection locked="0"/>
    </xf>
    <xf numFmtId="4" fontId="12" fillId="0" borderId="42" xfId="3" applyNumberFormat="1" applyFont="1" applyBorder="1" applyAlignment="1">
      <alignment vertical="center"/>
    </xf>
    <xf numFmtId="4" fontId="12" fillId="6" borderId="22" xfId="0" applyNumberFormat="1" applyFont="1" applyFill="1" applyBorder="1" applyAlignment="1">
      <alignment horizontal="right"/>
    </xf>
    <xf numFmtId="4" fontId="12" fillId="2" borderId="22" xfId="1" applyNumberFormat="1" applyFont="1" applyFill="1" applyBorder="1" applyAlignment="1">
      <alignment vertical="center"/>
    </xf>
    <xf numFmtId="4" fontId="12" fillId="6" borderId="43" xfId="0" applyNumberFormat="1" applyFont="1" applyFill="1" applyBorder="1" applyAlignment="1">
      <alignment horizontal="right"/>
    </xf>
    <xf numFmtId="4" fontId="6" fillId="3" borderId="5" xfId="3" applyNumberFormat="1" applyFont="1" applyFill="1" applyBorder="1" applyAlignment="1">
      <alignment horizontal="right" vertical="center"/>
    </xf>
    <xf numFmtId="4" fontId="12" fillId="0" borderId="51" xfId="1" applyNumberFormat="1" applyFont="1" applyBorder="1" applyAlignment="1" applyProtection="1">
      <alignment vertical="center"/>
      <protection locked="0"/>
    </xf>
    <xf numFmtId="4" fontId="12" fillId="0" borderId="45" xfId="1" applyNumberFormat="1" applyFont="1" applyBorder="1" applyAlignment="1" applyProtection="1">
      <alignment vertical="center"/>
      <protection locked="0"/>
    </xf>
    <xf numFmtId="164" fontId="12" fillId="4" borderId="30" xfId="3" applyFont="1" applyFill="1" applyBorder="1" applyAlignment="1">
      <alignment horizontal="center" vertical="center"/>
    </xf>
    <xf numFmtId="4" fontId="12" fillId="4" borderId="31" xfId="0" applyNumberFormat="1" applyFont="1" applyFill="1" applyBorder="1" applyAlignment="1">
      <alignment horizontal="right"/>
    </xf>
    <xf numFmtId="4" fontId="12" fillId="4" borderId="31" xfId="3" applyNumberFormat="1" applyFont="1" applyFill="1" applyBorder="1" applyAlignment="1">
      <alignment horizontal="right" vertical="center"/>
    </xf>
    <xf numFmtId="4" fontId="12" fillId="4" borderId="43" xfId="3" applyNumberFormat="1" applyFont="1" applyFill="1" applyBorder="1" applyAlignment="1">
      <alignment horizontal="right" vertical="center"/>
    </xf>
    <xf numFmtId="4" fontId="12" fillId="4" borderId="43" xfId="3" applyNumberFormat="1" applyFont="1" applyFill="1" applyBorder="1" applyAlignment="1">
      <alignment vertical="center"/>
    </xf>
    <xf numFmtId="4" fontId="12" fillId="4" borderId="43" xfId="1" applyNumberFormat="1" applyFont="1" applyFill="1" applyBorder="1" applyAlignment="1">
      <alignment vertical="center"/>
    </xf>
    <xf numFmtId="4" fontId="12" fillId="4" borderId="44" xfId="1" applyNumberFormat="1" applyFont="1" applyFill="1" applyBorder="1" applyAlignment="1">
      <alignment vertical="center"/>
    </xf>
    <xf numFmtId="4" fontId="6" fillId="4" borderId="45" xfId="1" applyNumberFormat="1" applyFont="1" applyFill="1" applyBorder="1" applyAlignment="1" applyProtection="1">
      <alignment vertical="center"/>
      <protection locked="0"/>
    </xf>
    <xf numFmtId="4" fontId="12" fillId="4" borderId="57" xfId="3" applyNumberFormat="1" applyFont="1" applyFill="1" applyBorder="1" applyAlignment="1">
      <alignment vertical="center"/>
    </xf>
    <xf numFmtId="4" fontId="12" fillId="4" borderId="30" xfId="1" applyNumberFormat="1" applyFont="1" applyFill="1" applyBorder="1" applyAlignment="1">
      <alignment vertical="center"/>
    </xf>
    <xf numFmtId="4" fontId="12" fillId="4" borderId="48" xfId="3" applyNumberFormat="1" applyFont="1" applyFill="1" applyBorder="1" applyAlignment="1">
      <alignment horizontal="right" vertical="center"/>
    </xf>
    <xf numFmtId="4" fontId="12" fillId="6" borderId="31" xfId="0" applyNumberFormat="1" applyFont="1" applyFill="1" applyBorder="1" applyAlignment="1">
      <alignment horizontal="right" vertical="center"/>
    </xf>
    <xf numFmtId="4" fontId="12" fillId="4" borderId="22" xfId="3" applyNumberFormat="1" applyFont="1" applyFill="1" applyBorder="1" applyAlignment="1">
      <alignment horizontal="right" vertical="center"/>
    </xf>
    <xf numFmtId="4" fontId="6" fillId="4" borderId="51" xfId="1" applyNumberFormat="1" applyFont="1" applyFill="1" applyBorder="1" applyAlignment="1" applyProtection="1">
      <alignment vertical="center"/>
      <protection locked="0"/>
    </xf>
    <xf numFmtId="4" fontId="12" fillId="4" borderId="52" xfId="3" applyNumberFormat="1" applyFont="1" applyFill="1" applyBorder="1" applyAlignment="1">
      <alignment vertical="center"/>
    </xf>
    <xf numFmtId="4" fontId="12" fillId="4" borderId="21" xfId="1" applyNumberFormat="1" applyFont="1" applyFill="1" applyBorder="1" applyAlignment="1">
      <alignment vertical="center"/>
    </xf>
    <xf numFmtId="4" fontId="6" fillId="4" borderId="33" xfId="1" applyNumberFormat="1" applyFont="1" applyFill="1" applyBorder="1" applyAlignment="1" applyProtection="1">
      <alignment vertical="center"/>
      <protection locked="0"/>
    </xf>
    <xf numFmtId="4" fontId="12" fillId="4" borderId="31" xfId="0" applyNumberFormat="1" applyFont="1" applyFill="1" applyBorder="1" applyAlignment="1">
      <alignment horizontal="right" vertical="center"/>
    </xf>
    <xf numFmtId="164" fontId="6" fillId="3" borderId="59" xfId="3" applyFont="1" applyFill="1" applyBorder="1" applyAlignment="1">
      <alignment horizontal="center" vertical="center"/>
    </xf>
    <xf numFmtId="164" fontId="12" fillId="3" borderId="26" xfId="3" applyFont="1" applyFill="1" applyBorder="1" applyAlignment="1">
      <alignment horizontal="center" vertical="center"/>
    </xf>
    <xf numFmtId="4" fontId="12" fillId="3" borderId="18" xfId="0" applyNumberFormat="1" applyFont="1" applyFill="1" applyBorder="1" applyAlignment="1">
      <alignment horizontal="right"/>
    </xf>
    <xf numFmtId="4" fontId="12" fillId="3" borderId="18" xfId="3" applyNumberFormat="1" applyFont="1" applyFill="1" applyBorder="1" applyAlignment="1">
      <alignment vertical="center"/>
    </xf>
    <xf numFmtId="4" fontId="12" fillId="3" borderId="60" xfId="3" applyNumberFormat="1" applyFont="1" applyFill="1" applyBorder="1" applyAlignment="1">
      <alignment vertical="center"/>
    </xf>
    <xf numFmtId="4" fontId="12" fillId="3" borderId="60" xfId="3" applyNumberFormat="1" applyFont="1" applyFill="1" applyBorder="1" applyAlignment="1" applyProtection="1">
      <alignment vertical="center"/>
      <protection locked="0"/>
    </xf>
    <xf numFmtId="4" fontId="12" fillId="3" borderId="61" xfId="1" applyNumberFormat="1" applyFont="1" applyFill="1" applyBorder="1" applyAlignment="1">
      <alignment vertical="center"/>
    </xf>
    <xf numFmtId="4" fontId="6" fillId="3" borderId="62" xfId="3" applyNumberFormat="1" applyFont="1" applyFill="1" applyBorder="1" applyAlignment="1" applyProtection="1">
      <alignment vertical="center"/>
      <protection locked="0"/>
    </xf>
    <xf numFmtId="4" fontId="12" fillId="3" borderId="63" xfId="3" applyNumberFormat="1" applyFont="1" applyFill="1" applyBorder="1" applyAlignment="1">
      <alignment vertical="center"/>
    </xf>
    <xf numFmtId="4" fontId="12" fillId="3" borderId="64" xfId="1" applyNumberFormat="1" applyFont="1" applyFill="1" applyBorder="1" applyAlignment="1">
      <alignment vertical="center"/>
    </xf>
    <xf numFmtId="4" fontId="12" fillId="3" borderId="60" xfId="1" applyNumberFormat="1" applyFont="1" applyFill="1" applyBorder="1" applyAlignment="1">
      <alignment vertical="center"/>
    </xf>
    <xf numFmtId="4" fontId="12" fillId="3" borderId="65" xfId="3" applyNumberFormat="1" applyFont="1" applyFill="1" applyBorder="1" applyAlignment="1">
      <alignment horizontal="right" vertical="center"/>
    </xf>
    <xf numFmtId="164" fontId="12" fillId="0" borderId="15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4" fontId="12" fillId="6" borderId="17" xfId="0" applyNumberFormat="1" applyFont="1" applyFill="1" applyBorder="1" applyAlignment="1">
      <alignment horizontal="right"/>
    </xf>
    <xf numFmtId="170" fontId="12" fillId="0" borderId="17" xfId="3" applyNumberFormat="1" applyFont="1" applyBorder="1" applyAlignment="1" applyProtection="1">
      <alignment horizontal="right" vertical="center"/>
      <protection locked="0"/>
    </xf>
    <xf numFmtId="170" fontId="6" fillId="0" borderId="66" xfId="3" applyNumberFormat="1" applyFont="1" applyBorder="1" applyAlignment="1" applyProtection="1">
      <alignment vertical="center"/>
      <protection locked="0"/>
    </xf>
    <xf numFmtId="170" fontId="12" fillId="0" borderId="67" xfId="3" applyNumberFormat="1" applyFont="1" applyBorder="1" applyAlignment="1">
      <alignment vertical="center"/>
    </xf>
    <xf numFmtId="170" fontId="12" fillId="0" borderId="16" xfId="1" applyNumberFormat="1" applyFont="1" applyBorder="1" applyAlignment="1">
      <alignment vertical="center"/>
    </xf>
    <xf numFmtId="4" fontId="12" fillId="0" borderId="58" xfId="3" applyNumberFormat="1" applyFont="1" applyBorder="1" applyAlignment="1">
      <alignment horizontal="right" vertical="center"/>
    </xf>
    <xf numFmtId="166" fontId="3" fillId="0" borderId="71" xfId="3" applyNumberFormat="1" applyFont="1" applyBorder="1" applyAlignment="1">
      <alignment horizontal="right" vertical="center"/>
    </xf>
    <xf numFmtId="166" fontId="3" fillId="0" borderId="72" xfId="3" applyNumberFormat="1" applyFont="1" applyBorder="1" applyAlignment="1">
      <alignment horizontal="right" vertical="center"/>
    </xf>
    <xf numFmtId="166" fontId="3" fillId="0" borderId="14" xfId="3" applyNumberFormat="1" applyFont="1" applyBorder="1" applyAlignment="1">
      <alignment horizontal="right" vertical="center"/>
    </xf>
    <xf numFmtId="4" fontId="3" fillId="0" borderId="70" xfId="3" applyNumberFormat="1" applyFont="1" applyBorder="1" applyAlignment="1">
      <alignment horizontal="left" vertical="center"/>
    </xf>
    <xf numFmtId="4" fontId="3" fillId="0" borderId="14" xfId="3" applyNumberFormat="1" applyFont="1" applyBorder="1" applyAlignment="1">
      <alignment horizontal="right" vertical="center"/>
    </xf>
    <xf numFmtId="4" fontId="3" fillId="2" borderId="73" xfId="3" applyNumberFormat="1" applyFont="1" applyFill="1" applyBorder="1" applyAlignment="1">
      <alignment horizontal="left" vertical="center"/>
    </xf>
    <xf numFmtId="4" fontId="3" fillId="0" borderId="73" xfId="3" applyNumberFormat="1" applyFont="1" applyBorder="1" applyAlignment="1">
      <alignment vertical="center"/>
    </xf>
    <xf numFmtId="4" fontId="3" fillId="0" borderId="69" xfId="3" applyNumberFormat="1" applyFont="1" applyBorder="1" applyAlignment="1">
      <alignment vertical="center"/>
    </xf>
    <xf numFmtId="4" fontId="3" fillId="0" borderId="74" xfId="3" applyNumberFormat="1" applyFont="1" applyBorder="1" applyAlignment="1">
      <alignment vertical="center"/>
    </xf>
    <xf numFmtId="4" fontId="3" fillId="0" borderId="75" xfId="3" applyNumberFormat="1" applyFont="1" applyBorder="1" applyAlignment="1">
      <alignment horizontal="center" vertical="center"/>
    </xf>
    <xf numFmtId="166" fontId="3" fillId="0" borderId="71" xfId="3" applyNumberFormat="1" applyFont="1" applyBorder="1" applyAlignment="1">
      <alignment vertical="center"/>
    </xf>
    <xf numFmtId="166" fontId="3" fillId="0" borderId="79" xfId="3" applyNumberFormat="1" applyFont="1" applyBorder="1" applyAlignment="1">
      <alignment vertical="center"/>
    </xf>
    <xf numFmtId="4" fontId="13" fillId="0" borderId="78" xfId="3" applyNumberFormat="1" applyFont="1" applyBorder="1" applyAlignment="1">
      <alignment horizontal="left" vertical="center"/>
    </xf>
    <xf numFmtId="4" fontId="3" fillId="0" borderId="71" xfId="3" applyNumberFormat="1" applyFont="1" applyBorder="1" applyAlignment="1">
      <alignment horizontal="right" vertical="center"/>
    </xf>
    <xf numFmtId="4" fontId="13" fillId="2" borderId="80" xfId="3" applyNumberFormat="1" applyFont="1" applyFill="1" applyBorder="1" applyAlignment="1">
      <alignment horizontal="left" vertical="center"/>
    </xf>
    <xf numFmtId="4" fontId="3" fillId="0" borderId="80" xfId="3" applyNumberFormat="1" applyFont="1" applyBorder="1" applyAlignment="1">
      <alignment vertical="center"/>
    </xf>
    <xf numFmtId="4" fontId="3" fillId="0" borderId="77" xfId="3" applyNumberFormat="1" applyFont="1" applyBorder="1" applyAlignment="1">
      <alignment vertical="center"/>
    </xf>
    <xf numFmtId="4" fontId="3" fillId="0" borderId="71" xfId="3" applyNumberFormat="1" applyFont="1" applyBorder="1" applyAlignment="1">
      <alignment vertical="center"/>
    </xf>
    <xf numFmtId="4" fontId="3" fillId="0" borderId="81" xfId="3" applyNumberFormat="1" applyFont="1" applyBorder="1" applyAlignment="1">
      <alignment vertical="center"/>
    </xf>
    <xf numFmtId="4" fontId="13" fillId="0" borderId="82" xfId="3" applyNumberFormat="1" applyFont="1" applyBorder="1" applyAlignment="1">
      <alignment horizontal="right" vertical="center"/>
    </xf>
    <xf numFmtId="9" fontId="3" fillId="0" borderId="0" xfId="4" applyNumberFormat="1" applyFont="1" applyAlignment="1">
      <alignment vertical="center"/>
    </xf>
    <xf numFmtId="170" fontId="13" fillId="0" borderId="0" xfId="3" applyNumberFormat="1" applyFont="1" applyAlignment="1">
      <alignment vertical="center"/>
    </xf>
    <xf numFmtId="169" fontId="13" fillId="0" borderId="0" xfId="3" applyNumberFormat="1" applyFont="1" applyAlignment="1">
      <alignment vertical="center"/>
    </xf>
    <xf numFmtId="4" fontId="13" fillId="0" borderId="83" xfId="3" applyNumberFormat="1" applyFont="1" applyBorder="1" applyAlignment="1">
      <alignment horizontal="left" vertical="center"/>
    </xf>
    <xf numFmtId="4" fontId="13" fillId="2" borderId="84" xfId="3" applyNumberFormat="1" applyFont="1" applyFill="1" applyBorder="1" applyAlignment="1">
      <alignment horizontal="left" vertical="center"/>
    </xf>
    <xf numFmtId="4" fontId="3" fillId="0" borderId="84" xfId="3" applyNumberFormat="1" applyFont="1" applyBorder="1" applyAlignment="1">
      <alignment vertical="center"/>
    </xf>
    <xf numFmtId="4" fontId="3" fillId="0" borderId="85" xfId="3" applyNumberFormat="1" applyFont="1" applyBorder="1" applyAlignment="1">
      <alignment vertical="center"/>
    </xf>
    <xf numFmtId="4" fontId="3" fillId="0" borderId="86" xfId="3" applyNumberFormat="1" applyFont="1" applyBorder="1" applyAlignment="1">
      <alignment vertical="center"/>
    </xf>
    <xf numFmtId="4" fontId="13" fillId="0" borderId="87" xfId="3" applyNumberFormat="1" applyFont="1" applyBorder="1" applyAlignment="1">
      <alignment horizontal="right" vertical="center"/>
    </xf>
    <xf numFmtId="166" fontId="3" fillId="0" borderId="91" xfId="3" applyNumberFormat="1" applyFont="1" applyBorder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3" fillId="0" borderId="6" xfId="4" applyFont="1" applyBorder="1" applyAlignment="1">
      <alignment vertical="center"/>
    </xf>
    <xf numFmtId="0" fontId="3" fillId="0" borderId="6" xfId="4" applyFont="1" applyBorder="1" applyAlignment="1">
      <alignment horizontal="center" vertical="center"/>
    </xf>
    <xf numFmtId="0" fontId="3" fillId="0" borderId="2" xfId="4" applyFont="1" applyBorder="1" applyAlignment="1">
      <alignment vertical="center"/>
    </xf>
    <xf numFmtId="0" fontId="3" fillId="0" borderId="0" xfId="4" applyFont="1" applyAlignment="1">
      <alignment vertical="center"/>
    </xf>
    <xf numFmtId="164" fontId="13" fillId="0" borderId="0" xfId="3" applyFont="1" applyAlignment="1" applyProtection="1">
      <alignment vertical="center"/>
      <protection locked="0"/>
    </xf>
    <xf numFmtId="0" fontId="3" fillId="0" borderId="11" xfId="4" applyFont="1" applyBorder="1" applyAlignment="1">
      <alignment horizontal="center" vertical="center"/>
    </xf>
    <xf numFmtId="0" fontId="3" fillId="0" borderId="0" xfId="4" applyFont="1" applyAlignment="1">
      <alignment horizontal="center" vertical="center"/>
    </xf>
    <xf numFmtId="4" fontId="3" fillId="0" borderId="0" xfId="4" applyNumberFormat="1" applyFont="1" applyAlignment="1">
      <alignment vertical="center"/>
    </xf>
    <xf numFmtId="0" fontId="3" fillId="0" borderId="12" xfId="4" applyFont="1" applyBorder="1" applyAlignment="1">
      <alignment vertical="center"/>
    </xf>
    <xf numFmtId="0" fontId="6" fillId="0" borderId="0" xfId="4" applyFont="1" applyAlignment="1">
      <alignment horizontal="left" vertical="center" wrapText="1"/>
    </xf>
    <xf numFmtId="0" fontId="3" fillId="0" borderId="0" xfId="4" applyFont="1" applyAlignment="1">
      <alignment horizontal="left" vertical="center" wrapText="1"/>
    </xf>
    <xf numFmtId="169" fontId="3" fillId="0" borderId="0" xfId="4" applyNumberFormat="1" applyFont="1" applyAlignment="1">
      <alignment horizontal="right" wrapText="1"/>
    </xf>
    <xf numFmtId="164" fontId="13" fillId="0" borderId="12" xfId="3" applyFont="1" applyBorder="1" applyAlignment="1">
      <alignment vertical="center"/>
    </xf>
    <xf numFmtId="0" fontId="18" fillId="2" borderId="0" xfId="4" applyFont="1" applyFill="1" applyAlignment="1">
      <alignment vertical="center"/>
    </xf>
    <xf numFmtId="0" fontId="6" fillId="0" borderId="11" xfId="4" applyFont="1" applyBorder="1" applyAlignment="1">
      <alignment horizontal="left" vertical="center" wrapText="1"/>
    </xf>
    <xf numFmtId="0" fontId="6" fillId="0" borderId="0" xfId="4" applyFont="1" applyAlignment="1">
      <alignment horizontal="center" vertical="center" wrapText="1"/>
    </xf>
    <xf numFmtId="0" fontId="8" fillId="0" borderId="0" xfId="5"/>
    <xf numFmtId="4" fontId="3" fillId="0" borderId="0" xfId="4" applyNumberFormat="1" applyFont="1" applyAlignment="1">
      <alignment horizontal="left" vertical="center" wrapText="1"/>
    </xf>
    <xf numFmtId="4" fontId="13" fillId="0" borderId="0" xfId="4" applyNumberFormat="1" applyFont="1" applyAlignment="1">
      <alignment vertical="center"/>
    </xf>
    <xf numFmtId="169" fontId="3" fillId="0" borderId="0" xfId="4" applyNumberFormat="1" applyFont="1" applyAlignment="1">
      <alignment horizontal="right"/>
    </xf>
    <xf numFmtId="0" fontId="3" fillId="0" borderId="12" xfId="4" applyFont="1" applyBorder="1" applyAlignment="1">
      <alignment horizontal="left" vertical="center" wrapText="1"/>
    </xf>
    <xf numFmtId="169" fontId="3" fillId="0" borderId="0" xfId="4" applyNumberFormat="1" applyFont="1" applyAlignment="1">
      <alignment vertical="center"/>
    </xf>
    <xf numFmtId="0" fontId="13" fillId="0" borderId="0" xfId="4" applyFont="1" applyAlignment="1">
      <alignment vertical="center"/>
    </xf>
    <xf numFmtId="164" fontId="13" fillId="0" borderId="11" xfId="3" applyFont="1" applyBorder="1" applyAlignment="1">
      <alignment horizontal="center" vertical="center"/>
    </xf>
    <xf numFmtId="0" fontId="3" fillId="0" borderId="0" xfId="4" applyFont="1" applyAlignment="1">
      <alignment horizontal="center" vertical="center" wrapText="1"/>
    </xf>
    <xf numFmtId="2" fontId="3" fillId="0" borderId="0" xfId="4" applyNumberFormat="1" applyFont="1" applyAlignment="1">
      <alignment horizontal="center" vertical="center" wrapText="1"/>
    </xf>
    <xf numFmtId="4" fontId="3" fillId="0" borderId="0" xfId="4" applyNumberFormat="1" applyFont="1" applyAlignment="1">
      <alignment horizontal="center" vertical="center" wrapText="1"/>
    </xf>
    <xf numFmtId="4" fontId="3" fillId="0" borderId="12" xfId="4" applyNumberFormat="1" applyFont="1" applyBorder="1" applyAlignment="1">
      <alignment horizontal="center" vertical="center" wrapText="1"/>
    </xf>
    <xf numFmtId="164" fontId="13" fillId="0" borderId="11" xfId="3" applyFont="1" applyBorder="1" applyAlignment="1">
      <alignment vertical="center"/>
    </xf>
    <xf numFmtId="0" fontId="6" fillId="0" borderId="11" xfId="4" applyFont="1" applyBorder="1" applyAlignment="1">
      <alignment vertical="center" wrapText="1"/>
    </xf>
    <xf numFmtId="0" fontId="6" fillId="0" borderId="0" xfId="4" applyFont="1" applyAlignment="1">
      <alignment vertical="center" wrapText="1"/>
    </xf>
    <xf numFmtId="169" fontId="3" fillId="0" borderId="0" xfId="4" applyNumberFormat="1" applyFont="1" applyAlignment="1">
      <alignment horizontal="left" vertical="center" wrapText="1"/>
    </xf>
    <xf numFmtId="0" fontId="3" fillId="0" borderId="92" xfId="4" applyFont="1" applyBorder="1" applyAlignment="1">
      <alignment vertical="center"/>
    </xf>
    <xf numFmtId="164" fontId="13" fillId="0" borderId="92" xfId="3" applyFont="1" applyBorder="1" applyAlignment="1">
      <alignment vertical="center"/>
    </xf>
    <xf numFmtId="169" fontId="19" fillId="0" borderId="0" xfId="4" applyNumberFormat="1" applyFont="1" applyAlignment="1">
      <alignment vertical="center"/>
    </xf>
    <xf numFmtId="169" fontId="3" fillId="0" borderId="12" xfId="4" applyNumberFormat="1" applyFont="1" applyBorder="1" applyAlignment="1">
      <alignment vertical="center"/>
    </xf>
    <xf numFmtId="0" fontId="6" fillId="0" borderId="0" xfId="4" applyFont="1" applyAlignment="1">
      <alignment horizontal="center" vertical="center"/>
    </xf>
    <xf numFmtId="171" fontId="3" fillId="0" borderId="0" xfId="4" applyNumberFormat="1" applyFont="1" applyAlignment="1">
      <alignment vertical="center"/>
    </xf>
    <xf numFmtId="0" fontId="2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3" fillId="0" borderId="12" xfId="4" applyFont="1" applyBorder="1" applyAlignment="1">
      <alignment vertical="center"/>
    </xf>
    <xf numFmtId="164" fontId="5" fillId="0" borderId="0" xfId="3" applyFont="1" applyAlignment="1" applyProtection="1">
      <alignment vertical="center"/>
      <protection locked="0"/>
    </xf>
    <xf numFmtId="0" fontId="3" fillId="0" borderId="8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9" xfId="4" applyFont="1" applyBorder="1" applyAlignment="1">
      <alignment vertical="center"/>
    </xf>
    <xf numFmtId="0" fontId="3" fillId="0" borderId="10" xfId="4" applyFont="1" applyBorder="1" applyAlignment="1">
      <alignment vertical="center"/>
    </xf>
    <xf numFmtId="164" fontId="22" fillId="0" borderId="0" xfId="3" applyFont="1" applyAlignment="1">
      <alignment horizontal="center" vertical="center"/>
    </xf>
    <xf numFmtId="164" fontId="12" fillId="0" borderId="0" xfId="3" applyFont="1" applyAlignment="1">
      <alignment horizontal="center" vertical="center"/>
    </xf>
    <xf numFmtId="164" fontId="5" fillId="2" borderId="0" xfId="3" applyFont="1" applyFill="1" applyAlignment="1">
      <alignment vertical="center"/>
    </xf>
    <xf numFmtId="0" fontId="3" fillId="0" borderId="0" xfId="4" applyFont="1" applyAlignment="1">
      <alignment horizontal="center" vertical="center"/>
    </xf>
    <xf numFmtId="0" fontId="20" fillId="0" borderId="93" xfId="4" applyFont="1" applyBorder="1" applyAlignment="1">
      <alignment horizontal="center"/>
    </xf>
    <xf numFmtId="0" fontId="20" fillId="0" borderId="93" xfId="4" applyFont="1" applyBorder="1" applyAlignment="1">
      <alignment horizontal="center" vertical="center"/>
    </xf>
    <xf numFmtId="0" fontId="20" fillId="0" borderId="94" xfId="4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6" fillId="0" borderId="12" xfId="4" applyFont="1" applyBorder="1" applyAlignment="1">
      <alignment horizontal="center" vertical="center"/>
    </xf>
    <xf numFmtId="0" fontId="3" fillId="0" borderId="0" xfId="4" applyFont="1" applyAlignment="1">
      <alignment horizontal="center" vertical="center" wrapText="1"/>
    </xf>
    <xf numFmtId="0" fontId="3" fillId="0" borderId="9" xfId="4" applyFont="1" applyBorder="1" applyAlignment="1">
      <alignment horizontal="center" vertical="center" wrapText="1"/>
    </xf>
    <xf numFmtId="0" fontId="3" fillId="0" borderId="12" xfId="4" applyFont="1" applyBorder="1" applyAlignment="1">
      <alignment horizontal="center" vertical="center"/>
    </xf>
    <xf numFmtId="164" fontId="13" fillId="0" borderId="76" xfId="3" applyFont="1" applyBorder="1" applyAlignment="1">
      <alignment horizontal="center" vertical="center"/>
    </xf>
    <xf numFmtId="164" fontId="13" fillId="0" borderId="77" xfId="3" applyFont="1" applyBorder="1" applyAlignment="1">
      <alignment horizontal="center" vertical="center"/>
    </xf>
    <xf numFmtId="164" fontId="13" fillId="0" borderId="78" xfId="3" applyFont="1" applyBorder="1" applyAlignment="1">
      <alignment horizontal="center" vertical="center"/>
    </xf>
    <xf numFmtId="164" fontId="3" fillId="0" borderId="88" xfId="3" applyFont="1" applyBorder="1" applyAlignment="1">
      <alignment horizontal="center" vertical="center"/>
    </xf>
    <xf numFmtId="164" fontId="3" fillId="0" borderId="89" xfId="3" applyFont="1" applyBorder="1" applyAlignment="1">
      <alignment horizontal="center" vertical="center"/>
    </xf>
    <xf numFmtId="164" fontId="3" fillId="0" borderId="90" xfId="3" applyFont="1" applyBorder="1" applyAlignment="1">
      <alignment horizontal="center" vertical="center"/>
    </xf>
    <xf numFmtId="0" fontId="6" fillId="0" borderId="11" xfId="4" applyFont="1" applyBorder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6" fillId="0" borderId="0" xfId="4" applyFont="1" applyAlignment="1">
      <alignment horizontal="left" wrapText="1"/>
    </xf>
    <xf numFmtId="0" fontId="6" fillId="0" borderId="0" xfId="4" applyFont="1" applyAlignment="1">
      <alignment horizontal="center" vertical="center" wrapText="1"/>
    </xf>
    <xf numFmtId="164" fontId="13" fillId="0" borderId="30" xfId="3" applyFont="1" applyBorder="1" applyAlignment="1">
      <alignment horizontal="left" vertical="center" wrapText="1"/>
    </xf>
    <xf numFmtId="164" fontId="13" fillId="0" borderId="31" xfId="3" applyFont="1" applyBorder="1" applyAlignment="1">
      <alignment horizontal="left" vertical="center" wrapText="1"/>
    </xf>
    <xf numFmtId="164" fontId="13" fillId="0" borderId="30" xfId="3" applyFont="1" applyBorder="1" applyAlignment="1">
      <alignment horizontal="left" vertical="center"/>
    </xf>
    <xf numFmtId="164" fontId="13" fillId="0" borderId="31" xfId="3" applyFont="1" applyBorder="1" applyAlignment="1">
      <alignment horizontal="left" vertical="center"/>
    </xf>
    <xf numFmtId="164" fontId="3" fillId="3" borderId="26" xfId="3" applyFont="1" applyFill="1" applyBorder="1" applyAlignment="1">
      <alignment horizontal="center" vertical="center"/>
    </xf>
    <xf numFmtId="164" fontId="3" fillId="3" borderId="18" xfId="3" applyFont="1" applyFill="1" applyBorder="1" applyAlignment="1">
      <alignment horizontal="center" vertical="center"/>
    </xf>
    <xf numFmtId="164" fontId="13" fillId="0" borderId="16" xfId="3" applyFont="1" applyBorder="1" applyAlignment="1">
      <alignment horizontal="left" vertical="center"/>
    </xf>
    <xf numFmtId="164" fontId="13" fillId="0" borderId="17" xfId="3" applyFont="1" applyBorder="1" applyAlignment="1">
      <alignment horizontal="left" vertical="center"/>
    </xf>
    <xf numFmtId="164" fontId="3" fillId="0" borderId="68" xfId="3" applyFont="1" applyBorder="1" applyAlignment="1">
      <alignment horizontal="center" vertical="center"/>
    </xf>
    <xf numFmtId="164" fontId="3" fillId="0" borderId="69" xfId="3" applyFont="1" applyBorder="1" applyAlignment="1">
      <alignment horizontal="center" vertical="center"/>
    </xf>
    <xf numFmtId="164" fontId="3" fillId="0" borderId="70" xfId="3" applyFont="1" applyBorder="1" applyAlignment="1">
      <alignment horizontal="center" vertical="center"/>
    </xf>
    <xf numFmtId="164" fontId="3" fillId="3" borderId="4" xfId="3" applyFont="1" applyFill="1" applyBorder="1" applyAlignment="1">
      <alignment horizontal="center" vertical="center"/>
    </xf>
    <xf numFmtId="164" fontId="3" fillId="3" borderId="16" xfId="3" applyFont="1" applyFill="1" applyBorder="1" applyAlignment="1">
      <alignment horizontal="center" vertical="center"/>
    </xf>
    <xf numFmtId="164" fontId="13" fillId="4" borderId="30" xfId="3" applyFont="1" applyFill="1" applyBorder="1" applyAlignment="1">
      <alignment horizontal="left" vertical="center"/>
    </xf>
    <xf numFmtId="164" fontId="13" fillId="4" borderId="31" xfId="3" applyFont="1" applyFill="1" applyBorder="1" applyAlignment="1">
      <alignment horizontal="left" vertical="center"/>
    </xf>
    <xf numFmtId="164" fontId="13" fillId="4" borderId="30" xfId="3" applyFont="1" applyFill="1" applyBorder="1" applyAlignment="1">
      <alignment horizontal="left" vertical="center" wrapText="1"/>
    </xf>
    <xf numFmtId="164" fontId="13" fillId="4" borderId="31" xfId="3" applyFont="1" applyFill="1" applyBorder="1" applyAlignment="1">
      <alignment horizontal="left" vertical="center" wrapText="1"/>
    </xf>
    <xf numFmtId="164" fontId="13" fillId="0" borderId="54" xfId="3" applyFont="1" applyBorder="1" applyAlignment="1">
      <alignment horizontal="left" vertical="center"/>
    </xf>
    <xf numFmtId="164" fontId="13" fillId="0" borderId="55" xfId="3" applyFont="1" applyBorder="1" applyAlignment="1">
      <alignment horizontal="left" vertical="center"/>
    </xf>
    <xf numFmtId="164" fontId="13" fillId="0" borderId="21" xfId="3" applyFont="1" applyBorder="1" applyAlignment="1">
      <alignment horizontal="left" vertical="center"/>
    </xf>
    <xf numFmtId="164" fontId="13" fillId="0" borderId="22" xfId="3" applyFont="1" applyBorder="1" applyAlignment="1">
      <alignment horizontal="left" vertical="center"/>
    </xf>
    <xf numFmtId="164" fontId="13" fillId="0" borderId="42" xfId="3" applyFont="1" applyBorder="1" applyAlignment="1">
      <alignment horizontal="left" vertical="center"/>
    </xf>
    <xf numFmtId="164" fontId="13" fillId="0" borderId="43" xfId="3" applyFont="1" applyBorder="1" applyAlignment="1">
      <alignment horizontal="left" vertical="center"/>
    </xf>
    <xf numFmtId="164" fontId="3" fillId="3" borderId="17" xfId="3" applyFont="1" applyFill="1" applyBorder="1" applyAlignment="1">
      <alignment horizontal="center" vertical="center"/>
    </xf>
    <xf numFmtId="164" fontId="17" fillId="0" borderId="30" xfId="3" applyFont="1" applyBorder="1" applyAlignment="1">
      <alignment horizontal="left" vertical="center"/>
    </xf>
    <xf numFmtId="164" fontId="17" fillId="0" borderId="31" xfId="3" applyFont="1" applyBorder="1" applyAlignment="1">
      <alignment horizontal="left" vertical="center"/>
    </xf>
    <xf numFmtId="164" fontId="13" fillId="0" borderId="29" xfId="3" applyFont="1" applyBorder="1" applyAlignment="1">
      <alignment vertical="center"/>
    </xf>
    <xf numFmtId="164" fontId="13" fillId="0" borderId="30" xfId="3" applyFont="1" applyBorder="1" applyAlignment="1">
      <alignment vertical="center"/>
    </xf>
    <xf numFmtId="164" fontId="13" fillId="0" borderId="41" xfId="3" applyFont="1" applyBorder="1" applyAlignment="1">
      <alignment vertical="center"/>
    </xf>
    <xf numFmtId="164" fontId="13" fillId="0" borderId="42" xfId="3" applyFont="1" applyBorder="1" applyAlignment="1">
      <alignment vertical="center"/>
    </xf>
    <xf numFmtId="164" fontId="3" fillId="5" borderId="4" xfId="3" applyFont="1" applyFill="1" applyBorder="1" applyAlignment="1">
      <alignment horizontal="center" vertical="center"/>
    </xf>
    <xf numFmtId="164" fontId="3" fillId="5" borderId="16" xfId="3" applyFont="1" applyFill="1" applyBorder="1" applyAlignment="1">
      <alignment horizontal="center" vertical="center"/>
    </xf>
    <xf numFmtId="0" fontId="13" fillId="0" borderId="29" xfId="5" applyFont="1" applyBorder="1" applyAlignment="1">
      <alignment horizontal="left"/>
    </xf>
    <xf numFmtId="0" fontId="13" fillId="0" borderId="30" xfId="5" applyFont="1" applyBorder="1" applyAlignment="1">
      <alignment horizontal="left"/>
    </xf>
    <xf numFmtId="0" fontId="13" fillId="0" borderId="41" xfId="5" applyFont="1" applyBorder="1" applyAlignment="1">
      <alignment horizontal="left"/>
    </xf>
    <xf numFmtId="0" fontId="13" fillId="0" borderId="42" xfId="5" applyFont="1" applyBorder="1" applyAlignment="1">
      <alignment horizontal="left"/>
    </xf>
    <xf numFmtId="164" fontId="13" fillId="0" borderId="20" xfId="3" applyFont="1" applyBorder="1" applyAlignment="1">
      <alignment horizontal="left" vertical="center"/>
    </xf>
    <xf numFmtId="164" fontId="13" fillId="0" borderId="29" xfId="3" applyFont="1" applyBorder="1" applyAlignment="1">
      <alignment horizontal="left" vertical="center"/>
    </xf>
    <xf numFmtId="164" fontId="13" fillId="4" borderId="20" xfId="3" applyFont="1" applyFill="1" applyBorder="1" applyAlignment="1">
      <alignment horizontal="left" vertical="center"/>
    </xf>
    <xf numFmtId="164" fontId="13" fillId="4" borderId="21" xfId="3" applyFont="1" applyFill="1" applyBorder="1" applyAlignment="1">
      <alignment horizontal="left" vertical="center"/>
    </xf>
    <xf numFmtId="164" fontId="13" fillId="4" borderId="29" xfId="3" applyFont="1" applyFill="1" applyBorder="1" applyAlignment="1">
      <alignment horizontal="left" vertical="center"/>
    </xf>
    <xf numFmtId="164" fontId="6" fillId="0" borderId="7" xfId="3" applyFont="1" applyBorder="1" applyAlignment="1">
      <alignment horizontal="center" vertical="center" wrapText="1"/>
    </xf>
    <xf numFmtId="164" fontId="6" fillId="0" borderId="13" xfId="3" applyFont="1" applyBorder="1" applyAlignment="1">
      <alignment horizontal="center" vertical="center" wrapText="1"/>
    </xf>
    <xf numFmtId="164" fontId="3" fillId="0" borderId="13" xfId="3" applyFont="1" applyBorder="1" applyAlignment="1">
      <alignment horizontal="center" vertical="center" wrapText="1"/>
    </xf>
    <xf numFmtId="164" fontId="11" fillId="0" borderId="7" xfId="3" applyFont="1" applyBorder="1" applyAlignment="1">
      <alignment horizontal="center" vertical="center" wrapText="1"/>
    </xf>
    <xf numFmtId="164" fontId="11" fillId="0" borderId="14" xfId="3" applyFont="1" applyBorder="1" applyAlignment="1">
      <alignment horizontal="center" vertical="center" wrapText="1"/>
    </xf>
    <xf numFmtId="164" fontId="3" fillId="3" borderId="4" xfId="3" applyFont="1" applyFill="1" applyBorder="1" applyAlignment="1">
      <alignment horizontal="center"/>
    </xf>
    <xf numFmtId="164" fontId="3" fillId="3" borderId="16" xfId="3" applyFont="1" applyFill="1" applyBorder="1" applyAlignment="1">
      <alignment horizontal="center"/>
    </xf>
    <xf numFmtId="164" fontId="6" fillId="0" borderId="1" xfId="3" applyFont="1" applyBorder="1" applyAlignment="1">
      <alignment horizontal="center" vertical="center" wrapText="1"/>
    </xf>
    <xf numFmtId="164" fontId="6" fillId="0" borderId="2" xfId="3" applyFont="1" applyBorder="1" applyAlignment="1">
      <alignment horizontal="center" vertical="center" wrapText="1"/>
    </xf>
    <xf numFmtId="164" fontId="6" fillId="0" borderId="8" xfId="3" applyFont="1" applyBorder="1" applyAlignment="1">
      <alignment horizontal="center" vertical="center" wrapText="1"/>
    </xf>
    <xf numFmtId="164" fontId="6" fillId="0" borderId="10" xfId="3" applyFont="1" applyBorder="1" applyAlignment="1">
      <alignment horizontal="center" vertical="center" wrapText="1"/>
    </xf>
    <xf numFmtId="164" fontId="6" fillId="0" borderId="6" xfId="3" applyFont="1" applyBorder="1" applyAlignment="1">
      <alignment horizontal="center" vertical="center" wrapText="1"/>
    </xf>
    <xf numFmtId="164" fontId="6" fillId="0" borderId="9" xfId="3" applyFont="1" applyBorder="1" applyAlignment="1">
      <alignment horizontal="center" vertical="center" wrapText="1"/>
    </xf>
    <xf numFmtId="164" fontId="3" fillId="0" borderId="7" xfId="3" applyFont="1" applyBorder="1" applyAlignment="1">
      <alignment horizontal="center" vertical="center" wrapText="1"/>
    </xf>
    <xf numFmtId="164" fontId="6" fillId="0" borderId="7" xfId="3" applyFont="1" applyBorder="1" applyAlignment="1">
      <alignment horizontal="center" vertical="center"/>
    </xf>
    <xf numFmtId="164" fontId="6" fillId="0" borderId="13" xfId="3" applyFont="1" applyBorder="1" applyAlignment="1">
      <alignment horizontal="center" vertical="center"/>
    </xf>
    <xf numFmtId="164" fontId="6" fillId="0" borderId="14" xfId="3" applyFont="1" applyBorder="1" applyAlignment="1">
      <alignment horizontal="center" vertical="center"/>
    </xf>
    <xf numFmtId="164" fontId="6" fillId="0" borderId="1" xfId="3" applyFont="1" applyBorder="1" applyAlignment="1">
      <alignment horizontal="center" vertical="center"/>
    </xf>
    <xf numFmtId="164" fontId="6" fillId="0" borderId="2" xfId="3" applyFont="1" applyBorder="1" applyAlignment="1">
      <alignment horizontal="center" vertical="center"/>
    </xf>
    <xf numFmtId="164" fontId="6" fillId="0" borderId="11" xfId="3" applyFont="1" applyBorder="1" applyAlignment="1">
      <alignment horizontal="center" vertical="center"/>
    </xf>
    <xf numFmtId="164" fontId="6" fillId="0" borderId="12" xfId="3" applyFont="1" applyBorder="1" applyAlignment="1">
      <alignment horizontal="center" vertical="center"/>
    </xf>
    <xf numFmtId="164" fontId="6" fillId="0" borderId="8" xfId="3" applyFont="1" applyBorder="1" applyAlignment="1">
      <alignment horizontal="center" vertical="center"/>
    </xf>
    <xf numFmtId="164" fontId="6" fillId="0" borderId="10" xfId="3" applyFont="1" applyBorder="1" applyAlignment="1">
      <alignment horizontal="center" vertical="center"/>
    </xf>
    <xf numFmtId="164" fontId="3" fillId="0" borderId="1" xfId="3" applyFont="1" applyBorder="1" applyAlignment="1">
      <alignment horizontal="center" vertical="center"/>
    </xf>
    <xf numFmtId="164" fontId="3" fillId="0" borderId="2" xfId="3" applyFont="1" applyBorder="1" applyAlignment="1">
      <alignment horizontal="center" vertical="center"/>
    </xf>
    <xf numFmtId="164" fontId="4" fillId="0" borderId="3" xfId="3" applyFont="1" applyBorder="1" applyAlignment="1">
      <alignment horizontal="center" wrapText="1"/>
    </xf>
    <xf numFmtId="164" fontId="4" fillId="0" borderId="4" xfId="3" applyFont="1" applyBorder="1" applyAlignment="1">
      <alignment horizontal="center" wrapText="1"/>
    </xf>
    <xf numFmtId="164" fontId="4" fillId="0" borderId="5" xfId="3" applyFont="1" applyBorder="1" applyAlignment="1">
      <alignment horizontal="center" wrapText="1"/>
    </xf>
    <xf numFmtId="164" fontId="3" fillId="0" borderId="1" xfId="3" applyFont="1" applyBorder="1" applyAlignment="1">
      <alignment horizontal="center" vertical="center" wrapText="1"/>
    </xf>
    <xf numFmtId="164" fontId="3" fillId="0" borderId="6" xfId="3" applyFont="1" applyBorder="1" applyAlignment="1">
      <alignment horizontal="center" vertical="center" wrapText="1"/>
    </xf>
    <xf numFmtId="164" fontId="3" fillId="0" borderId="2" xfId="3" applyFont="1" applyBorder="1" applyAlignment="1">
      <alignment horizontal="center" vertical="center" wrapText="1"/>
    </xf>
    <xf numFmtId="164" fontId="3" fillId="0" borderId="8" xfId="3" applyFont="1" applyBorder="1" applyAlignment="1">
      <alignment horizontal="center" vertical="center" wrapText="1"/>
    </xf>
    <xf numFmtId="164" fontId="3" fillId="0" borderId="9" xfId="3" applyFont="1" applyBorder="1" applyAlignment="1">
      <alignment horizontal="center" vertical="center" wrapText="1"/>
    </xf>
    <xf numFmtId="164" fontId="3" fillId="0" borderId="10" xfId="3" applyFont="1" applyBorder="1" applyAlignment="1">
      <alignment horizontal="center" vertical="center" wrapText="1"/>
    </xf>
    <xf numFmtId="164" fontId="7" fillId="0" borderId="7" xfId="3" applyFont="1" applyBorder="1" applyAlignment="1">
      <alignment horizontal="center" vertical="center" wrapText="1"/>
    </xf>
    <xf numFmtId="164" fontId="7" fillId="0" borderId="13" xfId="3" applyFont="1" applyBorder="1" applyAlignment="1">
      <alignment horizontal="center" vertical="center" wrapText="1"/>
    </xf>
    <xf numFmtId="164" fontId="7" fillId="0" borderId="14" xfId="3" applyFont="1" applyBorder="1" applyAlignment="1">
      <alignment horizontal="center" vertical="center" wrapText="1"/>
    </xf>
    <xf numFmtId="0" fontId="9" fillId="0" borderId="1" xfId="4" applyFont="1" applyBorder="1" applyAlignment="1">
      <alignment horizontal="center" vertical="center" wrapText="1"/>
    </xf>
    <xf numFmtId="0" fontId="9" fillId="0" borderId="6" xfId="4" applyFont="1" applyBorder="1" applyAlignment="1">
      <alignment horizontal="center" vertical="center" wrapText="1"/>
    </xf>
    <xf numFmtId="0" fontId="9" fillId="0" borderId="11" xfId="4" applyFont="1" applyBorder="1" applyAlignment="1">
      <alignment horizontal="center" vertical="center" wrapText="1"/>
    </xf>
    <xf numFmtId="0" fontId="9" fillId="0" borderId="0" xfId="4" applyFont="1" applyAlignment="1">
      <alignment horizontal="center" vertical="center" wrapText="1"/>
    </xf>
    <xf numFmtId="0" fontId="9" fillId="0" borderId="8" xfId="4" applyFont="1" applyBorder="1" applyAlignment="1">
      <alignment horizontal="center" vertical="center" wrapText="1"/>
    </xf>
    <xf numFmtId="0" fontId="9" fillId="0" borderId="9" xfId="4" applyFont="1" applyBorder="1" applyAlignment="1">
      <alignment horizontal="center" vertical="center" wrapText="1"/>
    </xf>
    <xf numFmtId="0" fontId="9" fillId="0" borderId="2" xfId="4" applyFont="1" applyBorder="1" applyAlignment="1">
      <alignment horizontal="center" vertical="center" wrapText="1"/>
    </xf>
    <xf numFmtId="0" fontId="9" fillId="0" borderId="12" xfId="4" applyFont="1" applyBorder="1" applyAlignment="1">
      <alignment horizontal="center" vertical="center" wrapText="1"/>
    </xf>
    <xf numFmtId="0" fontId="9" fillId="0" borderId="10" xfId="4" applyFont="1" applyBorder="1" applyAlignment="1">
      <alignment horizontal="center" vertical="center" wrapText="1"/>
    </xf>
    <xf numFmtId="164" fontId="7" fillId="0" borderId="3" xfId="3" applyFont="1" applyBorder="1" applyAlignment="1">
      <alignment horizontal="center" vertical="center" wrapText="1"/>
    </xf>
    <xf numFmtId="164" fontId="7" fillId="0" borderId="4" xfId="3" applyFont="1" applyBorder="1" applyAlignment="1">
      <alignment horizontal="center" vertical="center" wrapText="1"/>
    </xf>
    <xf numFmtId="164" fontId="7" fillId="0" borderId="5" xfId="3" applyFont="1" applyBorder="1" applyAlignment="1">
      <alignment horizontal="center" vertical="center" wrapText="1"/>
    </xf>
    <xf numFmtId="0" fontId="15" fillId="0" borderId="0" xfId="0" applyFont="1"/>
    <xf numFmtId="0" fontId="23" fillId="0" borderId="0" xfId="0" applyFont="1"/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Millares" xfId="1" builtinId="3"/>
    <cellStyle name="Normal" xfId="0" builtinId="0"/>
    <cellStyle name="Normal_CERT-CONTRATISTA 01" xfId="3" xr:uid="{575B4E84-7D93-4D0E-8970-33AF3FEE8E4D}"/>
    <cellStyle name="Normal_Certificado 13 - Junio 2000" xfId="4" xr:uid="{E1E1CF8E-F26E-4BAC-A624-4CCD98D0E7C0}"/>
    <cellStyle name="Normal_Respaldo C-Diciembre 2000" xfId="5" xr:uid="{CCDB1BEC-D969-4311-A6A6-A110D0D2CC5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250030</xdr:colOff>
      <xdr:row>2</xdr:row>
      <xdr:rowOff>25913</xdr:rowOff>
    </xdr:from>
    <xdr:to>
      <xdr:col>21</xdr:col>
      <xdr:colOff>41039</xdr:colOff>
      <xdr:row>4</xdr:row>
      <xdr:rowOff>192632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985FB7-8A42-4005-B8AC-E2313A8E7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66605" y="616463"/>
          <a:ext cx="1095934" cy="7477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533400</xdr:colOff>
      <xdr:row>1</xdr:row>
      <xdr:rowOff>38100</xdr:rowOff>
    </xdr:from>
    <xdr:to>
      <xdr:col>1</xdr:col>
      <xdr:colOff>1645920</xdr:colOff>
      <xdr:row>4</xdr:row>
      <xdr:rowOff>179765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FBC269-C027-4FA1-B1F7-6611FE580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90525"/>
          <a:ext cx="1112520" cy="960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C-GERENCIA\DVDHM\EC101009\RESPAL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lcarrasco\Compartido%20JoseLuis\DAVID\Cristoba\Drenaje-mio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lcarrasco\Compartido%20JoseLuis\D.MARTINEZ\DAVID\Cruce%20Luribay%20-%20Luribay\Mov.T%20Luribay\Sobreacarre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habilitaci&#243;n%20Autopista\Propuesta\Presupuesto%20Autopista%20fina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cto%20San%20Borja%20-%20San%20Ignacio\W_certificados\CERTIFICADO%20N&#186;37%20%20Ene-2020-final\_certificado_37%20Ene-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C-GERENCIA\DVDHM\EC291009\EC021109\04Ultimo\C%20NUEVA-1211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suario\Escritorio\RURRENABAQUE\yucumo\PRESUPUESTO_RURRE%20FINAL%20enviado%20por%20Pablo%20Parra%2010-12-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uario\AppData\Local\Microsoft\Windows\Temporary%20Internet%20Files\Content.IE5\VIHB1XPR\DOBLE%20VIA%20LA%20PAZ%20ORURO\Proyecto%20Carretero%20Oruro-LaPaz\Formularios\BdD%20de%20Control%20Alimentacion%20Hospedaj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92.168.0.136\myscans\Ancaravi_Huachacalla\MarcoAldunate\Programa%20de%20Obra\Gantt%20-%20Oficial\DIMENSIONAMIENTO%20(BASE_PROPUESTA)%20OFICI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istobal_e\dmt%20caminos\DAVID\Cristoba\Drenaje-mio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Dieter%20O.%20Sainz%20Pozo\Mis%20documentos\LCI%20S.A.%20Cotapata-Santa%20Barbara\Certificado%20N&#186;%2001%20-%20DIC-07\Certificados\CD%20SUPERVISION\PLQ-Dic-0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7318FBB\Certificado%20Original%20FEB0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3\OBRAS\RURRENABAQUE\REAJUSTE%20RURRENABAQUE\Copia%20de%20PRESUPUESTO_RURRE%20F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istobal_e\dmt%20caminos\Cris-SNC\DMT%20Todos%20Los%20Proyectos\Dmt-Rurre\San%20Ignacio-Pto%20Ganadero\TRATAMIENTO%20SUPERFICIAL%20DOBLE\Drenaje_Nareud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PECIALISTA%20LFCZ\CAO's\CAO%2001%20-%20FEB%2021%20-%20ok\04%20PLANILLA%20DE%20AVANCE%20DE%20OBRA\CAO%20N&#186;1%20%20FEB-21_B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istobal_e\dmt%20caminos\PAOLA\Adjunto%203\DAVID\Cristoba\Drenaje-mio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ticado%20de%20pago%20no18_enero2006_CSB%20CONCORDI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F5BD82E\DIMENSIONAMIENTO%20(BASE_PROPUESTA)%20OFICI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MSA\LICITACIONES\U%20E%20SIMON%20BOLIVAR\P%20U%20SIMOM%20BOLIVA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C-GERENCIA\DAVID\casa\DVDHM\2010\Capitulo%2013\Carretera%20Nueva\02%20Pavimentos\Paviment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mo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LCANTARILLADO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C Diag. Masa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fo"/>
      <sheetName val="Def. Items"/>
      <sheetName val="COMP-ITEMS"/>
      <sheetName val="INSUMOS"/>
      <sheetName val="PRESUP"/>
      <sheetName val="Formulario 1-A"/>
      <sheetName val="Formulario Electrico"/>
      <sheetName val="P.Unit."/>
      <sheetName val="Etiqueta"/>
      <sheetName val="SUB-ITEMS"/>
      <sheetName val="Esc. Sal."/>
      <sheetName val="B.Soc."/>
      <sheetName val="G.G."/>
      <sheetName val="Flujo"/>
    </sheetNames>
    <sheetDataSet>
      <sheetData sheetId="0"/>
      <sheetData sheetId="1"/>
      <sheetData sheetId="2"/>
      <sheetData sheetId="3">
        <row r="5">
          <cell r="A5" t="str">
            <v>ASF-001</v>
          </cell>
          <cell r="B5">
            <v>1</v>
          </cell>
          <cell r="C5" t="str">
            <v>Bacheo asfáltico superficial en pavimento rígido e=5cm</v>
          </cell>
          <cell r="D5" t="str">
            <v>m2</v>
          </cell>
          <cell r="E5">
            <v>193.06</v>
          </cell>
          <cell r="F5">
            <v>60.370000000000005</v>
          </cell>
          <cell r="G5">
            <v>38.31</v>
          </cell>
          <cell r="H5">
            <v>46.919999999999995</v>
          </cell>
          <cell r="I5" t="str">
            <v>CEM-200</v>
          </cell>
          <cell r="J5">
            <v>6.95</v>
          </cell>
          <cell r="K5" t="str">
            <v>AGR-121</v>
          </cell>
          <cell r="L5">
            <v>0.03</v>
          </cell>
          <cell r="M5" t="str">
            <v>AGR-106</v>
          </cell>
          <cell r="N5">
            <v>0.05</v>
          </cell>
          <cell r="O5" t="str">
            <v>COM-100</v>
          </cell>
          <cell r="P5">
            <v>0.19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 t="str">
            <v>MOB-030</v>
          </cell>
          <cell r="AP5">
            <v>1.01</v>
          </cell>
          <cell r="AQ5" t="str">
            <v>MOB-090</v>
          </cell>
          <cell r="AR5">
            <v>1.01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 t="str">
            <v>MOB-001</v>
          </cell>
          <cell r="BB5">
            <v>0</v>
          </cell>
          <cell r="BC5" t="str">
            <v>SOC-001</v>
          </cell>
          <cell r="BD5">
            <v>11.83</v>
          </cell>
          <cell r="BE5" t="str">
            <v>IVA-001</v>
          </cell>
          <cell r="BF5">
            <v>4.9800000000000004</v>
          </cell>
          <cell r="BG5" t="str">
            <v>EQL-313</v>
          </cell>
          <cell r="BH5">
            <v>2.5999999999999999E-2</v>
          </cell>
          <cell r="BI5" t="str">
            <v>EQL-564</v>
          </cell>
          <cell r="BJ5">
            <v>0.02</v>
          </cell>
          <cell r="BK5" t="str">
            <v>EQL-568</v>
          </cell>
          <cell r="BL5">
            <v>0.02</v>
          </cell>
          <cell r="BM5" t="str">
            <v>EQL-312</v>
          </cell>
          <cell r="BN5">
            <v>1.4999999999999999E-2</v>
          </cell>
          <cell r="BO5" t="str">
            <v>EQL-314</v>
          </cell>
          <cell r="BP5">
            <v>2.5000000000000001E-2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 t="str">
            <v>HER-999</v>
          </cell>
          <cell r="BX5">
            <v>1.9159999999999999</v>
          </cell>
          <cell r="BY5">
            <v>0</v>
          </cell>
        </row>
        <row r="6">
          <cell r="A6" t="str">
            <v>SELL-002</v>
          </cell>
          <cell r="B6">
            <v>2</v>
          </cell>
          <cell r="C6" t="str">
            <v>Sello con agregados (arena) a máquina</v>
          </cell>
          <cell r="D6" t="str">
            <v>m2</v>
          </cell>
          <cell r="E6">
            <v>33.29</v>
          </cell>
          <cell r="F6">
            <v>10.879999999999999</v>
          </cell>
          <cell r="G6">
            <v>5.7</v>
          </cell>
          <cell r="H6">
            <v>8.52</v>
          </cell>
          <cell r="I6" t="str">
            <v>CEM-200</v>
          </cell>
          <cell r="J6">
            <v>1.175</v>
          </cell>
          <cell r="K6">
            <v>0</v>
          </cell>
          <cell r="L6">
            <v>0</v>
          </cell>
          <cell r="M6" t="str">
            <v>AGR-106</v>
          </cell>
          <cell r="N6">
            <v>1.2E-2</v>
          </cell>
          <cell r="O6" t="str">
            <v>COM-100</v>
          </cell>
          <cell r="P6">
            <v>0.25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 t="str">
            <v>MOB-030</v>
          </cell>
          <cell r="AP6">
            <v>0.15</v>
          </cell>
          <cell r="AQ6" t="str">
            <v>MOB-090</v>
          </cell>
          <cell r="AR6">
            <v>0.15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 t="str">
            <v>MOB-001</v>
          </cell>
          <cell r="BB6">
            <v>0</v>
          </cell>
          <cell r="BC6" t="str">
            <v>SOC-001</v>
          </cell>
          <cell r="BD6">
            <v>1.76</v>
          </cell>
          <cell r="BE6" t="str">
            <v>IVA-001</v>
          </cell>
          <cell r="BF6">
            <v>0.74</v>
          </cell>
          <cell r="BG6" t="str">
            <v>EQL-313</v>
          </cell>
          <cell r="BH6">
            <v>2E-3</v>
          </cell>
          <cell r="BI6">
            <v>0</v>
          </cell>
          <cell r="BJ6">
            <v>0</v>
          </cell>
          <cell r="BK6" t="str">
            <v>EQL-568</v>
          </cell>
          <cell r="BL6">
            <v>7.0000000000000001E-3</v>
          </cell>
          <cell r="BM6" t="str">
            <v>EQL-312</v>
          </cell>
          <cell r="BN6">
            <v>0.01</v>
          </cell>
          <cell r="BO6" t="str">
            <v>EQL-314</v>
          </cell>
          <cell r="BP6">
            <v>0.02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 t="str">
            <v>HER-999</v>
          </cell>
          <cell r="BX6">
            <v>0.28499999999999998</v>
          </cell>
          <cell r="BY6">
            <v>0</v>
          </cell>
        </row>
        <row r="7">
          <cell r="A7" t="str">
            <v>SELL-003</v>
          </cell>
          <cell r="B7">
            <v>3</v>
          </cell>
          <cell r="C7" t="str">
            <v>Sello de juntas o grietas, pav. rígido con sellante asfáltico elástomeríco</v>
          </cell>
          <cell r="D7" t="str">
            <v>ml</v>
          </cell>
          <cell r="E7">
            <v>14.200000000000001</v>
          </cell>
          <cell r="F7">
            <v>8.4600000000000009</v>
          </cell>
          <cell r="G7">
            <v>1.6099999999999999</v>
          </cell>
          <cell r="H7">
            <v>0.63</v>
          </cell>
          <cell r="I7" t="str">
            <v>SELL-ASF-111</v>
          </cell>
          <cell r="J7">
            <v>0.5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 t="str">
            <v>MOB-042</v>
          </cell>
          <cell r="AP7">
            <v>0.04</v>
          </cell>
          <cell r="AQ7" t="str">
            <v>MOB-090</v>
          </cell>
          <cell r="AR7">
            <v>0.04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 t="str">
            <v>MOB-001</v>
          </cell>
          <cell r="BB7">
            <v>0</v>
          </cell>
          <cell r="BC7" t="str">
            <v>SOC-001</v>
          </cell>
          <cell r="BD7">
            <v>0.5</v>
          </cell>
          <cell r="BE7" t="str">
            <v>IVA-001</v>
          </cell>
          <cell r="BF7">
            <v>0.21</v>
          </cell>
          <cell r="BG7" t="str">
            <v>EQL-611</v>
          </cell>
          <cell r="BH7">
            <v>3.3000000000000002E-2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 t="str">
            <v>HER-999</v>
          </cell>
          <cell r="BX7">
            <v>8.1000000000000003E-2</v>
          </cell>
          <cell r="BY7" t="str">
            <v>Ancho de juntas o grietas hasta 2cm. máximo</v>
          </cell>
        </row>
        <row r="8">
          <cell r="A8" t="str">
            <v>DEM-004</v>
          </cell>
          <cell r="B8">
            <v>4</v>
          </cell>
          <cell r="C8" t="str">
            <v>Demolición y retiro de losas rotas</v>
          </cell>
          <cell r="D8" t="str">
            <v>m2</v>
          </cell>
          <cell r="E8">
            <v>78.13000000000001</v>
          </cell>
          <cell r="F8">
            <v>0</v>
          </cell>
          <cell r="G8">
            <v>5.17</v>
          </cell>
          <cell r="H8">
            <v>53.749999999999993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 t="str">
            <v>MOB-090</v>
          </cell>
          <cell r="AP8">
            <v>0.33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 t="str">
            <v>MOB-001</v>
          </cell>
          <cell r="BB8">
            <v>0</v>
          </cell>
          <cell r="BC8" t="str">
            <v>SOC-001</v>
          </cell>
          <cell r="BD8">
            <v>1.6</v>
          </cell>
          <cell r="BE8" t="str">
            <v>IVA-001</v>
          </cell>
          <cell r="BF8">
            <v>0.67</v>
          </cell>
          <cell r="BG8" t="str">
            <v>EQP-120</v>
          </cell>
          <cell r="BH8">
            <v>0.13</v>
          </cell>
          <cell r="BI8" t="str">
            <v>EQP-210</v>
          </cell>
          <cell r="BJ8">
            <v>1.4999999999999999E-2</v>
          </cell>
          <cell r="BK8" t="str">
            <v>EQP-100</v>
          </cell>
          <cell r="BL8">
            <v>0.13</v>
          </cell>
          <cell r="BM8" t="str">
            <v>EQL-570</v>
          </cell>
          <cell r="BN8">
            <v>0.03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 t="str">
            <v>HER-999</v>
          </cell>
          <cell r="BX8">
            <v>0.25900000000000001</v>
          </cell>
          <cell r="BY8">
            <v>0</v>
          </cell>
        </row>
        <row r="9">
          <cell r="A9" t="str">
            <v>TER-005</v>
          </cell>
          <cell r="B9">
            <v>5</v>
          </cell>
          <cell r="C9" t="str">
            <v>Provisión y conformación de capa base</v>
          </cell>
          <cell r="D9" t="str">
            <v>m3</v>
          </cell>
          <cell r="E9">
            <v>196.59999999999997</v>
          </cell>
          <cell r="F9">
            <v>71.86</v>
          </cell>
          <cell r="G9">
            <v>9.3000000000000007</v>
          </cell>
          <cell r="H9">
            <v>67.11</v>
          </cell>
          <cell r="I9" t="str">
            <v>AGR-200</v>
          </cell>
          <cell r="J9">
            <v>1.2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 t="str">
            <v>MOB-090</v>
          </cell>
          <cell r="AR9">
            <v>0.59499999999999997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 t="str">
            <v>MOB-001</v>
          </cell>
          <cell r="BB9">
            <v>0</v>
          </cell>
          <cell r="BC9" t="str">
            <v>SOC-001</v>
          </cell>
          <cell r="BD9">
            <v>2.87</v>
          </cell>
          <cell r="BE9" t="str">
            <v>IVA-001</v>
          </cell>
          <cell r="BF9">
            <v>1.21</v>
          </cell>
          <cell r="BG9" t="str">
            <v>EQL-564</v>
          </cell>
          <cell r="BH9">
            <v>0.14499999999999999</v>
          </cell>
          <cell r="BI9" t="str">
            <v>EQP-210</v>
          </cell>
          <cell r="BJ9">
            <v>0.125</v>
          </cell>
          <cell r="BK9" t="str">
            <v>EQP-100</v>
          </cell>
          <cell r="BL9">
            <v>0.04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 t="str">
            <v>HER-999</v>
          </cell>
          <cell r="BX9">
            <v>0.46500000000000002</v>
          </cell>
          <cell r="BY9">
            <v>0</v>
          </cell>
        </row>
        <row r="10">
          <cell r="A10" t="str">
            <v>IMP-006</v>
          </cell>
          <cell r="B10">
            <v>6</v>
          </cell>
          <cell r="C10" t="str">
            <v>Imprimación de capa base</v>
          </cell>
          <cell r="D10" t="str">
            <v>m2</v>
          </cell>
          <cell r="E10">
            <v>16.100000000000001</v>
          </cell>
          <cell r="F10">
            <v>8.34</v>
          </cell>
          <cell r="G10">
            <v>1.48</v>
          </cell>
          <cell r="H10">
            <v>2.3199999999999998</v>
          </cell>
          <cell r="I10" t="str">
            <v>CEM-200</v>
          </cell>
          <cell r="J10">
            <v>0.65</v>
          </cell>
          <cell r="K10" t="str">
            <v>KERO--120</v>
          </cell>
          <cell r="L10">
            <v>0.47299999999999998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 t="str">
            <v>MOB-090</v>
          </cell>
          <cell r="AP10">
            <v>9.5000000000000001E-2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 t="str">
            <v>MOB-001</v>
          </cell>
          <cell r="BB10">
            <v>0</v>
          </cell>
          <cell r="BC10" t="str">
            <v>SOC-001</v>
          </cell>
          <cell r="BD10">
            <v>0.46</v>
          </cell>
          <cell r="BE10" t="str">
            <v>IVA-001</v>
          </cell>
          <cell r="BF10">
            <v>0.19</v>
          </cell>
          <cell r="BG10" t="str">
            <v>EQL-312</v>
          </cell>
          <cell r="BH10">
            <v>0.01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 t="str">
            <v>HER-999</v>
          </cell>
          <cell r="BX10">
            <v>7.3999999999999996E-2</v>
          </cell>
          <cell r="BY10">
            <v>0</v>
          </cell>
        </row>
        <row r="11">
          <cell r="A11" t="str">
            <v>ASF-007</v>
          </cell>
          <cell r="B11">
            <v>7</v>
          </cell>
          <cell r="C11" t="str">
            <v>Provisión y colocado de carpeta asfáltica e=5cm</v>
          </cell>
          <cell r="D11" t="str">
            <v>m2</v>
          </cell>
          <cell r="E11">
            <v>120.12</v>
          </cell>
          <cell r="F11">
            <v>55.09</v>
          </cell>
          <cell r="G11">
            <v>6.95</v>
          </cell>
          <cell r="H11">
            <v>28.55</v>
          </cell>
          <cell r="I11" t="str">
            <v>CEM-200</v>
          </cell>
          <cell r="J11">
            <v>6.4</v>
          </cell>
          <cell r="K11" t="str">
            <v>AGR-121</v>
          </cell>
          <cell r="L11">
            <v>2.5000000000000001E-2</v>
          </cell>
          <cell r="M11" t="str">
            <v>AGR-106</v>
          </cell>
          <cell r="N11">
            <v>0.05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 t="str">
            <v>MOB-042</v>
          </cell>
          <cell r="AP11">
            <v>0.17299999999999999</v>
          </cell>
          <cell r="AQ11" t="str">
            <v>MOB-090</v>
          </cell>
          <cell r="AR11">
            <v>0.17299999999999999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 t="str">
            <v>MOB-001</v>
          </cell>
          <cell r="BB11">
            <v>0</v>
          </cell>
          <cell r="BC11" t="str">
            <v>SOC-001</v>
          </cell>
          <cell r="BD11">
            <v>2.15</v>
          </cell>
          <cell r="BE11" t="str">
            <v>IVA-001</v>
          </cell>
          <cell r="BF11">
            <v>0.9</v>
          </cell>
          <cell r="BG11" t="str">
            <v>EQL-313</v>
          </cell>
          <cell r="BH11">
            <v>0.02</v>
          </cell>
          <cell r="BI11" t="str">
            <v>EQL-564</v>
          </cell>
          <cell r="BJ11">
            <v>0.01</v>
          </cell>
          <cell r="BK11" t="str">
            <v>EQL-568</v>
          </cell>
          <cell r="BL11">
            <v>0.01</v>
          </cell>
          <cell r="BM11" t="str">
            <v>EQP-210</v>
          </cell>
          <cell r="BN11">
            <v>7.0000000000000001E-3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 t="str">
            <v>HER-999</v>
          </cell>
          <cell r="BX11">
            <v>0.34799999999999998</v>
          </cell>
          <cell r="BY11">
            <v>0</v>
          </cell>
        </row>
        <row r="12">
          <cell r="A12" t="str">
            <v>GAV-008</v>
          </cell>
          <cell r="B12">
            <v>8</v>
          </cell>
          <cell r="C12" t="str">
            <v>Muro de gavión</v>
          </cell>
          <cell r="D12" t="str">
            <v>m3</v>
          </cell>
          <cell r="E12">
            <v>536.4</v>
          </cell>
          <cell r="F12">
            <v>267.2</v>
          </cell>
          <cell r="G12">
            <v>130.80000000000001</v>
          </cell>
          <cell r="H12">
            <v>6.54</v>
          </cell>
          <cell r="I12" t="str">
            <v>AGR-131</v>
          </cell>
          <cell r="J12">
            <v>1.25</v>
          </cell>
          <cell r="K12" t="str">
            <v>MC-GAV-440</v>
          </cell>
          <cell r="L12">
            <v>0.5</v>
          </cell>
          <cell r="M12" t="str">
            <v>MC-ALA-450</v>
          </cell>
          <cell r="N12">
            <v>0.14000000000000001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 t="str">
            <v>MOB-030</v>
          </cell>
          <cell r="AP12">
            <v>3.45</v>
          </cell>
          <cell r="AQ12" t="str">
            <v>MOB-090</v>
          </cell>
          <cell r="AR12">
            <v>3.45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 t="str">
            <v>MOB-001</v>
          </cell>
          <cell r="BB12">
            <v>0</v>
          </cell>
          <cell r="BC12" t="str">
            <v>SOC-001</v>
          </cell>
          <cell r="BD12">
            <v>40.380000000000003</v>
          </cell>
          <cell r="BE12" t="str">
            <v>IVA-001</v>
          </cell>
          <cell r="BF12">
            <v>17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 t="str">
            <v>HER-999</v>
          </cell>
          <cell r="BX12">
            <v>6.54</v>
          </cell>
          <cell r="BY12">
            <v>0</v>
          </cell>
        </row>
        <row r="13">
          <cell r="A13" t="str">
            <v>TER-009</v>
          </cell>
          <cell r="B13">
            <v>9</v>
          </cell>
          <cell r="C13" t="str">
            <v>Reconformación y limpieza de cauces estrangulados</v>
          </cell>
          <cell r="D13" t="str">
            <v>m3</v>
          </cell>
          <cell r="E13">
            <v>34.380000000000003</v>
          </cell>
          <cell r="F13">
            <v>0</v>
          </cell>
          <cell r="G13">
            <v>1.97</v>
          </cell>
          <cell r="H13">
            <v>23.96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 t="str">
            <v>MOB-090</v>
          </cell>
          <cell r="AP13">
            <v>0.125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 t="str">
            <v>MOB-001</v>
          </cell>
          <cell r="BB13">
            <v>0</v>
          </cell>
          <cell r="BC13" t="str">
            <v>SOC-001</v>
          </cell>
          <cell r="BD13">
            <v>0.61</v>
          </cell>
          <cell r="BE13" t="str">
            <v>IVA-001</v>
          </cell>
          <cell r="BF13">
            <v>0.26</v>
          </cell>
          <cell r="BG13" t="str">
            <v>EQP-110</v>
          </cell>
          <cell r="BH13">
            <v>0.05</v>
          </cell>
          <cell r="BI13" t="str">
            <v>EQP-210</v>
          </cell>
          <cell r="BJ13">
            <v>0.02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 t="str">
            <v>HER-999</v>
          </cell>
          <cell r="BX13">
            <v>9.9000000000000005E-2</v>
          </cell>
          <cell r="BY13">
            <v>0</v>
          </cell>
        </row>
        <row r="14">
          <cell r="A14" t="str">
            <v>ELEC-010</v>
          </cell>
          <cell r="B14">
            <v>10</v>
          </cell>
          <cell r="C14" t="str">
            <v>Poste de Iluminación</v>
          </cell>
          <cell r="D14" t="str">
            <v>Pza.</v>
          </cell>
          <cell r="E14">
            <v>7277.4400000000005</v>
          </cell>
          <cell r="F14">
            <v>4484.6899999999996</v>
          </cell>
          <cell r="G14">
            <v>742.8900000000001</v>
          </cell>
          <cell r="H14">
            <v>260.92</v>
          </cell>
          <cell r="I14" t="str">
            <v>POS-ACC-200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 t="str">
            <v>MOB-041</v>
          </cell>
          <cell r="AP14">
            <v>18.5</v>
          </cell>
          <cell r="AQ14" t="str">
            <v>MOB-090</v>
          </cell>
          <cell r="AR14">
            <v>18.5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 t="str">
            <v>MOB-001</v>
          </cell>
          <cell r="BB14">
            <v>0</v>
          </cell>
          <cell r="BC14" t="str">
            <v>SOC-001</v>
          </cell>
          <cell r="BD14">
            <v>229.34</v>
          </cell>
          <cell r="BE14" t="str">
            <v>IVA-001</v>
          </cell>
          <cell r="BF14">
            <v>96.56</v>
          </cell>
          <cell r="BG14" t="str">
            <v>EQP-582</v>
          </cell>
          <cell r="BH14">
            <v>1.7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 t="str">
            <v>HER-999</v>
          </cell>
          <cell r="BX14">
            <v>37.145000000000003</v>
          </cell>
          <cell r="BY14">
            <v>0</v>
          </cell>
        </row>
        <row r="15">
          <cell r="A15" t="str">
            <v>ELEC-011</v>
          </cell>
          <cell r="B15">
            <v>11</v>
          </cell>
          <cell r="C15" t="str">
            <v>Luminarias completas (con focos)</v>
          </cell>
          <cell r="D15" t="str">
            <v>Pza.</v>
          </cell>
          <cell r="E15">
            <v>2219.4199999999996</v>
          </cell>
          <cell r="F15">
            <v>1402.46</v>
          </cell>
          <cell r="G15">
            <v>220.86</v>
          </cell>
          <cell r="H15">
            <v>50.53</v>
          </cell>
          <cell r="I15" t="str">
            <v>LUM-120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 t="str">
            <v>MOB-041</v>
          </cell>
          <cell r="AP15">
            <v>5.5</v>
          </cell>
          <cell r="AQ15" t="str">
            <v>MOB-090</v>
          </cell>
          <cell r="AR15">
            <v>5.5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 t="str">
            <v>MOB-001</v>
          </cell>
          <cell r="BB15">
            <v>0</v>
          </cell>
          <cell r="BC15" t="str">
            <v>SOC-001</v>
          </cell>
          <cell r="BD15">
            <v>68.180000000000007</v>
          </cell>
          <cell r="BE15" t="str">
            <v>IVA-001</v>
          </cell>
          <cell r="BF15">
            <v>28.71</v>
          </cell>
          <cell r="BG15" t="str">
            <v>EQP-582</v>
          </cell>
          <cell r="BH15">
            <v>0.3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 t="str">
            <v>HER-999</v>
          </cell>
          <cell r="BX15">
            <v>11.042999999999999</v>
          </cell>
          <cell r="BY15">
            <v>0</v>
          </cell>
        </row>
        <row r="16">
          <cell r="A16" t="str">
            <v>ELEC-012</v>
          </cell>
          <cell r="B16">
            <v>12</v>
          </cell>
          <cell r="C16" t="str">
            <v>Tapas de Luminarias</v>
          </cell>
          <cell r="D16" t="str">
            <v>Pza.</v>
          </cell>
          <cell r="E16">
            <v>119.10999999999999</v>
          </cell>
          <cell r="F16">
            <v>52.43</v>
          </cell>
          <cell r="G16">
            <v>18.07</v>
          </cell>
          <cell r="H16">
            <v>19.329999999999998</v>
          </cell>
          <cell r="I16" t="str">
            <v>ACC-LUM-122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 t="str">
            <v>MOB-041</v>
          </cell>
          <cell r="AP16">
            <v>0.45</v>
          </cell>
          <cell r="AQ16" t="str">
            <v>MOB-090</v>
          </cell>
          <cell r="AR16">
            <v>0.45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 t="str">
            <v>MOB-001</v>
          </cell>
          <cell r="BB16">
            <v>0</v>
          </cell>
          <cell r="BC16" t="str">
            <v>SOC-001</v>
          </cell>
          <cell r="BD16">
            <v>5.58</v>
          </cell>
          <cell r="BE16" t="str">
            <v>IVA-001</v>
          </cell>
          <cell r="BF16">
            <v>2.35</v>
          </cell>
          <cell r="BG16" t="str">
            <v>EQP-582</v>
          </cell>
          <cell r="BH16">
            <v>0.14000000000000001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 t="str">
            <v>HER-999</v>
          </cell>
          <cell r="BX16">
            <v>0.90400000000000003</v>
          </cell>
          <cell r="BY16">
            <v>0</v>
          </cell>
        </row>
        <row r="17">
          <cell r="A17" t="str">
            <v>ELEC-013</v>
          </cell>
          <cell r="B17">
            <v>13</v>
          </cell>
          <cell r="C17" t="str">
            <v>Focos de alta presión 250 Watta de Sodio</v>
          </cell>
          <cell r="D17" t="str">
            <v>Pza.</v>
          </cell>
          <cell r="E17">
            <v>120.46</v>
          </cell>
          <cell r="F17">
            <v>55.56</v>
          </cell>
          <cell r="G17">
            <v>16.059999999999999</v>
          </cell>
          <cell r="H17">
            <v>19.23</v>
          </cell>
          <cell r="I17" t="str">
            <v>LUM-121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 t="str">
            <v>MOB-041</v>
          </cell>
          <cell r="AP17">
            <v>0.4</v>
          </cell>
          <cell r="AQ17" t="str">
            <v>MOB-090</v>
          </cell>
          <cell r="AR17">
            <v>0.4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 t="str">
            <v>MOB-001</v>
          </cell>
          <cell r="BB17">
            <v>0</v>
          </cell>
          <cell r="BC17" t="str">
            <v>SOC-001</v>
          </cell>
          <cell r="BD17">
            <v>4.96</v>
          </cell>
          <cell r="BE17" t="str">
            <v>IVA-001</v>
          </cell>
          <cell r="BF17">
            <v>2.09</v>
          </cell>
          <cell r="BG17" t="str">
            <v>EQP-582</v>
          </cell>
          <cell r="BH17">
            <v>0.14000000000000001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 t="str">
            <v>HER-999</v>
          </cell>
          <cell r="BX17">
            <v>0.80300000000000005</v>
          </cell>
          <cell r="BY17">
            <v>0</v>
          </cell>
        </row>
        <row r="18">
          <cell r="A18" t="str">
            <v>ELEC-014</v>
          </cell>
          <cell r="B18">
            <v>14</v>
          </cell>
          <cell r="C18" t="str">
            <v>Fotocélulas</v>
          </cell>
          <cell r="D18" t="str">
            <v>Pza.</v>
          </cell>
          <cell r="E18">
            <v>93.11</v>
          </cell>
          <cell r="F18">
            <v>37.880000000000003</v>
          </cell>
          <cell r="G18">
            <v>13.25</v>
          </cell>
          <cell r="H18">
            <v>19.09</v>
          </cell>
          <cell r="I18" t="str">
            <v>LUM-130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>MOB-041</v>
          </cell>
          <cell r="AP18">
            <v>0.33</v>
          </cell>
          <cell r="AQ18" t="str">
            <v>MOB-090</v>
          </cell>
          <cell r="AR18">
            <v>0.33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 t="str">
            <v>MOB-001</v>
          </cell>
          <cell r="BB18">
            <v>0</v>
          </cell>
          <cell r="BC18" t="str">
            <v>SOC-001</v>
          </cell>
          <cell r="BD18">
            <v>4.09</v>
          </cell>
          <cell r="BE18" t="str">
            <v>IVA-001</v>
          </cell>
          <cell r="BF18">
            <v>1.72</v>
          </cell>
          <cell r="BG18" t="str">
            <v>EQP-582</v>
          </cell>
          <cell r="BH18">
            <v>0.14000000000000001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 t="str">
            <v>HER-999</v>
          </cell>
          <cell r="BX18">
            <v>0.66300000000000003</v>
          </cell>
          <cell r="BY18">
            <v>0</v>
          </cell>
        </row>
        <row r="19">
          <cell r="A19" t="str">
            <v>ELEC-015</v>
          </cell>
          <cell r="B19">
            <v>15</v>
          </cell>
          <cell r="C19" t="str">
            <v>Ignitor</v>
          </cell>
          <cell r="D19" t="str">
            <v>Pza.</v>
          </cell>
          <cell r="E19">
            <v>141</v>
          </cell>
          <cell r="F19">
            <v>74</v>
          </cell>
          <cell r="G19">
            <v>13.25</v>
          </cell>
          <cell r="H19">
            <v>19.09</v>
          </cell>
          <cell r="I19" t="str">
            <v>ACC-LUM-131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>MOB-041</v>
          </cell>
          <cell r="AP19">
            <v>0.33</v>
          </cell>
          <cell r="AQ19" t="str">
            <v>MOB-090</v>
          </cell>
          <cell r="AR19">
            <v>0.33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 t="str">
            <v>MOB-001</v>
          </cell>
          <cell r="BB19">
            <v>0</v>
          </cell>
          <cell r="BC19" t="str">
            <v>SOC-001</v>
          </cell>
          <cell r="BD19">
            <v>4.09</v>
          </cell>
          <cell r="BE19" t="str">
            <v>IVA-001</v>
          </cell>
          <cell r="BF19">
            <v>1.72</v>
          </cell>
          <cell r="BG19" t="str">
            <v>EQP-582</v>
          </cell>
          <cell r="BH19">
            <v>0.14000000000000001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 t="str">
            <v>HER-999</v>
          </cell>
          <cell r="BX19">
            <v>0.66300000000000003</v>
          </cell>
          <cell r="BY19">
            <v>0</v>
          </cell>
        </row>
        <row r="20">
          <cell r="A20" t="str">
            <v>ELEC-016</v>
          </cell>
          <cell r="B20">
            <v>16</v>
          </cell>
          <cell r="C20" t="str">
            <v>Condensador</v>
          </cell>
          <cell r="D20" t="str">
            <v>Pza.</v>
          </cell>
          <cell r="E20">
            <v>78.69</v>
          </cell>
          <cell r="F20">
            <v>30.8</v>
          </cell>
          <cell r="G20">
            <v>9.64</v>
          </cell>
          <cell r="H20">
            <v>18.91</v>
          </cell>
          <cell r="I20" t="str">
            <v>ACC-LUM-132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 t="str">
            <v>MOB-041</v>
          </cell>
          <cell r="AP20">
            <v>0.24</v>
          </cell>
          <cell r="AQ20" t="str">
            <v>MOB-090</v>
          </cell>
          <cell r="AR20">
            <v>0.24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 t="str">
            <v>MOB-001</v>
          </cell>
          <cell r="BB20">
            <v>0</v>
          </cell>
          <cell r="BC20" t="str">
            <v>SOC-001</v>
          </cell>
          <cell r="BD20">
            <v>2.98</v>
          </cell>
          <cell r="BE20" t="str">
            <v>IVA-001</v>
          </cell>
          <cell r="BF20">
            <v>1.25</v>
          </cell>
          <cell r="BG20" t="str">
            <v>EQP-582</v>
          </cell>
          <cell r="BH20">
            <v>0.14000000000000001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 t="str">
            <v>HER-999</v>
          </cell>
          <cell r="BX20">
            <v>0.48199999999999998</v>
          </cell>
          <cell r="BY20">
            <v>0</v>
          </cell>
        </row>
        <row r="21">
          <cell r="A21" t="str">
            <v>CABL-017</v>
          </cell>
          <cell r="B21">
            <v>17</v>
          </cell>
          <cell r="C21" t="str">
            <v>Cable Monopolar Nº 8</v>
          </cell>
          <cell r="D21" t="str">
            <v>Ml.</v>
          </cell>
          <cell r="E21">
            <v>21.5</v>
          </cell>
          <cell r="F21">
            <v>11.37</v>
          </cell>
          <cell r="G21">
            <v>3.62</v>
          </cell>
          <cell r="H21">
            <v>1.23</v>
          </cell>
          <cell r="I21" t="str">
            <v>ACC-ELE-292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 t="str">
            <v>MOB-041</v>
          </cell>
          <cell r="AP21">
            <v>0.09</v>
          </cell>
          <cell r="AQ21" t="str">
            <v>MOB-090</v>
          </cell>
          <cell r="AR21">
            <v>0.09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 t="str">
            <v>MOB-001</v>
          </cell>
          <cell r="BB21">
            <v>0</v>
          </cell>
          <cell r="BC21" t="str">
            <v>SOC-001</v>
          </cell>
          <cell r="BD21">
            <v>1.1200000000000001</v>
          </cell>
          <cell r="BE21" t="str">
            <v>IVA-001</v>
          </cell>
          <cell r="BF21">
            <v>0.47</v>
          </cell>
          <cell r="BG21" t="str">
            <v>EQP-582</v>
          </cell>
          <cell r="BH21">
            <v>8.0000000000000002E-3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 t="str">
            <v>HER-999</v>
          </cell>
          <cell r="BX21">
            <v>0.18099999999999999</v>
          </cell>
          <cell r="BY21">
            <v>0</v>
          </cell>
        </row>
        <row r="22">
          <cell r="A22" t="str">
            <v>ELEC-018</v>
          </cell>
          <cell r="B22">
            <v>18</v>
          </cell>
          <cell r="C22" t="str">
            <v>Cajas en poste de Iluminación</v>
          </cell>
          <cell r="D22" t="str">
            <v>Pza.</v>
          </cell>
          <cell r="E22">
            <v>119.78000000000002</v>
          </cell>
          <cell r="F22">
            <v>52.94</v>
          </cell>
          <cell r="G22">
            <v>18.07</v>
          </cell>
          <cell r="H22">
            <v>19.329999999999998</v>
          </cell>
          <cell r="I22" t="str">
            <v>CAJ-RED-100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 t="str">
            <v>MOB-041</v>
          </cell>
          <cell r="AP22">
            <v>0.45</v>
          </cell>
          <cell r="AQ22" t="str">
            <v>MOB-090</v>
          </cell>
          <cell r="AR22">
            <v>0.45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 t="str">
            <v>MOB-001</v>
          </cell>
          <cell r="BB22">
            <v>0</v>
          </cell>
          <cell r="BC22" t="str">
            <v>SOC-001</v>
          </cell>
          <cell r="BD22">
            <v>5.58</v>
          </cell>
          <cell r="BE22" t="str">
            <v>IVA-001</v>
          </cell>
          <cell r="BF22">
            <v>2.35</v>
          </cell>
          <cell r="BG22" t="str">
            <v>EQP-582</v>
          </cell>
          <cell r="BH22">
            <v>0.14000000000000001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 t="str">
            <v>HER-999</v>
          </cell>
          <cell r="BX22">
            <v>0.90400000000000003</v>
          </cell>
          <cell r="BY22">
            <v>0</v>
          </cell>
        </row>
        <row r="23">
          <cell r="A23" t="str">
            <v>TER-019</v>
          </cell>
          <cell r="B23">
            <v>19</v>
          </cell>
          <cell r="C23" t="str">
            <v>Transporte de áridos</v>
          </cell>
          <cell r="D23" t="str">
            <v>m3xKm</v>
          </cell>
          <cell r="E23">
            <v>3.07</v>
          </cell>
          <cell r="F23">
            <v>0</v>
          </cell>
          <cell r="G23">
            <v>0</v>
          </cell>
          <cell r="H23">
            <v>2.31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 t="str">
            <v>MOB-001</v>
          </cell>
          <cell r="BB23">
            <v>0</v>
          </cell>
          <cell r="BC23" t="str">
            <v>SOC-001</v>
          </cell>
          <cell r="BD23">
            <v>0</v>
          </cell>
          <cell r="BE23" t="str">
            <v>IVA-001</v>
          </cell>
          <cell r="BF23">
            <v>0</v>
          </cell>
          <cell r="BG23">
            <v>0</v>
          </cell>
          <cell r="BH23">
            <v>0</v>
          </cell>
          <cell r="BI23" t="str">
            <v>EQL-314</v>
          </cell>
          <cell r="BJ23">
            <v>2.5000000000000001E-2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 t="str">
            <v>HER-999</v>
          </cell>
          <cell r="BX23">
            <v>0</v>
          </cell>
          <cell r="BY23">
            <v>0</v>
          </cell>
        </row>
        <row r="335">
          <cell r="B335">
            <v>1</v>
          </cell>
        </row>
        <row r="336">
          <cell r="B336">
            <v>2</v>
          </cell>
        </row>
        <row r="337">
          <cell r="B337">
            <v>3</v>
          </cell>
        </row>
        <row r="338">
          <cell r="A338" t="str">
            <v>FIN</v>
          </cell>
          <cell r="B338">
            <v>4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Hojade ruta"/>
      <sheetName val="Carátula"/>
      <sheetName val="Resumen"/>
      <sheetName val="PLANILLA 2"/>
      <sheetName val="Anticipo"/>
      <sheetName val="Cómputo métrico"/>
      <sheetName val="VOLUMENES TOTALES"/>
      <sheetName val="Esquema de calculo terrp"/>
      <sheetName val="Esquema de calculo"/>
      <sheetName val="In Situ"/>
      <sheetName val="In Situ desc"/>
      <sheetName val="Res Instal faenas"/>
      <sheetName val="res Conf terraplen"/>
      <sheetName val="res HC"/>
      <sheetName val="res HA"/>
      <sheetName val="Armadura"/>
      <sheetName val="res Trans Conf terraplen "/>
      <sheetName val="res Regulariz subras"/>
      <sheetName val="res Prov mat regulariz subras "/>
      <sheetName val="res Reconformación taludes"/>
      <sheetName val="Exca obras arte"/>
      <sheetName val="Exca alcant"/>
      <sheetName val="res Sub base "/>
      <sheetName val="res Capa base"/>
      <sheetName val="res Trans mat rec talud"/>
      <sheetName val="res Trans mat reg subrasa"/>
      <sheetName val="res Trans sub base y cb"/>
      <sheetName val="res Limpiza causes"/>
      <sheetName val="res Limpieza desbr"/>
      <sheetName val="Res Demolición alc"/>
      <sheetName val="Res Exc descape"/>
      <sheetName val="Res Exc bacheo"/>
      <sheetName val="Res transp bacheo "/>
      <sheetName val="Res Prov mat bacheo"/>
      <sheetName val="Res Horas maquina"/>
      <sheetName val="Comp metri Conf terraplen"/>
      <sheetName val="Total movim. suelos"/>
      <sheetName val="Conciliación terraplen"/>
      <sheetName val="Volumen terraplen"/>
      <sheetName val="Trans conf terrapl borrador"/>
      <sheetName val="Esquema transporte"/>
      <sheetName val="Trans conf terrapl ODC1"/>
      <sheetName val="Trans conf terrapl 1.24"/>
      <sheetName val="Volumen taludes total"/>
      <sheetName val="Volumen taludes c-10"/>
      <sheetName val="Esquema de calculo elev -ens"/>
      <sheetName val="Comp metr reg subrasante"/>
      <sheetName val="comp metr mat reg subrs"/>
      <sheetName val="comp metr rec taludes"/>
      <sheetName val="comp metr limp desbr"/>
      <sheetName val="TRANSPORTE"/>
      <sheetName val="Transp rec taludes"/>
      <sheetName val="Transp mat reg subras"/>
      <sheetName val="Analisis $USe"/>
      <sheetName val="Transp mat reg subras (2)"/>
      <sheetName val="Transp mat reg subras (3)"/>
      <sheetName val="Transp rec taludes Total"/>
      <sheetName val="Conciliación talud, regular"/>
      <sheetName val="Transporte T"/>
      <sheetName val="Trans conf terrapl 1.37)"/>
      <sheetName val="Croquis bancos Terraplen"/>
      <sheetName val="Volq conf terrap"/>
      <sheetName val="Esquema de calc sub base"/>
      <sheetName val="Esquema de calc capa base"/>
      <sheetName val="Resumen Trans sb y cb"/>
      <sheetName val="Trans subbase"/>
      <sheetName val="Trans capa base"/>
      <sheetName val="Trans agrega bruto"/>
      <sheetName val="Limpieza causes"/>
      <sheetName val="Trans agre bruto ODC1"/>
      <sheetName val="Croquis Chanc cb y sb"/>
      <sheetName val="Volq reg subra)"/>
      <sheetName val="Volq rec talud"/>
      <sheetName val="Control Deltas"/>
      <sheetName val="Resumen Acopio Sub-base"/>
      <sheetName val="Calculo acopio Subbase"/>
      <sheetName val="Resumen Acopio Capa base"/>
      <sheetName val="Calculo acopio capa base"/>
      <sheetName val="Hoja1"/>
      <sheetName val="Desbr"/>
      <sheetName val="Descape bancos"/>
      <sheetName val="Croquis bancos Descape"/>
      <sheetName val="Limpieza causes C10"/>
      <sheetName val="Trans agre bruto"/>
      <sheetName val="Croquis bancos"/>
      <sheetName val="Vol Bacheo fecha1"/>
      <sheetName val="Vol Bacheo"/>
      <sheetName val="Vol Bacheo fecha"/>
      <sheetName val="Trans Bacheo "/>
      <sheetName val="Trans Bacheo  real"/>
      <sheetName val="Trans bacheoo real"/>
      <sheetName val="Descape bancos (2)"/>
      <sheetName val="Croquis bancos Descape (2)"/>
      <sheetName val="Croquis bancos (2)"/>
      <sheetName val="Hoja3"/>
      <sheetName val="HC-HA"/>
      <sheetName val="HC Agost"/>
      <sheetName val="HA Agosot"/>
      <sheetName val="horas maq"/>
      <sheetName val="Hoja1 (2)"/>
      <sheetName val="Hoja1 (3)"/>
      <sheetName val="EQP-PESA"/>
      <sheetName val="Detalle Transp Agr C.A."/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  <sheetName val="Carátula (2)"/>
      <sheetName val="Hoja de ruta"/>
      <sheetName val="Planilla de Items"/>
      <sheetName val="Anticipo Adicional"/>
      <sheetName val="Anticipo (2)"/>
      <sheetName val="Anticipo (3)"/>
      <sheetName val="Avance financiero"/>
      <sheetName val="Item 1y3-CAR (2)"/>
      <sheetName val="CAR-CERT CALIDAD"/>
      <sheetName val="INDICE ANEXOS"/>
      <sheetName val="INDICE ANEXOS (fonplata)"/>
      <sheetName val="CAR-CRONOG."/>
      <sheetName val="Fisico"/>
      <sheetName val="Financiero"/>
      <sheetName val="Car-Fotografia"/>
      <sheetName val="Fotos"/>
      <sheetName val="Libro de Ordenes"/>
      <sheetName val="CAR-EQUIPO"/>
      <sheetName val="LISTADO EQUIPOS"/>
      <sheetName val="CAR-PERSONAL"/>
      <sheetName val="Lista Personal"/>
      <sheetName val="CAR-LAB"/>
      <sheetName val="Docum Legales"/>
      <sheetName val="SIGMA (2)"/>
      <sheetName val="Boletas de Garantia De Cumpl"/>
      <sheetName val="Boletas de Corr Inv Antic"/>
      <sheetName val="Presenta Document."/>
      <sheetName val="Presenta Document. (2)"/>
      <sheetName val="Polizas Asfalto"/>
      <sheetName val="Cert Calidad Asfalto - Car"/>
      <sheetName val="Secc transv"/>
      <sheetName val="Secc mov tierras"/>
      <sheetName val="Secc mov tierras (2)"/>
      <sheetName val="Item 1-CAR"/>
      <sheetName val="Item-1"/>
      <sheetName val="Resp 1 Item 1"/>
      <sheetName val="Item 3-CAR"/>
      <sheetName val="Item-3"/>
      <sheetName val="Resp 1 Item 3"/>
      <sheetName val="Item 4-CAR"/>
      <sheetName val="Item-4"/>
      <sheetName val="Resp 1 Item 4"/>
      <sheetName val="Item 6-CAR"/>
      <sheetName val="Item-6"/>
      <sheetName val="Resp 1 Item 6"/>
      <sheetName val="Secc sub base"/>
      <sheetName val="Item 6a-CAR"/>
      <sheetName val="Item-6a"/>
      <sheetName val="Resp 1 Item 6a"/>
      <sheetName val="Item 6b-CAR"/>
      <sheetName val="Item-6b"/>
      <sheetName val="Resp 1 Item 6b"/>
      <sheetName val="Resp Item 10"/>
      <sheetName val="Item 14-CAR"/>
      <sheetName val="Item-14"/>
      <sheetName val="Resp Item-14"/>
      <sheetName val="Item 15-CAR"/>
      <sheetName val="Item-15"/>
      <sheetName val="Resp Item-15"/>
      <sheetName val="Item 16-CAR"/>
      <sheetName val="Item-16"/>
      <sheetName val="Resp Item-16"/>
      <sheetName val="Item 8-CAR"/>
      <sheetName val="Item-8"/>
      <sheetName val="Resp 1 Item 8"/>
      <sheetName val="Item 8a-CAR"/>
      <sheetName val="Item-8a"/>
      <sheetName val="Resp 1 Item 8a"/>
      <sheetName val="Item 9-CAR"/>
      <sheetName val="Item-9"/>
      <sheetName val="Resp 1 Item 9"/>
      <sheetName val="Item 10-CAR"/>
      <sheetName val="Item-10"/>
      <sheetName val="RESPALDO ITEM 10"/>
      <sheetName val="Item 12-CAR"/>
      <sheetName val="Item-12"/>
      <sheetName val="Resp Item 12"/>
      <sheetName val="Item 17-CAR"/>
      <sheetName val="Item-17"/>
      <sheetName val="Resp Item-17"/>
      <sheetName val="chichi"/>
      <sheetName val="Item 18-CAR"/>
      <sheetName val="Item-18"/>
      <sheetName val="Resp Item-18"/>
      <sheetName val="Comp Item-18"/>
      <sheetName val="JUNTA LONG"/>
      <sheetName val="JUNTA TRANSV"/>
      <sheetName val="FIJACION CORDONES"/>
      <sheetName val="Item 7-CAR"/>
      <sheetName val="Item-7"/>
      <sheetName val="Resp 1 Item 7"/>
      <sheetName val="Item 20-CAR"/>
      <sheetName val="Item-20"/>
      <sheetName val="Resp Item-20"/>
      <sheetName val="Item 21-CAR"/>
      <sheetName val="Item-21"/>
      <sheetName val="Resp Item-21"/>
      <sheetName val="Item 25-CAR"/>
      <sheetName val="Item-25"/>
      <sheetName val="Resp Item-25"/>
      <sheetName val="Item 26-CAR"/>
      <sheetName val="Item-26"/>
      <sheetName val="Resp Item-26"/>
      <sheetName val="Item 27-CAR"/>
      <sheetName val="Item-27"/>
      <sheetName val="Item 28-CAR"/>
      <sheetName val="Item-28"/>
      <sheetName val="RESPALDO ITEM 28"/>
      <sheetName val="Resp 1 Item 28"/>
      <sheetName val="Item 29-CAR"/>
      <sheetName val="Item-29"/>
      <sheetName val="Resp 1 Item 29"/>
      <sheetName val="Item 30-CAR"/>
      <sheetName val="Item-30"/>
      <sheetName val="Resp Item 30"/>
      <sheetName val="Item 31-CAR"/>
      <sheetName val="Item-31"/>
      <sheetName val="RESPALDO ITEM 31"/>
      <sheetName val="Item 33-CAR"/>
      <sheetName val="Item-33"/>
      <sheetName val="Item 32-CAR"/>
      <sheetName val="Item-32"/>
      <sheetName val="Resp 1 Item 32"/>
      <sheetName val="Item 37-CAR"/>
      <sheetName val="Item-37"/>
      <sheetName val="Resp Item-33"/>
      <sheetName val="Resp Item-37"/>
      <sheetName val="Item 38-CAR"/>
      <sheetName val="Item-38"/>
      <sheetName val="Resp Item-38"/>
      <sheetName val="Item 40-CAR"/>
      <sheetName val="Item-40"/>
      <sheetName val="Resp 1 Item 40"/>
      <sheetName val="Item 34-CAR"/>
      <sheetName val="Item-34"/>
      <sheetName val="Resp Item-34"/>
      <sheetName val="Item 39"/>
      <sheetName val="Item-39"/>
      <sheetName val="Resp Item 39"/>
      <sheetName val="Hoja2"/>
      <sheetName val="Resp Item-34 (4)"/>
      <sheetName val="Nomb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2"/>
      <sheetName val="ITEM 4"/>
      <sheetName val="ITEM 7"/>
      <sheetName val="ITEM 8"/>
      <sheetName val="ITEM 131"/>
      <sheetName val="ITEM 132"/>
      <sheetName val="ITEMS COBRADOS"/>
      <sheetName val="DestinoAc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2">
          <cell r="D2" t="str">
            <v xml:space="preserve">PROYECTO MANTENIMIENTO PERIODICO </v>
          </cell>
        </row>
        <row r="3">
          <cell r="D3" t="str">
            <v>TRAMO: IVIRGARZAMA - PUERTO VILLARROEL</v>
          </cell>
        </row>
        <row r="4">
          <cell r="D4" t="str">
            <v>COMPUTO METRICO ITEM: "CONFORMACION TERRAPLEN"</v>
          </cell>
        </row>
        <row r="5">
          <cell r="B5" t="str">
            <v>Modif.</v>
          </cell>
        </row>
        <row r="6">
          <cell r="B6" t="str">
            <v>Distancia</v>
          </cell>
          <cell r="D6" t="str">
            <v>Progresiva</v>
          </cell>
          <cell r="E6" t="str">
            <v>Area</v>
          </cell>
          <cell r="F6" t="str">
            <v>Area</v>
          </cell>
          <cell r="G6" t="str">
            <v>Dist.</v>
          </cell>
          <cell r="H6" t="str">
            <v>Dist.</v>
          </cell>
          <cell r="I6" t="str">
            <v>Volumen</v>
          </cell>
          <cell r="J6" t="str">
            <v>Volumen</v>
          </cell>
          <cell r="K6" t="str">
            <v>Vol. Acum.</v>
          </cell>
          <cell r="L6" t="str">
            <v>Vol. Acum.</v>
          </cell>
        </row>
        <row r="7">
          <cell r="B7" t="str">
            <v>por</v>
          </cell>
          <cell r="E7" t="str">
            <v>Corte</v>
          </cell>
          <cell r="F7" t="str">
            <v>Relleno</v>
          </cell>
          <cell r="G7" t="str">
            <v>Corte</v>
          </cell>
          <cell r="H7" t="str">
            <v>Relleno</v>
          </cell>
          <cell r="I7" t="str">
            <v>Corte</v>
          </cell>
          <cell r="J7" t="str">
            <v>Relleno</v>
          </cell>
          <cell r="K7" t="str">
            <v>Corte</v>
          </cell>
          <cell r="L7" t="str">
            <v>Relleno</v>
          </cell>
          <cell r="N7" t="str">
            <v>distancia</v>
          </cell>
        </row>
        <row r="8">
          <cell r="B8" t="str">
            <v>Ecuacion</v>
          </cell>
          <cell r="D8" t="str">
            <v>(m)</v>
          </cell>
          <cell r="E8" t="str">
            <v>(m2)</v>
          </cell>
          <cell r="F8" t="str">
            <v>(m2)</v>
          </cell>
          <cell r="G8" t="str">
            <v>(m)</v>
          </cell>
          <cell r="H8" t="str">
            <v>(m)</v>
          </cell>
          <cell r="I8" t="str">
            <v>(m3)</v>
          </cell>
          <cell r="J8" t="str">
            <v>(m3)</v>
          </cell>
          <cell r="K8" t="str">
            <v>(m3)</v>
          </cell>
          <cell r="L8" t="str">
            <v>(m3)</v>
          </cell>
        </row>
        <row r="9">
          <cell r="D9">
            <v>1620</v>
          </cell>
          <cell r="H9">
            <v>0</v>
          </cell>
        </row>
        <row r="10">
          <cell r="D10">
            <v>1640</v>
          </cell>
          <cell r="F10">
            <v>2.2000000000000002</v>
          </cell>
          <cell r="G10">
            <v>20</v>
          </cell>
          <cell r="H10">
            <v>20</v>
          </cell>
          <cell r="I10">
            <v>0</v>
          </cell>
          <cell r="J10">
            <v>22</v>
          </cell>
          <cell r="K10">
            <v>0</v>
          </cell>
          <cell r="L10">
            <v>22</v>
          </cell>
        </row>
        <row r="11">
          <cell r="D11">
            <v>1660</v>
          </cell>
          <cell r="F11">
            <v>1.7</v>
          </cell>
          <cell r="G11">
            <v>20</v>
          </cell>
          <cell r="H11">
            <v>20</v>
          </cell>
          <cell r="I11">
            <v>0</v>
          </cell>
          <cell r="J11">
            <v>39</v>
          </cell>
          <cell r="K11">
            <v>0</v>
          </cell>
          <cell r="L11">
            <v>61</v>
          </cell>
        </row>
        <row r="12">
          <cell r="D12">
            <v>1680</v>
          </cell>
          <cell r="F12">
            <v>0.224</v>
          </cell>
          <cell r="G12">
            <v>20</v>
          </cell>
          <cell r="H12">
            <v>20</v>
          </cell>
          <cell r="I12">
            <v>0</v>
          </cell>
          <cell r="J12">
            <v>19.239999999999998</v>
          </cell>
          <cell r="K12">
            <v>0</v>
          </cell>
          <cell r="L12">
            <v>80.239999999999995</v>
          </cell>
        </row>
        <row r="13">
          <cell r="D13">
            <v>1700</v>
          </cell>
          <cell r="F13">
            <v>0.14499999999999999</v>
          </cell>
          <cell r="G13">
            <v>20</v>
          </cell>
          <cell r="H13">
            <v>20</v>
          </cell>
          <cell r="I13">
            <v>0</v>
          </cell>
          <cell r="J13">
            <v>3.69</v>
          </cell>
          <cell r="K13">
            <v>0</v>
          </cell>
          <cell r="L13">
            <v>83.929999999999993</v>
          </cell>
        </row>
        <row r="14">
          <cell r="D14">
            <v>1720</v>
          </cell>
          <cell r="F14">
            <v>0.78300000000000003</v>
          </cell>
          <cell r="G14">
            <v>20</v>
          </cell>
          <cell r="H14">
            <v>20</v>
          </cell>
          <cell r="I14">
            <v>0</v>
          </cell>
          <cell r="J14">
            <v>9.2799999999999994</v>
          </cell>
          <cell r="K14">
            <v>0</v>
          </cell>
          <cell r="L14">
            <v>93.21</v>
          </cell>
        </row>
        <row r="15">
          <cell r="D15">
            <v>1740</v>
          </cell>
          <cell r="F15">
            <v>1.5189999999999999</v>
          </cell>
          <cell r="G15">
            <v>20</v>
          </cell>
          <cell r="H15">
            <v>20</v>
          </cell>
          <cell r="I15">
            <v>0</v>
          </cell>
          <cell r="J15">
            <v>23.02</v>
          </cell>
          <cell r="K15">
            <v>0</v>
          </cell>
          <cell r="L15">
            <v>116.22999999999999</v>
          </cell>
        </row>
        <row r="16">
          <cell r="D16">
            <v>1760</v>
          </cell>
          <cell r="F16">
            <v>1.897</v>
          </cell>
          <cell r="G16">
            <v>20</v>
          </cell>
          <cell r="H16">
            <v>20</v>
          </cell>
          <cell r="I16">
            <v>0</v>
          </cell>
          <cell r="J16">
            <v>34.159999999999997</v>
          </cell>
          <cell r="K16">
            <v>0</v>
          </cell>
          <cell r="L16">
            <v>150.38999999999999</v>
          </cell>
        </row>
        <row r="17">
          <cell r="D17">
            <v>1780</v>
          </cell>
          <cell r="F17">
            <v>3.65</v>
          </cell>
          <cell r="G17">
            <v>20</v>
          </cell>
          <cell r="H17">
            <v>20</v>
          </cell>
          <cell r="I17">
            <v>0</v>
          </cell>
          <cell r="J17">
            <v>55.47</v>
          </cell>
          <cell r="K17">
            <v>0</v>
          </cell>
          <cell r="L17">
            <v>205.85999999999999</v>
          </cell>
        </row>
        <row r="18">
          <cell r="D18">
            <v>1800</v>
          </cell>
          <cell r="F18">
            <v>3.0950000000000002</v>
          </cell>
          <cell r="G18">
            <v>20</v>
          </cell>
          <cell r="H18">
            <v>20</v>
          </cell>
          <cell r="I18">
            <v>0</v>
          </cell>
          <cell r="J18">
            <v>67.45</v>
          </cell>
          <cell r="K18">
            <v>0</v>
          </cell>
          <cell r="L18">
            <v>273.31</v>
          </cell>
        </row>
        <row r="19">
          <cell r="D19">
            <v>1820</v>
          </cell>
          <cell r="F19">
            <v>4.7119999999999997</v>
          </cell>
          <cell r="G19">
            <v>20</v>
          </cell>
          <cell r="H19">
            <v>20</v>
          </cell>
          <cell r="I19">
            <v>0</v>
          </cell>
          <cell r="J19">
            <v>78.069999999999993</v>
          </cell>
          <cell r="K19">
            <v>0</v>
          </cell>
          <cell r="L19">
            <v>351.38</v>
          </cell>
        </row>
        <row r="20">
          <cell r="D20">
            <v>1840</v>
          </cell>
          <cell r="F20">
            <v>3.536</v>
          </cell>
          <cell r="G20">
            <v>20</v>
          </cell>
          <cell r="H20">
            <v>20</v>
          </cell>
          <cell r="I20">
            <v>0</v>
          </cell>
          <cell r="J20">
            <v>82.48</v>
          </cell>
          <cell r="K20">
            <v>0</v>
          </cell>
          <cell r="L20">
            <v>433.86</v>
          </cell>
        </row>
        <row r="21">
          <cell r="D21">
            <v>1860</v>
          </cell>
          <cell r="F21">
            <v>1.278</v>
          </cell>
          <cell r="G21">
            <v>20</v>
          </cell>
          <cell r="H21">
            <v>20</v>
          </cell>
          <cell r="I21">
            <v>0</v>
          </cell>
          <cell r="J21">
            <v>48.14</v>
          </cell>
          <cell r="K21">
            <v>0</v>
          </cell>
          <cell r="L21">
            <v>482</v>
          </cell>
        </row>
        <row r="22">
          <cell r="D22">
            <v>1880</v>
          </cell>
          <cell r="F22">
            <v>5.359</v>
          </cell>
          <cell r="G22">
            <v>20</v>
          </cell>
          <cell r="H22">
            <v>20</v>
          </cell>
          <cell r="I22">
            <v>0</v>
          </cell>
          <cell r="J22">
            <v>66.37</v>
          </cell>
          <cell r="K22">
            <v>0</v>
          </cell>
          <cell r="L22">
            <v>548.37</v>
          </cell>
        </row>
        <row r="23">
          <cell r="D23">
            <v>1900</v>
          </cell>
          <cell r="F23">
            <v>5.4080000000000004</v>
          </cell>
          <cell r="G23">
            <v>20</v>
          </cell>
          <cell r="H23">
            <v>20</v>
          </cell>
          <cell r="I23">
            <v>0</v>
          </cell>
          <cell r="J23">
            <v>107.67</v>
          </cell>
          <cell r="K23">
            <v>0</v>
          </cell>
          <cell r="L23">
            <v>656.04</v>
          </cell>
        </row>
        <row r="24">
          <cell r="D24">
            <v>1920</v>
          </cell>
          <cell r="F24">
            <v>11.861000000000001</v>
          </cell>
          <cell r="G24">
            <v>20</v>
          </cell>
          <cell r="H24">
            <v>20</v>
          </cell>
          <cell r="I24">
            <v>0</v>
          </cell>
          <cell r="J24">
            <v>172.69</v>
          </cell>
          <cell r="K24">
            <v>0</v>
          </cell>
          <cell r="L24">
            <v>828.73</v>
          </cell>
        </row>
        <row r="25">
          <cell r="D25">
            <v>1940</v>
          </cell>
          <cell r="F25">
            <v>15.375999999999999</v>
          </cell>
          <cell r="G25">
            <v>20</v>
          </cell>
          <cell r="H25">
            <v>20</v>
          </cell>
          <cell r="I25">
            <v>0</v>
          </cell>
          <cell r="J25">
            <v>272.37</v>
          </cell>
          <cell r="K25">
            <v>0</v>
          </cell>
          <cell r="L25">
            <v>1101.0999999999999</v>
          </cell>
        </row>
        <row r="26">
          <cell r="D26">
            <v>1960</v>
          </cell>
          <cell r="F26">
            <v>16.367000000000001</v>
          </cell>
          <cell r="G26">
            <v>20</v>
          </cell>
          <cell r="H26">
            <v>20</v>
          </cell>
          <cell r="I26">
            <v>0</v>
          </cell>
          <cell r="J26">
            <v>317.43</v>
          </cell>
          <cell r="K26">
            <v>0</v>
          </cell>
          <cell r="L26">
            <v>1418.53</v>
          </cell>
        </row>
        <row r="27">
          <cell r="D27">
            <v>1980</v>
          </cell>
          <cell r="F27">
            <v>16.818999999999999</v>
          </cell>
          <cell r="G27">
            <v>20</v>
          </cell>
          <cell r="H27">
            <v>20</v>
          </cell>
          <cell r="I27">
            <v>0</v>
          </cell>
          <cell r="J27">
            <v>331.86</v>
          </cell>
          <cell r="K27">
            <v>0</v>
          </cell>
          <cell r="L27">
            <v>1750.3899999999999</v>
          </cell>
        </row>
        <row r="28">
          <cell r="D28">
            <v>2000</v>
          </cell>
          <cell r="F28">
            <v>16.132999999999999</v>
          </cell>
          <cell r="G28">
            <v>20</v>
          </cell>
          <cell r="H28">
            <v>20</v>
          </cell>
          <cell r="I28">
            <v>0</v>
          </cell>
          <cell r="J28">
            <v>329.52</v>
          </cell>
          <cell r="K28">
            <v>0</v>
          </cell>
          <cell r="L28">
            <v>2079.91</v>
          </cell>
        </row>
        <row r="29">
          <cell r="D29">
            <v>2020</v>
          </cell>
          <cell r="F29">
            <v>2.8610000000000002</v>
          </cell>
          <cell r="G29">
            <v>20</v>
          </cell>
          <cell r="H29">
            <v>20</v>
          </cell>
          <cell r="I29">
            <v>0</v>
          </cell>
          <cell r="J29">
            <v>189.94</v>
          </cell>
          <cell r="K29">
            <v>0</v>
          </cell>
          <cell r="L29">
            <v>2269.85</v>
          </cell>
        </row>
        <row r="30">
          <cell r="D30">
            <v>2040</v>
          </cell>
          <cell r="F30">
            <v>0.23799999999999999</v>
          </cell>
          <cell r="G30">
            <v>20</v>
          </cell>
          <cell r="H30">
            <v>20</v>
          </cell>
          <cell r="I30">
            <v>0</v>
          </cell>
          <cell r="J30">
            <v>30.99</v>
          </cell>
          <cell r="K30">
            <v>0</v>
          </cell>
          <cell r="L30">
            <v>2300.8399999999997</v>
          </cell>
        </row>
        <row r="31">
          <cell r="D31">
            <v>2060</v>
          </cell>
          <cell r="F31">
            <v>1.7569999999999999</v>
          </cell>
          <cell r="G31">
            <v>20</v>
          </cell>
          <cell r="H31">
            <v>20</v>
          </cell>
          <cell r="I31">
            <v>0</v>
          </cell>
          <cell r="J31">
            <v>19.95</v>
          </cell>
          <cell r="K31">
            <v>0</v>
          </cell>
          <cell r="L31">
            <v>2320.7899999999995</v>
          </cell>
        </row>
        <row r="32">
          <cell r="D32">
            <v>2080</v>
          </cell>
          <cell r="F32">
            <v>8.2859999999999996</v>
          </cell>
          <cell r="G32">
            <v>20</v>
          </cell>
          <cell r="H32">
            <v>20</v>
          </cell>
          <cell r="I32">
            <v>0</v>
          </cell>
          <cell r="J32">
            <v>100.43</v>
          </cell>
          <cell r="K32">
            <v>0</v>
          </cell>
          <cell r="L32">
            <v>2421.2199999999993</v>
          </cell>
        </row>
        <row r="33">
          <cell r="D33">
            <v>2100</v>
          </cell>
          <cell r="F33">
            <v>11.62</v>
          </cell>
          <cell r="G33">
            <v>20</v>
          </cell>
          <cell r="H33">
            <v>20</v>
          </cell>
          <cell r="I33">
            <v>0</v>
          </cell>
          <cell r="J33">
            <v>199.06</v>
          </cell>
          <cell r="K33">
            <v>0</v>
          </cell>
          <cell r="L33">
            <v>2620.2799999999993</v>
          </cell>
        </row>
        <row r="34">
          <cell r="D34">
            <v>2120</v>
          </cell>
          <cell r="F34">
            <v>12.936</v>
          </cell>
          <cell r="G34">
            <v>20</v>
          </cell>
          <cell r="H34">
            <v>20</v>
          </cell>
          <cell r="I34">
            <v>0</v>
          </cell>
          <cell r="J34">
            <v>245.56</v>
          </cell>
          <cell r="K34">
            <v>0</v>
          </cell>
          <cell r="L34">
            <v>2865.8399999999992</v>
          </cell>
        </row>
        <row r="35">
          <cell r="D35">
            <v>2140</v>
          </cell>
          <cell r="F35">
            <v>9.9730000000000008</v>
          </cell>
          <cell r="G35">
            <v>20</v>
          </cell>
          <cell r="H35">
            <v>20</v>
          </cell>
          <cell r="I35">
            <v>0</v>
          </cell>
          <cell r="J35">
            <v>229.09</v>
          </cell>
          <cell r="K35">
            <v>0</v>
          </cell>
          <cell r="L35">
            <v>3094.9299999999994</v>
          </cell>
        </row>
        <row r="36">
          <cell r="D36">
            <v>2160</v>
          </cell>
          <cell r="F36">
            <v>7.09</v>
          </cell>
          <cell r="G36">
            <v>20</v>
          </cell>
          <cell r="H36">
            <v>20</v>
          </cell>
          <cell r="I36">
            <v>0</v>
          </cell>
          <cell r="J36">
            <v>170.63</v>
          </cell>
          <cell r="K36">
            <v>0</v>
          </cell>
          <cell r="L36">
            <v>3265.5599999999995</v>
          </cell>
        </row>
        <row r="37">
          <cell r="D37">
            <v>2180</v>
          </cell>
          <cell r="F37">
            <v>5.08</v>
          </cell>
          <cell r="G37">
            <v>20</v>
          </cell>
          <cell r="H37">
            <v>20</v>
          </cell>
          <cell r="I37">
            <v>0</v>
          </cell>
          <cell r="J37">
            <v>121.7</v>
          </cell>
          <cell r="K37">
            <v>0</v>
          </cell>
          <cell r="L37">
            <v>3387.2599999999993</v>
          </cell>
        </row>
        <row r="38">
          <cell r="D38">
            <v>2200</v>
          </cell>
          <cell r="F38">
            <v>4.84</v>
          </cell>
          <cell r="G38">
            <v>20</v>
          </cell>
          <cell r="H38">
            <v>20</v>
          </cell>
          <cell r="I38">
            <v>0</v>
          </cell>
          <cell r="J38">
            <v>99.2</v>
          </cell>
          <cell r="K38">
            <v>0</v>
          </cell>
          <cell r="L38">
            <v>3486.4599999999991</v>
          </cell>
        </row>
        <row r="39">
          <cell r="D39">
            <v>2220</v>
          </cell>
          <cell r="F39">
            <v>4.2619999999999996</v>
          </cell>
          <cell r="G39">
            <v>20</v>
          </cell>
          <cell r="H39">
            <v>20</v>
          </cell>
          <cell r="I39">
            <v>0</v>
          </cell>
          <cell r="J39">
            <v>91.02</v>
          </cell>
          <cell r="K39">
            <v>0</v>
          </cell>
          <cell r="L39">
            <v>3577.4799999999991</v>
          </cell>
        </row>
        <row r="40">
          <cell r="D40">
            <v>2240</v>
          </cell>
          <cell r="F40">
            <v>3.6480000000000001</v>
          </cell>
          <cell r="G40">
            <v>20</v>
          </cell>
          <cell r="H40">
            <v>20</v>
          </cell>
          <cell r="I40">
            <v>0</v>
          </cell>
          <cell r="J40">
            <v>79.099999999999994</v>
          </cell>
          <cell r="K40">
            <v>0</v>
          </cell>
          <cell r="L40">
            <v>3656.579999999999</v>
          </cell>
        </row>
        <row r="41">
          <cell r="D41">
            <v>2260</v>
          </cell>
          <cell r="F41">
            <v>4.7539999999999996</v>
          </cell>
          <cell r="G41">
            <v>20</v>
          </cell>
          <cell r="H41">
            <v>20</v>
          </cell>
          <cell r="I41">
            <v>0</v>
          </cell>
          <cell r="J41">
            <v>84.02</v>
          </cell>
          <cell r="K41">
            <v>0</v>
          </cell>
          <cell r="L41">
            <v>3740.599999999999</v>
          </cell>
        </row>
        <row r="42">
          <cell r="D42">
            <v>2280</v>
          </cell>
          <cell r="F42">
            <v>4.8680000000000003</v>
          </cell>
          <cell r="G42">
            <v>20</v>
          </cell>
          <cell r="H42">
            <v>20</v>
          </cell>
          <cell r="I42">
            <v>0</v>
          </cell>
          <cell r="J42">
            <v>96.22</v>
          </cell>
          <cell r="K42">
            <v>0</v>
          </cell>
          <cell r="L42">
            <v>3836.8199999999988</v>
          </cell>
        </row>
        <row r="43">
          <cell r="D43">
            <v>2300</v>
          </cell>
          <cell r="F43">
            <v>4.3239999999999998</v>
          </cell>
          <cell r="G43">
            <v>20</v>
          </cell>
          <cell r="H43">
            <v>20</v>
          </cell>
          <cell r="I43">
            <v>0</v>
          </cell>
          <cell r="J43">
            <v>91.92</v>
          </cell>
          <cell r="K43">
            <v>0</v>
          </cell>
          <cell r="L43">
            <v>3928.7399999999989</v>
          </cell>
        </row>
        <row r="44">
          <cell r="D44">
            <v>2320</v>
          </cell>
          <cell r="F44">
            <v>0.98399999999999999</v>
          </cell>
          <cell r="G44">
            <v>20</v>
          </cell>
          <cell r="H44">
            <v>20</v>
          </cell>
          <cell r="I44">
            <v>0</v>
          </cell>
          <cell r="J44">
            <v>53.08</v>
          </cell>
          <cell r="K44">
            <v>0</v>
          </cell>
          <cell r="L44">
            <v>3981.8199999999988</v>
          </cell>
        </row>
        <row r="45">
          <cell r="D45">
            <v>2340</v>
          </cell>
          <cell r="F45">
            <v>0.65800000000000003</v>
          </cell>
          <cell r="G45">
            <v>20</v>
          </cell>
          <cell r="H45">
            <v>20</v>
          </cell>
          <cell r="I45">
            <v>0</v>
          </cell>
          <cell r="J45">
            <v>16.420000000000002</v>
          </cell>
          <cell r="K45">
            <v>0</v>
          </cell>
          <cell r="L45">
            <v>3998.2399999999989</v>
          </cell>
        </row>
        <row r="46">
          <cell r="D46">
            <v>2360</v>
          </cell>
          <cell r="F46">
            <v>1.8149999999999999</v>
          </cell>
          <cell r="G46">
            <v>20</v>
          </cell>
          <cell r="H46">
            <v>20</v>
          </cell>
          <cell r="I46">
            <v>0</v>
          </cell>
          <cell r="J46">
            <v>24.73</v>
          </cell>
          <cell r="K46">
            <v>0</v>
          </cell>
          <cell r="L46">
            <v>4022.9699999999989</v>
          </cell>
        </row>
        <row r="47">
          <cell r="D47">
            <v>2380</v>
          </cell>
          <cell r="F47">
            <v>3.9249999999999998</v>
          </cell>
          <cell r="G47">
            <v>20</v>
          </cell>
          <cell r="H47">
            <v>20</v>
          </cell>
          <cell r="I47">
            <v>0</v>
          </cell>
          <cell r="J47">
            <v>57.4</v>
          </cell>
          <cell r="K47">
            <v>0</v>
          </cell>
          <cell r="L47">
            <v>4080.369999999999</v>
          </cell>
        </row>
        <row r="48">
          <cell r="D48">
            <v>2400</v>
          </cell>
          <cell r="F48">
            <v>4.524</v>
          </cell>
          <cell r="G48">
            <v>20</v>
          </cell>
          <cell r="H48">
            <v>20</v>
          </cell>
          <cell r="I48">
            <v>0</v>
          </cell>
          <cell r="J48">
            <v>84.49</v>
          </cell>
          <cell r="K48">
            <v>0</v>
          </cell>
          <cell r="L48">
            <v>4164.8599999999988</v>
          </cell>
        </row>
        <row r="49">
          <cell r="D49">
            <v>2420</v>
          </cell>
          <cell r="F49">
            <v>3.0670000000000002</v>
          </cell>
          <cell r="G49">
            <v>20</v>
          </cell>
          <cell r="H49">
            <v>20</v>
          </cell>
          <cell r="I49">
            <v>0</v>
          </cell>
          <cell r="J49">
            <v>75.91</v>
          </cell>
          <cell r="K49">
            <v>0</v>
          </cell>
          <cell r="L49">
            <v>4240.7699999999986</v>
          </cell>
        </row>
        <row r="50">
          <cell r="D50">
            <v>2440</v>
          </cell>
          <cell r="F50">
            <v>2.4420000000000002</v>
          </cell>
          <cell r="G50">
            <v>20</v>
          </cell>
          <cell r="H50">
            <v>20</v>
          </cell>
          <cell r="I50">
            <v>0</v>
          </cell>
          <cell r="J50">
            <v>55.09</v>
          </cell>
          <cell r="K50">
            <v>0</v>
          </cell>
          <cell r="L50">
            <v>4295.8599999999988</v>
          </cell>
        </row>
        <row r="51">
          <cell r="D51">
            <v>2460</v>
          </cell>
          <cell r="F51">
            <v>0.49</v>
          </cell>
          <cell r="G51">
            <v>20</v>
          </cell>
          <cell r="H51">
            <v>20</v>
          </cell>
          <cell r="I51">
            <v>0</v>
          </cell>
          <cell r="J51">
            <v>29.32</v>
          </cell>
          <cell r="K51">
            <v>0</v>
          </cell>
          <cell r="L51">
            <v>4325.1799999999985</v>
          </cell>
        </row>
        <row r="52">
          <cell r="D52">
            <v>2480</v>
          </cell>
          <cell r="F52">
            <v>0.82399999999999995</v>
          </cell>
          <cell r="G52">
            <v>20</v>
          </cell>
          <cell r="H52">
            <v>20</v>
          </cell>
          <cell r="I52">
            <v>0</v>
          </cell>
          <cell r="J52">
            <v>13.14</v>
          </cell>
          <cell r="K52">
            <v>0</v>
          </cell>
          <cell r="L52">
            <v>4338.3199999999988</v>
          </cell>
        </row>
        <row r="53">
          <cell r="D53">
            <v>2500</v>
          </cell>
          <cell r="F53">
            <v>1.2749999999999999</v>
          </cell>
          <cell r="G53">
            <v>20</v>
          </cell>
          <cell r="H53">
            <v>20</v>
          </cell>
          <cell r="I53">
            <v>0</v>
          </cell>
          <cell r="J53">
            <v>20.99</v>
          </cell>
          <cell r="K53">
            <v>0</v>
          </cell>
          <cell r="L53">
            <v>4359.3099999999986</v>
          </cell>
        </row>
        <row r="54">
          <cell r="D54">
            <v>2520</v>
          </cell>
          <cell r="F54">
            <v>2.3559999999999999</v>
          </cell>
          <cell r="G54">
            <v>20</v>
          </cell>
          <cell r="H54">
            <v>20</v>
          </cell>
          <cell r="I54">
            <v>0</v>
          </cell>
          <cell r="J54">
            <v>36.31</v>
          </cell>
          <cell r="K54">
            <v>0</v>
          </cell>
          <cell r="L54">
            <v>4395.619999999999</v>
          </cell>
        </row>
        <row r="55">
          <cell r="D55">
            <v>2540</v>
          </cell>
          <cell r="F55">
            <v>3.5609999999999999</v>
          </cell>
          <cell r="G55">
            <v>20</v>
          </cell>
          <cell r="H55">
            <v>20</v>
          </cell>
          <cell r="I55">
            <v>0</v>
          </cell>
          <cell r="J55">
            <v>59.17</v>
          </cell>
          <cell r="K55">
            <v>0</v>
          </cell>
          <cell r="L55">
            <v>4454.7899999999991</v>
          </cell>
        </row>
        <row r="56">
          <cell r="D56">
            <v>2560</v>
          </cell>
          <cell r="F56">
            <v>4.9509999999999996</v>
          </cell>
          <cell r="G56">
            <v>20</v>
          </cell>
          <cell r="H56">
            <v>20</v>
          </cell>
          <cell r="I56">
            <v>0</v>
          </cell>
          <cell r="J56">
            <v>85.12</v>
          </cell>
          <cell r="K56">
            <v>0</v>
          </cell>
          <cell r="L56">
            <v>4539.9099999999989</v>
          </cell>
        </row>
        <row r="57">
          <cell r="D57">
            <v>2580</v>
          </cell>
          <cell r="F57">
            <v>2.266</v>
          </cell>
          <cell r="G57">
            <v>20</v>
          </cell>
          <cell r="H57">
            <v>20</v>
          </cell>
          <cell r="I57">
            <v>0</v>
          </cell>
          <cell r="J57">
            <v>72.17</v>
          </cell>
          <cell r="K57">
            <v>0</v>
          </cell>
          <cell r="L57">
            <v>4612.079999999999</v>
          </cell>
        </row>
        <row r="58">
          <cell r="D58">
            <v>2600</v>
          </cell>
          <cell r="F58">
            <v>1.7929999999999999</v>
          </cell>
          <cell r="G58">
            <v>20</v>
          </cell>
          <cell r="H58">
            <v>20</v>
          </cell>
          <cell r="I58">
            <v>0</v>
          </cell>
          <cell r="J58">
            <v>40.590000000000003</v>
          </cell>
          <cell r="K58">
            <v>0</v>
          </cell>
          <cell r="L58">
            <v>4652.6699999999992</v>
          </cell>
        </row>
        <row r="59">
          <cell r="D59">
            <v>2620</v>
          </cell>
          <cell r="F59">
            <v>2.2370000000000001</v>
          </cell>
          <cell r="G59">
            <v>20</v>
          </cell>
          <cell r="H59">
            <v>20</v>
          </cell>
          <cell r="I59">
            <v>0</v>
          </cell>
          <cell r="J59">
            <v>40.299999999999997</v>
          </cell>
          <cell r="K59">
            <v>0</v>
          </cell>
          <cell r="L59">
            <v>4692.9699999999993</v>
          </cell>
        </row>
        <row r="60">
          <cell r="D60">
            <v>2640</v>
          </cell>
          <cell r="F60">
            <v>3.7810000000000001</v>
          </cell>
          <cell r="G60">
            <v>20</v>
          </cell>
          <cell r="H60">
            <v>20</v>
          </cell>
          <cell r="I60">
            <v>0</v>
          </cell>
          <cell r="J60">
            <v>60.18</v>
          </cell>
          <cell r="K60">
            <v>0</v>
          </cell>
          <cell r="L60">
            <v>4753.1499999999996</v>
          </cell>
        </row>
        <row r="61">
          <cell r="D61">
            <v>2660</v>
          </cell>
          <cell r="F61">
            <v>3.302</v>
          </cell>
          <cell r="G61">
            <v>20</v>
          </cell>
          <cell r="H61">
            <v>20</v>
          </cell>
          <cell r="I61">
            <v>0</v>
          </cell>
          <cell r="J61">
            <v>70.83</v>
          </cell>
          <cell r="K61">
            <v>0</v>
          </cell>
          <cell r="L61">
            <v>4823.9799999999996</v>
          </cell>
        </row>
        <row r="62">
          <cell r="D62">
            <v>2680</v>
          </cell>
          <cell r="F62">
            <v>3.7959999999999998</v>
          </cell>
          <cell r="G62">
            <v>20</v>
          </cell>
          <cell r="H62">
            <v>20</v>
          </cell>
          <cell r="I62">
            <v>0</v>
          </cell>
          <cell r="J62">
            <v>70.98</v>
          </cell>
          <cell r="K62">
            <v>0</v>
          </cell>
          <cell r="L62">
            <v>4894.9599999999991</v>
          </cell>
        </row>
        <row r="63">
          <cell r="D63">
            <v>2700</v>
          </cell>
          <cell r="F63">
            <v>4.1689999999999996</v>
          </cell>
          <cell r="G63">
            <v>20</v>
          </cell>
          <cell r="H63">
            <v>20</v>
          </cell>
          <cell r="I63">
            <v>0</v>
          </cell>
          <cell r="J63">
            <v>79.650000000000006</v>
          </cell>
          <cell r="K63">
            <v>0</v>
          </cell>
          <cell r="L63">
            <v>4974.6099999999988</v>
          </cell>
        </row>
        <row r="64">
          <cell r="D64">
            <v>2720</v>
          </cell>
          <cell r="F64">
            <v>4.1970000000000001</v>
          </cell>
          <cell r="G64">
            <v>20</v>
          </cell>
          <cell r="H64">
            <v>20</v>
          </cell>
          <cell r="I64">
            <v>0</v>
          </cell>
          <cell r="J64">
            <v>83.66</v>
          </cell>
          <cell r="K64">
            <v>0</v>
          </cell>
          <cell r="L64">
            <v>5058.2699999999986</v>
          </cell>
        </row>
        <row r="65">
          <cell r="D65">
            <v>2740</v>
          </cell>
          <cell r="F65">
            <v>4.1689999999999996</v>
          </cell>
          <cell r="G65">
            <v>20</v>
          </cell>
          <cell r="H65">
            <v>20</v>
          </cell>
          <cell r="I65">
            <v>0</v>
          </cell>
          <cell r="J65">
            <v>83.66</v>
          </cell>
          <cell r="K65">
            <v>0</v>
          </cell>
          <cell r="L65">
            <v>5141.9299999999985</v>
          </cell>
        </row>
        <row r="66">
          <cell r="D66">
            <v>2760</v>
          </cell>
          <cell r="F66">
            <v>3.3239999999999998</v>
          </cell>
          <cell r="G66">
            <v>20</v>
          </cell>
          <cell r="H66">
            <v>20</v>
          </cell>
          <cell r="I66">
            <v>0</v>
          </cell>
          <cell r="J66">
            <v>74.930000000000007</v>
          </cell>
          <cell r="K66">
            <v>0</v>
          </cell>
          <cell r="L66">
            <v>5216.8599999999988</v>
          </cell>
        </row>
        <row r="67">
          <cell r="D67">
            <v>2780</v>
          </cell>
          <cell r="F67">
            <v>2.11</v>
          </cell>
          <cell r="G67">
            <v>20</v>
          </cell>
          <cell r="H67">
            <v>20</v>
          </cell>
          <cell r="I67">
            <v>0</v>
          </cell>
          <cell r="J67">
            <v>54.34</v>
          </cell>
          <cell r="K67">
            <v>0</v>
          </cell>
          <cell r="L67">
            <v>5271.1999999999989</v>
          </cell>
        </row>
        <row r="68">
          <cell r="D68">
            <v>2800</v>
          </cell>
          <cell r="F68">
            <v>3.02</v>
          </cell>
          <cell r="G68">
            <v>20</v>
          </cell>
          <cell r="H68">
            <v>20</v>
          </cell>
          <cell r="I68">
            <v>0</v>
          </cell>
          <cell r="J68">
            <v>51.3</v>
          </cell>
          <cell r="K68">
            <v>0</v>
          </cell>
          <cell r="L68">
            <v>5322.4999999999991</v>
          </cell>
        </row>
        <row r="69">
          <cell r="D69">
            <v>2820</v>
          </cell>
          <cell r="F69">
            <v>2.7549999999999999</v>
          </cell>
          <cell r="G69">
            <v>20</v>
          </cell>
          <cell r="H69">
            <v>20</v>
          </cell>
          <cell r="I69">
            <v>0</v>
          </cell>
          <cell r="J69">
            <v>57.75</v>
          </cell>
          <cell r="K69">
            <v>0</v>
          </cell>
          <cell r="L69">
            <v>5380.2499999999991</v>
          </cell>
        </row>
        <row r="70">
          <cell r="D70">
            <v>2840</v>
          </cell>
          <cell r="F70">
            <v>1.738</v>
          </cell>
          <cell r="G70">
            <v>20</v>
          </cell>
          <cell r="H70">
            <v>20</v>
          </cell>
          <cell r="I70">
            <v>0</v>
          </cell>
          <cell r="J70">
            <v>44.93</v>
          </cell>
          <cell r="K70">
            <v>0</v>
          </cell>
          <cell r="L70">
            <v>5425.1799999999994</v>
          </cell>
        </row>
        <row r="71">
          <cell r="D71">
            <v>2860</v>
          </cell>
          <cell r="F71">
            <v>1.6419999999999999</v>
          </cell>
          <cell r="G71">
            <v>20</v>
          </cell>
          <cell r="H71">
            <v>20</v>
          </cell>
          <cell r="I71">
            <v>0</v>
          </cell>
          <cell r="J71">
            <v>33.799999999999997</v>
          </cell>
          <cell r="K71">
            <v>0</v>
          </cell>
          <cell r="L71">
            <v>5458.98</v>
          </cell>
        </row>
        <row r="72">
          <cell r="D72">
            <v>2880</v>
          </cell>
          <cell r="F72">
            <v>0.8</v>
          </cell>
          <cell r="G72">
            <v>20</v>
          </cell>
          <cell r="H72">
            <v>20</v>
          </cell>
          <cell r="I72">
            <v>0</v>
          </cell>
          <cell r="J72">
            <v>24.42</v>
          </cell>
          <cell r="K72">
            <v>0</v>
          </cell>
          <cell r="L72">
            <v>5483.4</v>
          </cell>
        </row>
        <row r="73">
          <cell r="D73">
            <v>2900</v>
          </cell>
          <cell r="F73">
            <v>1.4139999999999999</v>
          </cell>
          <cell r="G73">
            <v>20</v>
          </cell>
          <cell r="H73">
            <v>20</v>
          </cell>
          <cell r="I73">
            <v>0</v>
          </cell>
          <cell r="J73">
            <v>22.14</v>
          </cell>
          <cell r="K73">
            <v>0</v>
          </cell>
          <cell r="L73">
            <v>5505.54</v>
          </cell>
        </row>
        <row r="74">
          <cell r="D74">
            <v>2920</v>
          </cell>
          <cell r="F74">
            <v>1.8069999999999999</v>
          </cell>
          <cell r="G74">
            <v>20</v>
          </cell>
          <cell r="H74">
            <v>20</v>
          </cell>
          <cell r="I74">
            <v>0</v>
          </cell>
          <cell r="J74">
            <v>32.21</v>
          </cell>
          <cell r="K74">
            <v>0</v>
          </cell>
          <cell r="L74">
            <v>5537.75</v>
          </cell>
        </row>
        <row r="75">
          <cell r="D75">
            <v>2940</v>
          </cell>
          <cell r="F75">
            <v>1.4850000000000001</v>
          </cell>
          <cell r="G75">
            <v>20</v>
          </cell>
          <cell r="H75">
            <v>20</v>
          </cell>
          <cell r="I75">
            <v>0</v>
          </cell>
          <cell r="J75">
            <v>32.92</v>
          </cell>
          <cell r="K75">
            <v>0</v>
          </cell>
          <cell r="L75">
            <v>5570.67</v>
          </cell>
        </row>
        <row r="76">
          <cell r="D76">
            <v>2960</v>
          </cell>
          <cell r="F76">
            <v>1.764</v>
          </cell>
          <cell r="G76">
            <v>20</v>
          </cell>
          <cell r="H76">
            <v>20</v>
          </cell>
          <cell r="I76">
            <v>0</v>
          </cell>
          <cell r="J76">
            <v>32.49</v>
          </cell>
          <cell r="K76">
            <v>0</v>
          </cell>
          <cell r="L76">
            <v>5603.16</v>
          </cell>
        </row>
        <row r="77">
          <cell r="D77">
            <v>2980</v>
          </cell>
          <cell r="F77">
            <v>2.23</v>
          </cell>
          <cell r="G77">
            <v>20</v>
          </cell>
          <cell r="H77">
            <v>20</v>
          </cell>
          <cell r="I77">
            <v>0</v>
          </cell>
          <cell r="J77">
            <v>39.94</v>
          </cell>
          <cell r="K77">
            <v>0</v>
          </cell>
          <cell r="L77">
            <v>5643.0999999999995</v>
          </cell>
        </row>
        <row r="78">
          <cell r="D78">
            <v>3000</v>
          </cell>
          <cell r="F78">
            <v>2.262</v>
          </cell>
          <cell r="G78">
            <v>20</v>
          </cell>
          <cell r="H78">
            <v>20</v>
          </cell>
          <cell r="I78">
            <v>0</v>
          </cell>
          <cell r="J78">
            <v>44.92</v>
          </cell>
          <cell r="K78">
            <v>0</v>
          </cell>
          <cell r="L78">
            <v>5688.0199999999995</v>
          </cell>
        </row>
        <row r="79">
          <cell r="D79">
            <v>3020</v>
          </cell>
          <cell r="F79">
            <v>1.181</v>
          </cell>
          <cell r="G79">
            <v>20</v>
          </cell>
          <cell r="H79">
            <v>20</v>
          </cell>
          <cell r="I79">
            <v>0</v>
          </cell>
          <cell r="J79">
            <v>34.43</v>
          </cell>
          <cell r="K79">
            <v>0</v>
          </cell>
          <cell r="L79">
            <v>5722.45</v>
          </cell>
        </row>
        <row r="80">
          <cell r="D80">
            <v>3040</v>
          </cell>
          <cell r="F80">
            <v>1.1819999999999999</v>
          </cell>
          <cell r="G80">
            <v>20</v>
          </cell>
          <cell r="H80">
            <v>20</v>
          </cell>
          <cell r="I80">
            <v>0</v>
          </cell>
          <cell r="J80">
            <v>23.63</v>
          </cell>
          <cell r="K80">
            <v>0</v>
          </cell>
          <cell r="L80">
            <v>5746.08</v>
          </cell>
        </row>
        <row r="81">
          <cell r="D81">
            <v>3060</v>
          </cell>
          <cell r="F81">
            <v>1.694</v>
          </cell>
          <cell r="G81">
            <v>20</v>
          </cell>
          <cell r="H81">
            <v>20</v>
          </cell>
          <cell r="I81">
            <v>0</v>
          </cell>
          <cell r="J81">
            <v>28.76</v>
          </cell>
          <cell r="K81">
            <v>0</v>
          </cell>
          <cell r="L81">
            <v>5774.84</v>
          </cell>
        </row>
        <row r="82">
          <cell r="D82">
            <v>3080</v>
          </cell>
          <cell r="F82">
            <v>1.0109999999999999</v>
          </cell>
          <cell r="G82">
            <v>20</v>
          </cell>
          <cell r="H82">
            <v>20</v>
          </cell>
          <cell r="I82">
            <v>0</v>
          </cell>
          <cell r="J82">
            <v>27.05</v>
          </cell>
          <cell r="K82">
            <v>0</v>
          </cell>
          <cell r="L82">
            <v>5801.89</v>
          </cell>
        </row>
        <row r="83">
          <cell r="D83">
            <v>3100</v>
          </cell>
          <cell r="F83">
            <v>0.60799999999999998</v>
          </cell>
          <cell r="G83">
            <v>20</v>
          </cell>
          <cell r="H83">
            <v>20</v>
          </cell>
          <cell r="I83">
            <v>0</v>
          </cell>
          <cell r="J83">
            <v>16.190000000000001</v>
          </cell>
          <cell r="K83">
            <v>0</v>
          </cell>
          <cell r="L83">
            <v>5818.08</v>
          </cell>
        </row>
        <row r="84">
          <cell r="D84">
            <v>3120</v>
          </cell>
          <cell r="F84">
            <v>0.27600000000000002</v>
          </cell>
          <cell r="G84">
            <v>20</v>
          </cell>
          <cell r="H84">
            <v>20</v>
          </cell>
          <cell r="I84">
            <v>0</v>
          </cell>
          <cell r="J84">
            <v>8.84</v>
          </cell>
          <cell r="K84">
            <v>0</v>
          </cell>
          <cell r="L84">
            <v>5826.92</v>
          </cell>
        </row>
        <row r="85">
          <cell r="D85">
            <v>3140</v>
          </cell>
          <cell r="F85">
            <v>0.52</v>
          </cell>
          <cell r="G85">
            <v>20</v>
          </cell>
          <cell r="H85">
            <v>20</v>
          </cell>
          <cell r="I85">
            <v>0</v>
          </cell>
          <cell r="J85">
            <v>7.96</v>
          </cell>
          <cell r="K85">
            <v>0</v>
          </cell>
          <cell r="L85">
            <v>5834.88</v>
          </cell>
        </row>
        <row r="86">
          <cell r="D86">
            <v>3160</v>
          </cell>
          <cell r="F86">
            <v>0.877</v>
          </cell>
          <cell r="G86">
            <v>20</v>
          </cell>
          <cell r="H86">
            <v>20</v>
          </cell>
          <cell r="I86">
            <v>0</v>
          </cell>
          <cell r="J86">
            <v>13.97</v>
          </cell>
          <cell r="K86">
            <v>0</v>
          </cell>
          <cell r="L86">
            <v>5848.85</v>
          </cell>
        </row>
        <row r="87">
          <cell r="D87">
            <v>3180</v>
          </cell>
          <cell r="F87">
            <v>0.94699999999999995</v>
          </cell>
          <cell r="G87">
            <v>20</v>
          </cell>
          <cell r="H87">
            <v>20</v>
          </cell>
          <cell r="I87">
            <v>0</v>
          </cell>
          <cell r="J87">
            <v>18.239999999999998</v>
          </cell>
          <cell r="K87">
            <v>0</v>
          </cell>
          <cell r="L87">
            <v>5867.09</v>
          </cell>
        </row>
        <row r="88">
          <cell r="D88">
            <v>3200</v>
          </cell>
          <cell r="F88">
            <v>1.7589999999999999</v>
          </cell>
          <cell r="G88">
            <v>20</v>
          </cell>
          <cell r="H88">
            <v>20</v>
          </cell>
          <cell r="I88">
            <v>0</v>
          </cell>
          <cell r="J88">
            <v>27.06</v>
          </cell>
          <cell r="K88">
            <v>0</v>
          </cell>
          <cell r="L88">
            <v>5894.1500000000005</v>
          </cell>
        </row>
        <row r="89">
          <cell r="D89">
            <v>3220</v>
          </cell>
          <cell r="F89">
            <v>2.1659999999999999</v>
          </cell>
          <cell r="G89">
            <v>20</v>
          </cell>
          <cell r="H89">
            <v>20</v>
          </cell>
          <cell r="I89">
            <v>0</v>
          </cell>
          <cell r="J89">
            <v>39.25</v>
          </cell>
          <cell r="K89">
            <v>0</v>
          </cell>
          <cell r="L89">
            <v>5933.4000000000005</v>
          </cell>
        </row>
        <row r="90">
          <cell r="D90">
            <v>3240</v>
          </cell>
          <cell r="F90">
            <v>2.601</v>
          </cell>
          <cell r="G90">
            <v>20</v>
          </cell>
          <cell r="H90">
            <v>20</v>
          </cell>
          <cell r="I90">
            <v>0</v>
          </cell>
          <cell r="J90">
            <v>47.67</v>
          </cell>
          <cell r="K90">
            <v>0</v>
          </cell>
          <cell r="L90">
            <v>5981.0700000000006</v>
          </cell>
        </row>
        <row r="91">
          <cell r="D91">
            <v>3260</v>
          </cell>
          <cell r="F91">
            <v>1.655</v>
          </cell>
          <cell r="G91">
            <v>20</v>
          </cell>
          <cell r="H91">
            <v>20</v>
          </cell>
          <cell r="I91">
            <v>0</v>
          </cell>
          <cell r="J91">
            <v>42.56</v>
          </cell>
          <cell r="K91">
            <v>0</v>
          </cell>
          <cell r="L91">
            <v>6023.630000000001</v>
          </cell>
        </row>
        <row r="92">
          <cell r="D92">
            <v>3280</v>
          </cell>
          <cell r="F92">
            <v>1.9370000000000001</v>
          </cell>
          <cell r="G92">
            <v>20</v>
          </cell>
          <cell r="H92">
            <v>20</v>
          </cell>
          <cell r="I92">
            <v>0</v>
          </cell>
          <cell r="J92">
            <v>35.92</v>
          </cell>
          <cell r="K92">
            <v>0</v>
          </cell>
          <cell r="L92">
            <v>6059.5500000000011</v>
          </cell>
        </row>
        <row r="93">
          <cell r="D93">
            <v>3300</v>
          </cell>
          <cell r="F93">
            <v>5.5650000000000004</v>
          </cell>
          <cell r="G93">
            <v>20</v>
          </cell>
          <cell r="H93">
            <v>20</v>
          </cell>
          <cell r="I93">
            <v>0</v>
          </cell>
          <cell r="J93">
            <v>75.02</v>
          </cell>
          <cell r="K93">
            <v>0</v>
          </cell>
          <cell r="L93">
            <v>6134.5700000000015</v>
          </cell>
        </row>
        <row r="94">
          <cell r="D94">
            <v>3320</v>
          </cell>
          <cell r="F94">
            <v>2.661</v>
          </cell>
          <cell r="G94">
            <v>20</v>
          </cell>
          <cell r="H94">
            <v>20</v>
          </cell>
          <cell r="I94">
            <v>0</v>
          </cell>
          <cell r="J94">
            <v>82.26</v>
          </cell>
          <cell r="K94">
            <v>0</v>
          </cell>
          <cell r="L94">
            <v>6216.8300000000017</v>
          </cell>
        </row>
        <row r="95">
          <cell r="D95">
            <v>3340</v>
          </cell>
          <cell r="F95">
            <v>2.0640000000000001</v>
          </cell>
          <cell r="G95">
            <v>20</v>
          </cell>
          <cell r="H95">
            <v>20</v>
          </cell>
          <cell r="I95">
            <v>0</v>
          </cell>
          <cell r="J95">
            <v>47.25</v>
          </cell>
          <cell r="K95">
            <v>0</v>
          </cell>
          <cell r="L95">
            <v>6264.0800000000017</v>
          </cell>
        </row>
        <row r="96">
          <cell r="D96">
            <v>3360</v>
          </cell>
          <cell r="F96">
            <v>2.0499999999999998</v>
          </cell>
          <cell r="G96">
            <v>20</v>
          </cell>
          <cell r="H96">
            <v>20</v>
          </cell>
          <cell r="I96">
            <v>0</v>
          </cell>
          <cell r="J96">
            <v>41.14</v>
          </cell>
          <cell r="K96">
            <v>0</v>
          </cell>
          <cell r="L96">
            <v>6305.2200000000021</v>
          </cell>
        </row>
        <row r="97">
          <cell r="D97">
            <v>3380</v>
          </cell>
          <cell r="F97">
            <v>2.6739999999999999</v>
          </cell>
          <cell r="G97">
            <v>20</v>
          </cell>
          <cell r="H97">
            <v>20</v>
          </cell>
          <cell r="I97">
            <v>0</v>
          </cell>
          <cell r="J97">
            <v>47.24</v>
          </cell>
          <cell r="K97">
            <v>0</v>
          </cell>
          <cell r="L97">
            <v>6352.4600000000019</v>
          </cell>
        </row>
        <row r="98">
          <cell r="D98">
            <v>3400</v>
          </cell>
          <cell r="F98">
            <v>2.06</v>
          </cell>
          <cell r="G98">
            <v>20</v>
          </cell>
          <cell r="H98">
            <v>20</v>
          </cell>
          <cell r="I98">
            <v>0</v>
          </cell>
          <cell r="J98">
            <v>47.34</v>
          </cell>
          <cell r="K98">
            <v>0</v>
          </cell>
          <cell r="L98">
            <v>6399.800000000002</v>
          </cell>
        </row>
        <row r="99">
          <cell r="D99">
            <v>3420</v>
          </cell>
          <cell r="F99">
            <v>0.78</v>
          </cell>
          <cell r="G99">
            <v>20</v>
          </cell>
          <cell r="H99">
            <v>20</v>
          </cell>
          <cell r="I99">
            <v>0</v>
          </cell>
          <cell r="J99">
            <v>28.4</v>
          </cell>
          <cell r="K99">
            <v>0</v>
          </cell>
          <cell r="L99">
            <v>6428.2000000000016</v>
          </cell>
        </row>
        <row r="100">
          <cell r="D100">
            <v>3440</v>
          </cell>
          <cell r="F100">
            <v>1.198</v>
          </cell>
          <cell r="G100">
            <v>20</v>
          </cell>
          <cell r="H100">
            <v>20</v>
          </cell>
          <cell r="I100">
            <v>0</v>
          </cell>
          <cell r="J100">
            <v>19.78</v>
          </cell>
          <cell r="K100">
            <v>0</v>
          </cell>
          <cell r="L100">
            <v>6447.9800000000014</v>
          </cell>
        </row>
        <row r="101">
          <cell r="D101">
            <v>3460</v>
          </cell>
          <cell r="F101">
            <v>1.5209999999999999</v>
          </cell>
          <cell r="G101">
            <v>20</v>
          </cell>
          <cell r="H101">
            <v>20</v>
          </cell>
          <cell r="I101">
            <v>0</v>
          </cell>
          <cell r="J101">
            <v>27.19</v>
          </cell>
          <cell r="K101">
            <v>0</v>
          </cell>
          <cell r="L101">
            <v>6475.170000000001</v>
          </cell>
        </row>
        <row r="102">
          <cell r="D102">
            <v>3480</v>
          </cell>
          <cell r="F102">
            <v>1.1419999999999999</v>
          </cell>
          <cell r="G102">
            <v>20</v>
          </cell>
          <cell r="H102">
            <v>20</v>
          </cell>
          <cell r="I102">
            <v>0</v>
          </cell>
          <cell r="J102">
            <v>26.63</v>
          </cell>
          <cell r="K102">
            <v>0</v>
          </cell>
          <cell r="L102">
            <v>6501.8000000000011</v>
          </cell>
        </row>
        <row r="103">
          <cell r="D103">
            <v>3500</v>
          </cell>
          <cell r="F103">
            <v>1.5960000000000001</v>
          </cell>
          <cell r="G103">
            <v>20</v>
          </cell>
          <cell r="H103">
            <v>20</v>
          </cell>
          <cell r="I103">
            <v>0</v>
          </cell>
          <cell r="J103">
            <v>27.38</v>
          </cell>
          <cell r="K103">
            <v>0</v>
          </cell>
          <cell r="L103">
            <v>6529.1800000000012</v>
          </cell>
        </row>
        <row r="104">
          <cell r="D104">
            <v>3520</v>
          </cell>
          <cell r="F104">
            <v>1.6040000000000001</v>
          </cell>
          <cell r="G104">
            <v>20</v>
          </cell>
          <cell r="H104">
            <v>20</v>
          </cell>
          <cell r="I104">
            <v>0</v>
          </cell>
          <cell r="J104">
            <v>32</v>
          </cell>
          <cell r="K104">
            <v>0</v>
          </cell>
          <cell r="L104">
            <v>6561.1800000000012</v>
          </cell>
        </row>
        <row r="105">
          <cell r="D105">
            <v>3540</v>
          </cell>
          <cell r="F105">
            <v>1.3009999999999999</v>
          </cell>
          <cell r="G105">
            <v>20</v>
          </cell>
          <cell r="H105">
            <v>20</v>
          </cell>
          <cell r="I105">
            <v>0</v>
          </cell>
          <cell r="J105">
            <v>29.05</v>
          </cell>
          <cell r="K105">
            <v>0</v>
          </cell>
          <cell r="L105">
            <v>6590.2300000000014</v>
          </cell>
        </row>
        <row r="106">
          <cell r="D106">
            <v>3560</v>
          </cell>
          <cell r="F106">
            <v>1.6259999999999999</v>
          </cell>
          <cell r="G106">
            <v>20</v>
          </cell>
          <cell r="H106">
            <v>20</v>
          </cell>
          <cell r="I106">
            <v>0</v>
          </cell>
          <cell r="J106">
            <v>29.27</v>
          </cell>
          <cell r="K106">
            <v>0</v>
          </cell>
          <cell r="L106">
            <v>6619.5000000000018</v>
          </cell>
        </row>
        <row r="107">
          <cell r="D107">
            <v>3580</v>
          </cell>
          <cell r="F107">
            <v>1.8120000000000001</v>
          </cell>
          <cell r="G107">
            <v>20</v>
          </cell>
          <cell r="H107">
            <v>20</v>
          </cell>
          <cell r="I107">
            <v>0</v>
          </cell>
          <cell r="J107">
            <v>34.380000000000003</v>
          </cell>
          <cell r="K107">
            <v>0</v>
          </cell>
          <cell r="L107">
            <v>6653.8800000000019</v>
          </cell>
        </row>
        <row r="108">
          <cell r="D108">
            <v>3600</v>
          </cell>
          <cell r="F108">
            <v>1.528</v>
          </cell>
          <cell r="G108">
            <v>20</v>
          </cell>
          <cell r="H108">
            <v>20</v>
          </cell>
          <cell r="I108">
            <v>0</v>
          </cell>
          <cell r="J108">
            <v>33.4</v>
          </cell>
          <cell r="K108">
            <v>0</v>
          </cell>
          <cell r="L108">
            <v>6687.2800000000016</v>
          </cell>
        </row>
        <row r="109">
          <cell r="D109">
            <v>3620</v>
          </cell>
          <cell r="F109">
            <v>1.4450000000000001</v>
          </cell>
          <cell r="G109">
            <v>20</v>
          </cell>
          <cell r="H109">
            <v>20</v>
          </cell>
          <cell r="I109">
            <v>0</v>
          </cell>
          <cell r="J109">
            <v>29.73</v>
          </cell>
          <cell r="K109">
            <v>0</v>
          </cell>
          <cell r="L109">
            <v>6717.0100000000011</v>
          </cell>
        </row>
        <row r="110">
          <cell r="D110">
            <v>3640</v>
          </cell>
          <cell r="F110">
            <v>1.161</v>
          </cell>
          <cell r="G110">
            <v>20</v>
          </cell>
          <cell r="H110">
            <v>20</v>
          </cell>
          <cell r="I110">
            <v>0</v>
          </cell>
          <cell r="J110">
            <v>26.06</v>
          </cell>
          <cell r="K110">
            <v>0</v>
          </cell>
          <cell r="L110">
            <v>6743.0700000000015</v>
          </cell>
        </row>
        <row r="111">
          <cell r="D111">
            <v>3660</v>
          </cell>
          <cell r="F111">
            <v>3.9049999999999998</v>
          </cell>
          <cell r="G111">
            <v>20</v>
          </cell>
          <cell r="H111">
            <v>20</v>
          </cell>
          <cell r="I111">
            <v>0</v>
          </cell>
          <cell r="J111">
            <v>50.66</v>
          </cell>
          <cell r="K111">
            <v>0</v>
          </cell>
          <cell r="L111">
            <v>6793.7300000000014</v>
          </cell>
        </row>
        <row r="112">
          <cell r="D112">
            <v>3680</v>
          </cell>
          <cell r="F112">
            <v>0.68300000000000005</v>
          </cell>
          <cell r="G112">
            <v>20</v>
          </cell>
          <cell r="H112">
            <v>20</v>
          </cell>
          <cell r="I112">
            <v>0</v>
          </cell>
          <cell r="J112">
            <v>45.88</v>
          </cell>
          <cell r="K112">
            <v>0</v>
          </cell>
          <cell r="L112">
            <v>6839.6100000000015</v>
          </cell>
        </row>
        <row r="113">
          <cell r="D113">
            <v>3700</v>
          </cell>
          <cell r="F113">
            <v>1.077</v>
          </cell>
          <cell r="G113">
            <v>20</v>
          </cell>
          <cell r="H113">
            <v>20</v>
          </cell>
          <cell r="I113">
            <v>0</v>
          </cell>
          <cell r="J113">
            <v>17.600000000000001</v>
          </cell>
          <cell r="K113">
            <v>0</v>
          </cell>
          <cell r="L113">
            <v>6857.2100000000019</v>
          </cell>
        </row>
        <row r="114">
          <cell r="D114">
            <v>3720</v>
          </cell>
          <cell r="F114">
            <v>1.3819999999999999</v>
          </cell>
          <cell r="G114">
            <v>20</v>
          </cell>
          <cell r="H114">
            <v>20</v>
          </cell>
          <cell r="I114">
            <v>0</v>
          </cell>
          <cell r="J114">
            <v>24.59</v>
          </cell>
          <cell r="K114">
            <v>0</v>
          </cell>
          <cell r="L114">
            <v>6881.800000000002</v>
          </cell>
        </row>
        <row r="115">
          <cell r="D115">
            <v>3740</v>
          </cell>
          <cell r="F115">
            <v>1.016</v>
          </cell>
          <cell r="G115">
            <v>20</v>
          </cell>
          <cell r="H115">
            <v>20</v>
          </cell>
          <cell r="I115">
            <v>0</v>
          </cell>
          <cell r="J115">
            <v>23.98</v>
          </cell>
          <cell r="K115">
            <v>0</v>
          </cell>
          <cell r="L115">
            <v>6905.7800000000016</v>
          </cell>
        </row>
        <row r="116">
          <cell r="D116">
            <v>3760</v>
          </cell>
          <cell r="F116">
            <v>0.74</v>
          </cell>
          <cell r="G116">
            <v>20</v>
          </cell>
          <cell r="H116">
            <v>20</v>
          </cell>
          <cell r="I116">
            <v>0</v>
          </cell>
          <cell r="J116">
            <v>17.559999999999999</v>
          </cell>
          <cell r="K116">
            <v>0</v>
          </cell>
          <cell r="L116">
            <v>6923.340000000002</v>
          </cell>
        </row>
        <row r="117">
          <cell r="D117">
            <v>3780</v>
          </cell>
          <cell r="F117">
            <v>0.85899999999999999</v>
          </cell>
          <cell r="G117">
            <v>20</v>
          </cell>
          <cell r="H117">
            <v>20</v>
          </cell>
          <cell r="I117">
            <v>0</v>
          </cell>
          <cell r="J117">
            <v>15.99</v>
          </cell>
          <cell r="K117">
            <v>0</v>
          </cell>
          <cell r="L117">
            <v>6939.3300000000017</v>
          </cell>
        </row>
        <row r="119">
          <cell r="D119">
            <v>3800</v>
          </cell>
          <cell r="F119">
            <v>0.61799999999999999</v>
          </cell>
          <cell r="G119">
            <v>20</v>
          </cell>
          <cell r="H119">
            <v>20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D120">
            <v>3820</v>
          </cell>
          <cell r="F120">
            <v>4.7880000000000003</v>
          </cell>
          <cell r="G120">
            <v>20</v>
          </cell>
          <cell r="H120">
            <v>20</v>
          </cell>
          <cell r="I120">
            <v>0</v>
          </cell>
          <cell r="J120">
            <v>54.06</v>
          </cell>
          <cell r="K120">
            <v>0</v>
          </cell>
          <cell r="L120">
            <v>54.06</v>
          </cell>
        </row>
        <row r="121">
          <cell r="D121">
            <v>3840</v>
          </cell>
          <cell r="F121">
            <v>5.0170000000000003</v>
          </cell>
          <cell r="G121">
            <v>20</v>
          </cell>
          <cell r="H121">
            <v>20</v>
          </cell>
          <cell r="I121">
            <v>0</v>
          </cell>
          <cell r="J121">
            <v>98.05</v>
          </cell>
          <cell r="K121">
            <v>0</v>
          </cell>
          <cell r="L121">
            <v>152.11000000000001</v>
          </cell>
        </row>
        <row r="122">
          <cell r="D122">
            <v>3860</v>
          </cell>
          <cell r="F122">
            <v>5.0419999999999998</v>
          </cell>
          <cell r="G122">
            <v>20</v>
          </cell>
          <cell r="H122">
            <v>20</v>
          </cell>
          <cell r="I122">
            <v>0</v>
          </cell>
          <cell r="J122">
            <v>100.59</v>
          </cell>
          <cell r="K122">
            <v>0</v>
          </cell>
          <cell r="L122">
            <v>252.70000000000002</v>
          </cell>
        </row>
        <row r="123">
          <cell r="D123">
            <v>3880</v>
          </cell>
          <cell r="F123">
            <v>4.734</v>
          </cell>
          <cell r="G123">
            <v>20</v>
          </cell>
          <cell r="H123">
            <v>20</v>
          </cell>
          <cell r="I123">
            <v>0</v>
          </cell>
          <cell r="J123">
            <v>97.76</v>
          </cell>
          <cell r="K123">
            <v>0</v>
          </cell>
          <cell r="L123">
            <v>350.46000000000004</v>
          </cell>
        </row>
        <row r="124">
          <cell r="D124">
            <v>3900</v>
          </cell>
          <cell r="F124">
            <v>4.4279999999999999</v>
          </cell>
          <cell r="G124">
            <v>20</v>
          </cell>
          <cell r="H124">
            <v>20</v>
          </cell>
          <cell r="I124">
            <v>0</v>
          </cell>
          <cell r="J124">
            <v>91.62</v>
          </cell>
          <cell r="K124">
            <v>0</v>
          </cell>
          <cell r="L124">
            <v>442.08000000000004</v>
          </cell>
        </row>
        <row r="125">
          <cell r="D125">
            <v>3920</v>
          </cell>
          <cell r="F125">
            <v>4.1929999999999996</v>
          </cell>
          <cell r="G125">
            <v>20</v>
          </cell>
          <cell r="H125">
            <v>20</v>
          </cell>
          <cell r="I125">
            <v>0</v>
          </cell>
          <cell r="J125">
            <v>86.21</v>
          </cell>
          <cell r="K125">
            <v>0</v>
          </cell>
          <cell r="L125">
            <v>528.29000000000008</v>
          </cell>
        </row>
        <row r="126">
          <cell r="D126">
            <v>3940</v>
          </cell>
          <cell r="F126">
            <v>3.8250000000000002</v>
          </cell>
          <cell r="G126">
            <v>20</v>
          </cell>
          <cell r="H126">
            <v>20</v>
          </cell>
          <cell r="I126">
            <v>0</v>
          </cell>
          <cell r="J126">
            <v>80.180000000000007</v>
          </cell>
          <cell r="K126">
            <v>0</v>
          </cell>
          <cell r="L126">
            <v>608.47</v>
          </cell>
        </row>
        <row r="127">
          <cell r="D127">
            <v>3960</v>
          </cell>
          <cell r="F127">
            <v>4.1239999999999997</v>
          </cell>
          <cell r="G127">
            <v>20</v>
          </cell>
          <cell r="H127">
            <v>20</v>
          </cell>
          <cell r="I127">
            <v>0</v>
          </cell>
          <cell r="J127">
            <v>79.489999999999995</v>
          </cell>
          <cell r="K127">
            <v>0</v>
          </cell>
          <cell r="L127">
            <v>687.96</v>
          </cell>
        </row>
        <row r="128">
          <cell r="D128">
            <v>3980</v>
          </cell>
          <cell r="F128">
            <v>4.3289999999999997</v>
          </cell>
          <cell r="G128">
            <v>20</v>
          </cell>
          <cell r="H128">
            <v>20</v>
          </cell>
          <cell r="I128">
            <v>0</v>
          </cell>
          <cell r="J128">
            <v>84.53</v>
          </cell>
          <cell r="K128">
            <v>0</v>
          </cell>
          <cell r="L128">
            <v>772.49</v>
          </cell>
        </row>
        <row r="129">
          <cell r="D129">
            <v>4000</v>
          </cell>
          <cell r="F129">
            <v>4.5460000000000003</v>
          </cell>
          <cell r="G129">
            <v>20</v>
          </cell>
          <cell r="H129">
            <v>20</v>
          </cell>
          <cell r="I129">
            <v>0</v>
          </cell>
          <cell r="J129">
            <v>88.75</v>
          </cell>
          <cell r="K129">
            <v>0</v>
          </cell>
          <cell r="L129">
            <v>861.24</v>
          </cell>
        </row>
        <row r="130">
          <cell r="D130">
            <v>4020</v>
          </cell>
          <cell r="F130">
            <v>4.6189999999999998</v>
          </cell>
          <cell r="G130">
            <v>20</v>
          </cell>
          <cell r="H130">
            <v>20</v>
          </cell>
          <cell r="I130">
            <v>0</v>
          </cell>
          <cell r="J130">
            <v>91.65</v>
          </cell>
          <cell r="K130">
            <v>0</v>
          </cell>
          <cell r="L130">
            <v>952.89</v>
          </cell>
        </row>
        <row r="131">
          <cell r="D131">
            <v>4040</v>
          </cell>
          <cell r="F131">
            <v>4.5810000000000004</v>
          </cell>
          <cell r="G131">
            <v>20</v>
          </cell>
          <cell r="H131">
            <v>20</v>
          </cell>
          <cell r="I131">
            <v>0</v>
          </cell>
          <cell r="J131">
            <v>92</v>
          </cell>
          <cell r="K131">
            <v>0</v>
          </cell>
          <cell r="L131">
            <v>1044.8899999999999</v>
          </cell>
        </row>
        <row r="132">
          <cell r="D132">
            <v>4060</v>
          </cell>
          <cell r="F132">
            <v>5.6239999999999997</v>
          </cell>
          <cell r="G132">
            <v>20</v>
          </cell>
          <cell r="H132">
            <v>20</v>
          </cell>
          <cell r="I132">
            <v>0</v>
          </cell>
          <cell r="J132">
            <v>102.05</v>
          </cell>
          <cell r="K132">
            <v>0</v>
          </cell>
          <cell r="L132">
            <v>1146.9399999999998</v>
          </cell>
        </row>
        <row r="133">
          <cell r="D133">
            <v>4080</v>
          </cell>
          <cell r="F133">
            <v>5.2220000000000004</v>
          </cell>
          <cell r="G133">
            <v>20</v>
          </cell>
          <cell r="H133">
            <v>20</v>
          </cell>
          <cell r="I133">
            <v>0</v>
          </cell>
          <cell r="J133">
            <v>108.46</v>
          </cell>
          <cell r="K133">
            <v>0</v>
          </cell>
          <cell r="L133">
            <v>1255.3999999999999</v>
          </cell>
        </row>
        <row r="134">
          <cell r="D134">
            <v>4100</v>
          </cell>
          <cell r="F134">
            <v>4.8550000000000004</v>
          </cell>
          <cell r="G134">
            <v>20</v>
          </cell>
          <cell r="H134">
            <v>20</v>
          </cell>
          <cell r="I134">
            <v>0</v>
          </cell>
          <cell r="J134">
            <v>100.77</v>
          </cell>
          <cell r="K134">
            <v>0</v>
          </cell>
          <cell r="L134">
            <v>1356.1699999999998</v>
          </cell>
        </row>
        <row r="135">
          <cell r="D135">
            <v>4120</v>
          </cell>
          <cell r="F135">
            <v>5.3769999999999998</v>
          </cell>
          <cell r="G135">
            <v>20</v>
          </cell>
          <cell r="H135">
            <v>20</v>
          </cell>
          <cell r="I135">
            <v>0</v>
          </cell>
          <cell r="J135">
            <v>102.32</v>
          </cell>
          <cell r="K135">
            <v>0</v>
          </cell>
          <cell r="L135">
            <v>1458.4899999999998</v>
          </cell>
        </row>
        <row r="136">
          <cell r="D136">
            <v>4140</v>
          </cell>
          <cell r="F136">
            <v>5.8490000000000002</v>
          </cell>
          <cell r="G136">
            <v>20</v>
          </cell>
          <cell r="H136">
            <v>20</v>
          </cell>
          <cell r="I136">
            <v>0</v>
          </cell>
          <cell r="J136">
            <v>112.26</v>
          </cell>
          <cell r="K136">
            <v>0</v>
          </cell>
          <cell r="L136">
            <v>1570.7499999999998</v>
          </cell>
        </row>
        <row r="137">
          <cell r="D137">
            <v>4160</v>
          </cell>
          <cell r="F137">
            <v>7.0810000000000004</v>
          </cell>
          <cell r="G137">
            <v>20</v>
          </cell>
          <cell r="H137">
            <v>20</v>
          </cell>
          <cell r="I137">
            <v>0</v>
          </cell>
          <cell r="J137">
            <v>129.30000000000001</v>
          </cell>
          <cell r="K137">
            <v>0</v>
          </cell>
          <cell r="L137">
            <v>1700.0499999999997</v>
          </cell>
        </row>
        <row r="138">
          <cell r="D138">
            <v>4180</v>
          </cell>
          <cell r="F138">
            <v>6.8239999999999998</v>
          </cell>
          <cell r="G138">
            <v>20</v>
          </cell>
          <cell r="H138">
            <v>20</v>
          </cell>
          <cell r="I138">
            <v>0</v>
          </cell>
          <cell r="J138">
            <v>139.05000000000001</v>
          </cell>
          <cell r="K138">
            <v>0</v>
          </cell>
          <cell r="L138">
            <v>1839.0999999999997</v>
          </cell>
        </row>
        <row r="139">
          <cell r="D139">
            <v>4200</v>
          </cell>
          <cell r="F139">
            <v>4.5490000000000004</v>
          </cell>
          <cell r="G139">
            <v>20</v>
          </cell>
          <cell r="H139">
            <v>20</v>
          </cell>
          <cell r="I139">
            <v>0</v>
          </cell>
          <cell r="J139">
            <v>113.73</v>
          </cell>
          <cell r="K139">
            <v>0</v>
          </cell>
          <cell r="L139">
            <v>1952.8299999999997</v>
          </cell>
        </row>
        <row r="140">
          <cell r="D140">
            <v>4220</v>
          </cell>
          <cell r="F140">
            <v>2.7629999999999999</v>
          </cell>
          <cell r="G140">
            <v>20</v>
          </cell>
          <cell r="H140">
            <v>20</v>
          </cell>
          <cell r="I140">
            <v>0</v>
          </cell>
          <cell r="J140">
            <v>73.12</v>
          </cell>
          <cell r="K140">
            <v>0</v>
          </cell>
          <cell r="L140">
            <v>2025.9499999999998</v>
          </cell>
        </row>
        <row r="141">
          <cell r="D141">
            <v>4240</v>
          </cell>
          <cell r="F141">
            <v>5.1479999999999997</v>
          </cell>
          <cell r="G141">
            <v>20</v>
          </cell>
          <cell r="H141">
            <v>20</v>
          </cell>
          <cell r="I141">
            <v>0</v>
          </cell>
          <cell r="J141">
            <v>79.11</v>
          </cell>
          <cell r="K141">
            <v>0</v>
          </cell>
          <cell r="L141">
            <v>2105.06</v>
          </cell>
        </row>
        <row r="142">
          <cell r="D142">
            <v>4260</v>
          </cell>
          <cell r="F142">
            <v>6.4669999999999996</v>
          </cell>
          <cell r="G142">
            <v>20</v>
          </cell>
          <cell r="H142">
            <v>20</v>
          </cell>
          <cell r="I142">
            <v>0</v>
          </cell>
          <cell r="J142">
            <v>116.15</v>
          </cell>
          <cell r="K142">
            <v>0</v>
          </cell>
          <cell r="L142">
            <v>2221.21</v>
          </cell>
        </row>
        <row r="143">
          <cell r="D143">
            <v>4280</v>
          </cell>
          <cell r="F143">
            <v>7.5019999999999998</v>
          </cell>
          <cell r="G143">
            <v>20</v>
          </cell>
          <cell r="H143">
            <v>20</v>
          </cell>
          <cell r="I143">
            <v>0</v>
          </cell>
          <cell r="J143">
            <v>139.69</v>
          </cell>
          <cell r="K143">
            <v>0</v>
          </cell>
          <cell r="L143">
            <v>2360.9</v>
          </cell>
        </row>
        <row r="144">
          <cell r="D144">
            <v>4300</v>
          </cell>
          <cell r="F144">
            <v>8.8529999999999998</v>
          </cell>
          <cell r="G144">
            <v>20</v>
          </cell>
          <cell r="H144">
            <v>20</v>
          </cell>
          <cell r="I144">
            <v>0</v>
          </cell>
          <cell r="J144">
            <v>163.55000000000001</v>
          </cell>
          <cell r="K144">
            <v>0</v>
          </cell>
          <cell r="L144">
            <v>2524.4500000000003</v>
          </cell>
        </row>
        <row r="145">
          <cell r="D145">
            <v>4320</v>
          </cell>
          <cell r="F145">
            <v>9.7360000000000007</v>
          </cell>
          <cell r="G145">
            <v>20</v>
          </cell>
          <cell r="H145">
            <v>20</v>
          </cell>
          <cell r="I145">
            <v>0</v>
          </cell>
          <cell r="J145">
            <v>185.89</v>
          </cell>
          <cell r="K145">
            <v>0</v>
          </cell>
          <cell r="L145">
            <v>2710.34</v>
          </cell>
        </row>
        <row r="146">
          <cell r="D146">
            <v>4340</v>
          </cell>
          <cell r="F146">
            <v>8.6780000000000008</v>
          </cell>
          <cell r="G146">
            <v>20</v>
          </cell>
          <cell r="H146">
            <v>20</v>
          </cell>
          <cell r="I146">
            <v>0</v>
          </cell>
          <cell r="J146">
            <v>184.14</v>
          </cell>
          <cell r="K146">
            <v>0</v>
          </cell>
          <cell r="L146">
            <v>2894.48</v>
          </cell>
        </row>
        <row r="147">
          <cell r="D147">
            <v>4360</v>
          </cell>
          <cell r="F147">
            <v>4.2880000000000003</v>
          </cell>
          <cell r="G147">
            <v>20</v>
          </cell>
          <cell r="H147">
            <v>20</v>
          </cell>
          <cell r="I147">
            <v>0</v>
          </cell>
          <cell r="J147">
            <v>129.66</v>
          </cell>
          <cell r="K147">
            <v>0</v>
          </cell>
          <cell r="L147">
            <v>3024.14</v>
          </cell>
        </row>
        <row r="148">
          <cell r="D148">
            <v>4380</v>
          </cell>
          <cell r="F148">
            <v>5.6870000000000003</v>
          </cell>
          <cell r="G148">
            <v>20</v>
          </cell>
          <cell r="H148">
            <v>20</v>
          </cell>
          <cell r="I148">
            <v>0</v>
          </cell>
          <cell r="J148">
            <v>99.75</v>
          </cell>
          <cell r="K148">
            <v>0</v>
          </cell>
          <cell r="L148">
            <v>3123.89</v>
          </cell>
        </row>
        <row r="149">
          <cell r="D149">
            <v>4400</v>
          </cell>
          <cell r="F149">
            <v>7.85</v>
          </cell>
          <cell r="G149">
            <v>20</v>
          </cell>
          <cell r="H149">
            <v>20</v>
          </cell>
          <cell r="I149">
            <v>0</v>
          </cell>
          <cell r="J149">
            <v>135.37</v>
          </cell>
          <cell r="K149">
            <v>0</v>
          </cell>
          <cell r="L149">
            <v>3259.2599999999998</v>
          </cell>
        </row>
        <row r="150">
          <cell r="D150">
            <v>4420</v>
          </cell>
          <cell r="F150">
            <v>9.15</v>
          </cell>
          <cell r="G150">
            <v>20</v>
          </cell>
          <cell r="H150">
            <v>20</v>
          </cell>
          <cell r="I150">
            <v>0</v>
          </cell>
          <cell r="J150">
            <v>170</v>
          </cell>
          <cell r="K150">
            <v>0</v>
          </cell>
          <cell r="L150">
            <v>3429.2599999999998</v>
          </cell>
        </row>
        <row r="151">
          <cell r="D151">
            <v>4440</v>
          </cell>
          <cell r="F151">
            <v>8.02</v>
          </cell>
          <cell r="G151">
            <v>20</v>
          </cell>
          <cell r="H151">
            <v>20</v>
          </cell>
          <cell r="I151">
            <v>0</v>
          </cell>
          <cell r="J151">
            <v>171.7</v>
          </cell>
          <cell r="K151">
            <v>0</v>
          </cell>
          <cell r="L151">
            <v>3600.9599999999996</v>
          </cell>
        </row>
        <row r="152">
          <cell r="D152">
            <v>4460</v>
          </cell>
          <cell r="F152">
            <v>5.6</v>
          </cell>
          <cell r="G152">
            <v>20</v>
          </cell>
          <cell r="H152">
            <v>20</v>
          </cell>
          <cell r="I152">
            <v>0</v>
          </cell>
          <cell r="J152">
            <v>136.19999999999999</v>
          </cell>
          <cell r="K152">
            <v>0</v>
          </cell>
          <cell r="L152">
            <v>3737.1599999999994</v>
          </cell>
        </row>
        <row r="153">
          <cell r="D153">
            <v>4480</v>
          </cell>
          <cell r="F153">
            <v>6.64</v>
          </cell>
          <cell r="G153">
            <v>20</v>
          </cell>
          <cell r="H153">
            <v>20</v>
          </cell>
          <cell r="I153">
            <v>0</v>
          </cell>
          <cell r="J153">
            <v>122.4</v>
          </cell>
          <cell r="K153">
            <v>0</v>
          </cell>
          <cell r="L153">
            <v>3859.5599999999995</v>
          </cell>
        </row>
        <row r="154">
          <cell r="D154">
            <v>4500</v>
          </cell>
          <cell r="F154">
            <v>6.524</v>
          </cell>
          <cell r="G154">
            <v>20</v>
          </cell>
          <cell r="H154">
            <v>20</v>
          </cell>
          <cell r="I154">
            <v>0</v>
          </cell>
          <cell r="J154">
            <v>131.63999999999999</v>
          </cell>
          <cell r="K154">
            <v>0</v>
          </cell>
          <cell r="L154">
            <v>3991.1999999999994</v>
          </cell>
        </row>
        <row r="155">
          <cell r="D155">
            <v>4520</v>
          </cell>
          <cell r="F155">
            <v>6.649</v>
          </cell>
          <cell r="G155">
            <v>20</v>
          </cell>
          <cell r="H155">
            <v>20</v>
          </cell>
          <cell r="I155">
            <v>0</v>
          </cell>
          <cell r="J155">
            <v>131.72999999999999</v>
          </cell>
          <cell r="K155">
            <v>0</v>
          </cell>
          <cell r="L155">
            <v>4122.9299999999994</v>
          </cell>
        </row>
        <row r="156">
          <cell r="D156">
            <v>4540</v>
          </cell>
          <cell r="F156">
            <v>6.1689999999999996</v>
          </cell>
          <cell r="G156">
            <v>20</v>
          </cell>
          <cell r="H156">
            <v>20</v>
          </cell>
          <cell r="I156">
            <v>0</v>
          </cell>
          <cell r="J156">
            <v>128.18</v>
          </cell>
          <cell r="K156">
            <v>0</v>
          </cell>
          <cell r="L156">
            <v>4251.1099999999997</v>
          </cell>
        </row>
        <row r="157">
          <cell r="D157">
            <v>4560</v>
          </cell>
          <cell r="F157">
            <v>5.9249999999999998</v>
          </cell>
          <cell r="G157">
            <v>20</v>
          </cell>
          <cell r="H157">
            <v>20</v>
          </cell>
          <cell r="I157">
            <v>0</v>
          </cell>
          <cell r="J157">
            <v>120.94</v>
          </cell>
          <cell r="K157">
            <v>0</v>
          </cell>
          <cell r="L157">
            <v>4372.0499999999993</v>
          </cell>
        </row>
        <row r="158">
          <cell r="D158">
            <v>4580</v>
          </cell>
          <cell r="F158">
            <v>5.0330000000000004</v>
          </cell>
          <cell r="G158">
            <v>20</v>
          </cell>
          <cell r="H158">
            <v>20</v>
          </cell>
          <cell r="I158">
            <v>0</v>
          </cell>
          <cell r="J158">
            <v>109.58</v>
          </cell>
          <cell r="K158">
            <v>0</v>
          </cell>
          <cell r="L158">
            <v>4481.6299999999992</v>
          </cell>
        </row>
        <row r="159">
          <cell r="D159">
            <v>4600</v>
          </cell>
          <cell r="F159">
            <v>3.7040000000000002</v>
          </cell>
          <cell r="G159">
            <v>20</v>
          </cell>
          <cell r="H159">
            <v>20</v>
          </cell>
          <cell r="I159">
            <v>0</v>
          </cell>
          <cell r="J159">
            <v>87.37</v>
          </cell>
          <cell r="K159">
            <v>0</v>
          </cell>
          <cell r="L159">
            <v>4568.9999999999991</v>
          </cell>
        </row>
        <row r="160">
          <cell r="D160">
            <v>4620</v>
          </cell>
          <cell r="F160">
            <v>4.4329999999999998</v>
          </cell>
          <cell r="G160">
            <v>20</v>
          </cell>
          <cell r="H160">
            <v>20</v>
          </cell>
          <cell r="I160">
            <v>0</v>
          </cell>
          <cell r="J160">
            <v>81.37</v>
          </cell>
          <cell r="K160">
            <v>0</v>
          </cell>
          <cell r="L160">
            <v>4650.369999999999</v>
          </cell>
        </row>
        <row r="161">
          <cell r="D161">
            <v>4640</v>
          </cell>
          <cell r="F161">
            <v>4.8079999999999998</v>
          </cell>
          <cell r="G161">
            <v>20</v>
          </cell>
          <cell r="H161">
            <v>20</v>
          </cell>
          <cell r="I161">
            <v>0</v>
          </cell>
          <cell r="J161">
            <v>92.41</v>
          </cell>
          <cell r="K161">
            <v>0</v>
          </cell>
          <cell r="L161">
            <v>4742.7799999999988</v>
          </cell>
        </row>
        <row r="162">
          <cell r="D162">
            <v>4660</v>
          </cell>
          <cell r="F162">
            <v>6.2649999999999997</v>
          </cell>
          <cell r="G162">
            <v>20</v>
          </cell>
          <cell r="H162">
            <v>20</v>
          </cell>
          <cell r="I162">
            <v>0</v>
          </cell>
          <cell r="J162">
            <v>110.73</v>
          </cell>
          <cell r="K162">
            <v>0</v>
          </cell>
          <cell r="L162">
            <v>4853.5099999999984</v>
          </cell>
        </row>
        <row r="163">
          <cell r="D163">
            <v>4680</v>
          </cell>
          <cell r="F163">
            <v>6.2690000000000001</v>
          </cell>
          <cell r="G163">
            <v>20</v>
          </cell>
          <cell r="H163">
            <v>20</v>
          </cell>
          <cell r="I163">
            <v>0</v>
          </cell>
          <cell r="J163">
            <v>125.34</v>
          </cell>
          <cell r="K163">
            <v>0</v>
          </cell>
          <cell r="L163">
            <v>4978.8499999999985</v>
          </cell>
        </row>
        <row r="164">
          <cell r="D164">
            <v>4700</v>
          </cell>
          <cell r="F164">
            <v>6.718</v>
          </cell>
          <cell r="G164">
            <v>20</v>
          </cell>
          <cell r="H164">
            <v>20</v>
          </cell>
          <cell r="I164">
            <v>0</v>
          </cell>
          <cell r="J164">
            <v>129.87</v>
          </cell>
          <cell r="K164">
            <v>0</v>
          </cell>
          <cell r="L164">
            <v>5108.7199999999984</v>
          </cell>
        </row>
        <row r="165">
          <cell r="D165">
            <v>4720</v>
          </cell>
          <cell r="F165">
            <v>6.2590000000000003</v>
          </cell>
          <cell r="G165">
            <v>20</v>
          </cell>
          <cell r="H165">
            <v>20</v>
          </cell>
          <cell r="I165">
            <v>0</v>
          </cell>
          <cell r="J165">
            <v>129.77000000000001</v>
          </cell>
          <cell r="K165">
            <v>0</v>
          </cell>
          <cell r="L165">
            <v>5238.4899999999989</v>
          </cell>
        </row>
        <row r="166">
          <cell r="D166">
            <v>4740</v>
          </cell>
          <cell r="F166">
            <v>5.73</v>
          </cell>
          <cell r="G166">
            <v>20</v>
          </cell>
          <cell r="H166">
            <v>20</v>
          </cell>
          <cell r="I166">
            <v>0</v>
          </cell>
          <cell r="J166">
            <v>119.89</v>
          </cell>
          <cell r="K166">
            <v>0</v>
          </cell>
          <cell r="L166">
            <v>5358.3799999999992</v>
          </cell>
        </row>
        <row r="167">
          <cell r="D167">
            <v>4760</v>
          </cell>
          <cell r="F167">
            <v>4.5979999999999999</v>
          </cell>
          <cell r="G167">
            <v>20</v>
          </cell>
          <cell r="H167">
            <v>20</v>
          </cell>
          <cell r="I167">
            <v>0</v>
          </cell>
          <cell r="J167">
            <v>103.28</v>
          </cell>
          <cell r="K167">
            <v>0</v>
          </cell>
          <cell r="L167">
            <v>5461.6599999999989</v>
          </cell>
        </row>
        <row r="168">
          <cell r="D168">
            <v>4780</v>
          </cell>
          <cell r="F168">
            <v>5.5019999999999998</v>
          </cell>
          <cell r="G168">
            <v>20</v>
          </cell>
          <cell r="H168">
            <v>20</v>
          </cell>
          <cell r="I168">
            <v>0</v>
          </cell>
          <cell r="J168">
            <v>101</v>
          </cell>
          <cell r="K168">
            <v>0</v>
          </cell>
          <cell r="L168">
            <v>5562.6599999999989</v>
          </cell>
        </row>
        <row r="169">
          <cell r="D169">
            <v>4800</v>
          </cell>
          <cell r="F169">
            <v>5.8019999999999996</v>
          </cell>
          <cell r="G169">
            <v>20</v>
          </cell>
          <cell r="H169">
            <v>20</v>
          </cell>
          <cell r="I169">
            <v>0</v>
          </cell>
          <cell r="J169">
            <v>113.04</v>
          </cell>
          <cell r="K169">
            <v>0</v>
          </cell>
          <cell r="L169">
            <v>5675.6999999999989</v>
          </cell>
        </row>
        <row r="170">
          <cell r="D170">
            <v>4820</v>
          </cell>
          <cell r="F170">
            <v>3.8140000000000001</v>
          </cell>
          <cell r="G170">
            <v>20</v>
          </cell>
          <cell r="H170">
            <v>20</v>
          </cell>
          <cell r="I170">
            <v>0</v>
          </cell>
          <cell r="J170">
            <v>96.16</v>
          </cell>
          <cell r="K170">
            <v>0</v>
          </cell>
          <cell r="L170">
            <v>5771.8599999999988</v>
          </cell>
        </row>
        <row r="171">
          <cell r="D171">
            <v>4840</v>
          </cell>
          <cell r="F171">
            <v>3.9260000000000002</v>
          </cell>
          <cell r="G171">
            <v>20</v>
          </cell>
          <cell r="H171">
            <v>20</v>
          </cell>
          <cell r="I171">
            <v>0</v>
          </cell>
          <cell r="J171">
            <v>77.400000000000006</v>
          </cell>
          <cell r="K171">
            <v>0</v>
          </cell>
          <cell r="L171">
            <v>5849.2599999999984</v>
          </cell>
        </row>
        <row r="172">
          <cell r="D172">
            <v>4860</v>
          </cell>
          <cell r="F172">
            <v>4.0389999999999997</v>
          </cell>
          <cell r="G172">
            <v>20</v>
          </cell>
          <cell r="H172">
            <v>20</v>
          </cell>
          <cell r="I172">
            <v>0</v>
          </cell>
          <cell r="J172">
            <v>79.650000000000006</v>
          </cell>
          <cell r="K172">
            <v>0</v>
          </cell>
          <cell r="L172">
            <v>5928.909999999998</v>
          </cell>
        </row>
        <row r="173">
          <cell r="D173">
            <v>4880</v>
          </cell>
          <cell r="F173">
            <v>3.9849999999999999</v>
          </cell>
          <cell r="G173">
            <v>20</v>
          </cell>
          <cell r="H173">
            <v>20</v>
          </cell>
          <cell r="I173">
            <v>0</v>
          </cell>
          <cell r="J173">
            <v>80.239999999999995</v>
          </cell>
          <cell r="K173">
            <v>0</v>
          </cell>
          <cell r="L173">
            <v>6009.1499999999978</v>
          </cell>
        </row>
        <row r="174">
          <cell r="D174">
            <v>4900</v>
          </cell>
          <cell r="F174">
            <v>6.516</v>
          </cell>
          <cell r="G174">
            <v>20</v>
          </cell>
          <cell r="H174">
            <v>20</v>
          </cell>
          <cell r="I174">
            <v>0</v>
          </cell>
          <cell r="J174">
            <v>105.01</v>
          </cell>
          <cell r="K174">
            <v>0</v>
          </cell>
          <cell r="L174">
            <v>6114.159999999998</v>
          </cell>
        </row>
        <row r="175">
          <cell r="D175">
            <v>4920</v>
          </cell>
          <cell r="F175">
            <v>6.2030000000000003</v>
          </cell>
          <cell r="G175">
            <v>20</v>
          </cell>
          <cell r="H175">
            <v>20</v>
          </cell>
          <cell r="I175">
            <v>0</v>
          </cell>
          <cell r="J175">
            <v>127.19</v>
          </cell>
          <cell r="K175">
            <v>0</v>
          </cell>
          <cell r="L175">
            <v>6241.3499999999976</v>
          </cell>
        </row>
        <row r="176">
          <cell r="D176">
            <v>4940</v>
          </cell>
          <cell r="F176">
            <v>5.4870000000000001</v>
          </cell>
          <cell r="G176">
            <v>20</v>
          </cell>
          <cell r="H176">
            <v>20</v>
          </cell>
          <cell r="I176">
            <v>0</v>
          </cell>
          <cell r="J176">
            <v>116.9</v>
          </cell>
          <cell r="K176">
            <v>0</v>
          </cell>
          <cell r="L176">
            <v>6358.2499999999973</v>
          </cell>
        </row>
        <row r="177">
          <cell r="D177">
            <v>4960</v>
          </cell>
          <cell r="F177">
            <v>4.7119999999999997</v>
          </cell>
          <cell r="G177">
            <v>20</v>
          </cell>
          <cell r="H177">
            <v>20</v>
          </cell>
          <cell r="I177">
            <v>0</v>
          </cell>
          <cell r="J177">
            <v>101.99</v>
          </cell>
          <cell r="K177">
            <v>0</v>
          </cell>
          <cell r="L177">
            <v>6460.2399999999971</v>
          </cell>
        </row>
        <row r="178">
          <cell r="D178">
            <v>4980</v>
          </cell>
          <cell r="F178">
            <v>5.609</v>
          </cell>
          <cell r="G178">
            <v>20</v>
          </cell>
          <cell r="H178">
            <v>20</v>
          </cell>
          <cell r="I178">
            <v>0</v>
          </cell>
          <cell r="J178">
            <v>103.21</v>
          </cell>
          <cell r="K178">
            <v>0</v>
          </cell>
          <cell r="L178">
            <v>6563.4499999999971</v>
          </cell>
        </row>
        <row r="179">
          <cell r="D179">
            <v>5000</v>
          </cell>
          <cell r="F179">
            <v>4.0519999999999996</v>
          </cell>
          <cell r="G179">
            <v>20</v>
          </cell>
          <cell r="H179">
            <v>20</v>
          </cell>
          <cell r="I179">
            <v>0</v>
          </cell>
          <cell r="J179">
            <v>96.61</v>
          </cell>
          <cell r="K179">
            <v>0</v>
          </cell>
          <cell r="L179">
            <v>6660.0599999999968</v>
          </cell>
        </row>
        <row r="180">
          <cell r="D180">
            <v>5020</v>
          </cell>
          <cell r="F180">
            <v>5.7089999999999996</v>
          </cell>
          <cell r="G180">
            <v>20</v>
          </cell>
          <cell r="H180">
            <v>20</v>
          </cell>
          <cell r="I180">
            <v>0</v>
          </cell>
          <cell r="J180">
            <v>97.61</v>
          </cell>
          <cell r="K180">
            <v>0</v>
          </cell>
          <cell r="L180">
            <v>6757.6699999999964</v>
          </cell>
        </row>
        <row r="181">
          <cell r="D181">
            <v>5040</v>
          </cell>
          <cell r="F181">
            <v>4.6710000000000003</v>
          </cell>
          <cell r="G181">
            <v>20</v>
          </cell>
          <cell r="H181">
            <v>20</v>
          </cell>
          <cell r="I181">
            <v>0</v>
          </cell>
          <cell r="J181">
            <v>103.8</v>
          </cell>
          <cell r="K181">
            <v>0</v>
          </cell>
          <cell r="L181">
            <v>6861.4699999999966</v>
          </cell>
        </row>
        <row r="182">
          <cell r="D182">
            <v>5060</v>
          </cell>
          <cell r="F182">
            <v>5.726</v>
          </cell>
          <cell r="G182">
            <v>20</v>
          </cell>
          <cell r="H182">
            <v>20</v>
          </cell>
          <cell r="I182">
            <v>0</v>
          </cell>
          <cell r="J182">
            <v>103.97</v>
          </cell>
          <cell r="K182">
            <v>0</v>
          </cell>
          <cell r="L182">
            <v>6965.4399999999969</v>
          </cell>
        </row>
        <row r="183">
          <cell r="D183">
            <v>5080</v>
          </cell>
          <cell r="F183">
            <v>5.63</v>
          </cell>
          <cell r="G183">
            <v>20</v>
          </cell>
          <cell r="H183">
            <v>20</v>
          </cell>
          <cell r="I183">
            <v>0</v>
          </cell>
          <cell r="J183">
            <v>113.56</v>
          </cell>
          <cell r="K183">
            <v>0</v>
          </cell>
          <cell r="L183">
            <v>7078.9999999999973</v>
          </cell>
        </row>
        <row r="184">
          <cell r="D184">
            <v>5100</v>
          </cell>
          <cell r="F184">
            <v>5.8550000000000004</v>
          </cell>
          <cell r="G184">
            <v>20</v>
          </cell>
          <cell r="H184">
            <v>20</v>
          </cell>
          <cell r="I184">
            <v>0</v>
          </cell>
          <cell r="J184">
            <v>114.85</v>
          </cell>
          <cell r="K184">
            <v>0</v>
          </cell>
          <cell r="L184">
            <v>7193.8499999999976</v>
          </cell>
        </row>
        <row r="185">
          <cell r="D185">
            <v>5120</v>
          </cell>
          <cell r="F185">
            <v>7.3</v>
          </cell>
          <cell r="G185">
            <v>20</v>
          </cell>
          <cell r="H185">
            <v>20</v>
          </cell>
          <cell r="I185">
            <v>0</v>
          </cell>
          <cell r="J185">
            <v>131.55000000000001</v>
          </cell>
          <cell r="K185">
            <v>0</v>
          </cell>
          <cell r="L185">
            <v>7325.3999999999978</v>
          </cell>
        </row>
        <row r="186">
          <cell r="D186">
            <v>5140</v>
          </cell>
          <cell r="F186">
            <v>5.9740000000000002</v>
          </cell>
          <cell r="G186">
            <v>20</v>
          </cell>
          <cell r="H186">
            <v>20</v>
          </cell>
          <cell r="I186">
            <v>0</v>
          </cell>
          <cell r="J186">
            <v>132.74</v>
          </cell>
          <cell r="K186">
            <v>0</v>
          </cell>
          <cell r="L186">
            <v>7458.1399999999976</v>
          </cell>
        </row>
        <row r="187">
          <cell r="D187">
            <v>5160</v>
          </cell>
          <cell r="F187">
            <v>0.71</v>
          </cell>
          <cell r="G187">
            <v>20</v>
          </cell>
          <cell r="H187">
            <v>20</v>
          </cell>
          <cell r="I187">
            <v>0</v>
          </cell>
          <cell r="J187">
            <v>66.84</v>
          </cell>
          <cell r="K187">
            <v>0</v>
          </cell>
          <cell r="L187">
            <v>7524.9799999999977</v>
          </cell>
        </row>
        <row r="188">
          <cell r="D188">
            <v>5180</v>
          </cell>
          <cell r="F188">
            <v>5.4189999999999996</v>
          </cell>
          <cell r="G188">
            <v>20</v>
          </cell>
          <cell r="H188">
            <v>20</v>
          </cell>
          <cell r="I188">
            <v>0</v>
          </cell>
          <cell r="J188">
            <v>61.29</v>
          </cell>
          <cell r="K188">
            <v>0</v>
          </cell>
          <cell r="L188">
            <v>7586.2699999999977</v>
          </cell>
        </row>
        <row r="189">
          <cell r="D189">
            <v>5200</v>
          </cell>
          <cell r="F189">
            <v>5.9459999999999997</v>
          </cell>
          <cell r="G189">
            <v>20</v>
          </cell>
          <cell r="H189">
            <v>20</v>
          </cell>
          <cell r="I189">
            <v>0</v>
          </cell>
          <cell r="J189">
            <v>113.65</v>
          </cell>
          <cell r="K189">
            <v>0</v>
          </cell>
          <cell r="L189">
            <v>7699.9199999999973</v>
          </cell>
        </row>
        <row r="190">
          <cell r="D190">
            <v>5220</v>
          </cell>
          <cell r="F190">
            <v>4.2050000000000001</v>
          </cell>
          <cell r="G190">
            <v>20</v>
          </cell>
          <cell r="H190">
            <v>20</v>
          </cell>
          <cell r="I190">
            <v>0</v>
          </cell>
          <cell r="J190">
            <v>101.51</v>
          </cell>
          <cell r="K190">
            <v>0</v>
          </cell>
          <cell r="L190">
            <v>7801.4299999999976</v>
          </cell>
        </row>
        <row r="191">
          <cell r="D191">
            <v>5240</v>
          </cell>
          <cell r="F191">
            <v>2.9980000000000002</v>
          </cell>
          <cell r="G191">
            <v>20</v>
          </cell>
          <cell r="H191">
            <v>20</v>
          </cell>
          <cell r="I191">
            <v>0</v>
          </cell>
          <cell r="J191">
            <v>72.03</v>
          </cell>
          <cell r="K191">
            <v>0</v>
          </cell>
          <cell r="L191">
            <v>7873.4599999999973</v>
          </cell>
        </row>
        <row r="192">
          <cell r="D192">
            <v>5260</v>
          </cell>
          <cell r="F192">
            <v>2.6629999999999998</v>
          </cell>
          <cell r="G192">
            <v>20</v>
          </cell>
          <cell r="H192">
            <v>20</v>
          </cell>
          <cell r="I192">
            <v>0</v>
          </cell>
          <cell r="J192">
            <v>56.61</v>
          </cell>
          <cell r="K192">
            <v>0</v>
          </cell>
          <cell r="L192">
            <v>7930.069999999997</v>
          </cell>
        </row>
        <row r="193">
          <cell r="D193">
            <v>5280</v>
          </cell>
          <cell r="F193">
            <v>3.7360000000000002</v>
          </cell>
          <cell r="G193">
            <v>20</v>
          </cell>
          <cell r="H193">
            <v>20</v>
          </cell>
          <cell r="I193">
            <v>0</v>
          </cell>
          <cell r="J193">
            <v>63.99</v>
          </cell>
          <cell r="K193">
            <v>0</v>
          </cell>
          <cell r="L193">
            <v>7994.0599999999968</v>
          </cell>
        </row>
        <row r="194">
          <cell r="D194">
            <v>5300</v>
          </cell>
          <cell r="F194">
            <v>3.3620000000000001</v>
          </cell>
          <cell r="G194">
            <v>20</v>
          </cell>
          <cell r="H194">
            <v>20</v>
          </cell>
          <cell r="I194">
            <v>0</v>
          </cell>
          <cell r="J194">
            <v>70.98</v>
          </cell>
          <cell r="K194">
            <v>0</v>
          </cell>
          <cell r="L194">
            <v>8065.0399999999963</v>
          </cell>
        </row>
        <row r="195">
          <cell r="D195">
            <v>5320</v>
          </cell>
          <cell r="F195">
            <v>3.8159999999999998</v>
          </cell>
          <cell r="G195">
            <v>20</v>
          </cell>
          <cell r="H195">
            <v>20</v>
          </cell>
          <cell r="I195">
            <v>0</v>
          </cell>
          <cell r="J195">
            <v>71.78</v>
          </cell>
          <cell r="K195">
            <v>0</v>
          </cell>
          <cell r="L195">
            <v>8136.8199999999961</v>
          </cell>
        </row>
        <row r="196">
          <cell r="D196">
            <v>5340</v>
          </cell>
          <cell r="F196">
            <v>5.1989999999999998</v>
          </cell>
          <cell r="G196">
            <v>20</v>
          </cell>
          <cell r="H196">
            <v>20</v>
          </cell>
          <cell r="I196">
            <v>0</v>
          </cell>
          <cell r="J196">
            <v>90.15</v>
          </cell>
          <cell r="K196">
            <v>0</v>
          </cell>
          <cell r="L196">
            <v>8226.9699999999957</v>
          </cell>
        </row>
        <row r="197">
          <cell r="D197">
            <v>5360</v>
          </cell>
          <cell r="F197">
            <v>6.3949999999999996</v>
          </cell>
          <cell r="G197">
            <v>20</v>
          </cell>
          <cell r="H197">
            <v>20</v>
          </cell>
          <cell r="I197">
            <v>0</v>
          </cell>
          <cell r="J197">
            <v>115.94</v>
          </cell>
          <cell r="K197">
            <v>0</v>
          </cell>
          <cell r="L197">
            <v>8342.9099999999962</v>
          </cell>
        </row>
        <row r="198">
          <cell r="D198">
            <v>5380</v>
          </cell>
          <cell r="F198">
            <v>4.5469999999999997</v>
          </cell>
          <cell r="G198">
            <v>20</v>
          </cell>
          <cell r="H198">
            <v>20</v>
          </cell>
          <cell r="I198">
            <v>0</v>
          </cell>
          <cell r="J198">
            <v>109.42</v>
          </cell>
          <cell r="K198">
            <v>0</v>
          </cell>
          <cell r="L198">
            <v>8452.3299999999963</v>
          </cell>
        </row>
        <row r="199">
          <cell r="D199">
            <v>5400</v>
          </cell>
          <cell r="F199">
            <v>6.3390000000000004</v>
          </cell>
          <cell r="G199">
            <v>20</v>
          </cell>
          <cell r="H199">
            <v>20</v>
          </cell>
          <cell r="I199">
            <v>0</v>
          </cell>
          <cell r="J199">
            <v>108.86</v>
          </cell>
          <cell r="K199">
            <v>0</v>
          </cell>
          <cell r="L199">
            <v>8561.1899999999969</v>
          </cell>
        </row>
        <row r="200">
          <cell r="D200">
            <v>5420</v>
          </cell>
          <cell r="F200">
            <v>8.0210000000000008</v>
          </cell>
          <cell r="G200">
            <v>20</v>
          </cell>
          <cell r="H200">
            <v>20</v>
          </cell>
          <cell r="I200">
            <v>0</v>
          </cell>
          <cell r="J200">
            <v>143.6</v>
          </cell>
          <cell r="K200">
            <v>0</v>
          </cell>
          <cell r="L200">
            <v>8704.7899999999972</v>
          </cell>
        </row>
        <row r="201">
          <cell r="D201">
            <v>5440</v>
          </cell>
          <cell r="F201">
            <v>6.5069999999999997</v>
          </cell>
          <cell r="G201">
            <v>20</v>
          </cell>
          <cell r="H201">
            <v>20</v>
          </cell>
          <cell r="I201">
            <v>0</v>
          </cell>
          <cell r="J201">
            <v>145.28</v>
          </cell>
          <cell r="K201">
            <v>0</v>
          </cell>
          <cell r="L201">
            <v>8850.0699999999979</v>
          </cell>
        </row>
        <row r="202">
          <cell r="D202">
            <v>5460</v>
          </cell>
          <cell r="F202">
            <v>5.7960000000000003</v>
          </cell>
          <cell r="G202">
            <v>20</v>
          </cell>
          <cell r="H202">
            <v>20</v>
          </cell>
          <cell r="I202">
            <v>0</v>
          </cell>
          <cell r="J202">
            <v>123.03</v>
          </cell>
          <cell r="K202">
            <v>0</v>
          </cell>
          <cell r="L202">
            <v>8973.0999999999985</v>
          </cell>
        </row>
        <row r="203">
          <cell r="D203">
            <v>5480</v>
          </cell>
          <cell r="F203">
            <v>4.4619999999999997</v>
          </cell>
          <cell r="G203">
            <v>20</v>
          </cell>
          <cell r="H203">
            <v>20</v>
          </cell>
          <cell r="I203">
            <v>0</v>
          </cell>
          <cell r="J203">
            <v>102.58</v>
          </cell>
          <cell r="K203">
            <v>0</v>
          </cell>
          <cell r="L203">
            <v>9075.6799999999985</v>
          </cell>
        </row>
        <row r="204">
          <cell r="D204">
            <v>5500</v>
          </cell>
          <cell r="F204">
            <v>4.0389999999999997</v>
          </cell>
          <cell r="G204">
            <v>20</v>
          </cell>
          <cell r="H204">
            <v>20</v>
          </cell>
          <cell r="I204">
            <v>0</v>
          </cell>
          <cell r="J204">
            <v>85.01</v>
          </cell>
          <cell r="K204">
            <v>0</v>
          </cell>
          <cell r="L204">
            <v>9160.6899999999987</v>
          </cell>
        </row>
        <row r="205">
          <cell r="D205">
            <v>5520</v>
          </cell>
          <cell r="F205">
            <v>6.1239999999999997</v>
          </cell>
          <cell r="G205">
            <v>20</v>
          </cell>
          <cell r="H205">
            <v>20</v>
          </cell>
          <cell r="I205">
            <v>0</v>
          </cell>
          <cell r="J205">
            <v>101.63</v>
          </cell>
          <cell r="K205">
            <v>0</v>
          </cell>
          <cell r="L205">
            <v>9262.3199999999979</v>
          </cell>
        </row>
        <row r="206">
          <cell r="D206">
            <v>5540</v>
          </cell>
          <cell r="F206">
            <v>6.774</v>
          </cell>
          <cell r="G206">
            <v>20</v>
          </cell>
          <cell r="H206">
            <v>20</v>
          </cell>
          <cell r="I206">
            <v>0</v>
          </cell>
          <cell r="J206">
            <v>128.97999999999999</v>
          </cell>
          <cell r="K206">
            <v>0</v>
          </cell>
          <cell r="L206">
            <v>9391.2999999999975</v>
          </cell>
        </row>
        <row r="207">
          <cell r="D207">
            <v>5560</v>
          </cell>
          <cell r="F207">
            <v>7.32</v>
          </cell>
          <cell r="G207">
            <v>20</v>
          </cell>
          <cell r="H207">
            <v>20</v>
          </cell>
          <cell r="I207">
            <v>0</v>
          </cell>
          <cell r="J207">
            <v>140.94</v>
          </cell>
          <cell r="K207">
            <v>0</v>
          </cell>
          <cell r="L207">
            <v>9532.239999999998</v>
          </cell>
        </row>
        <row r="208">
          <cell r="D208">
            <v>5580</v>
          </cell>
          <cell r="F208">
            <v>8.0630000000000006</v>
          </cell>
          <cell r="G208">
            <v>20</v>
          </cell>
          <cell r="H208">
            <v>20</v>
          </cell>
          <cell r="I208">
            <v>0</v>
          </cell>
          <cell r="J208">
            <v>153.83000000000001</v>
          </cell>
          <cell r="K208">
            <v>0</v>
          </cell>
          <cell r="L208">
            <v>9686.0699999999979</v>
          </cell>
        </row>
        <row r="209">
          <cell r="D209">
            <v>5600</v>
          </cell>
          <cell r="F209">
            <v>7.3230000000000004</v>
          </cell>
          <cell r="G209">
            <v>20</v>
          </cell>
          <cell r="H209">
            <v>20</v>
          </cell>
          <cell r="I209">
            <v>0</v>
          </cell>
          <cell r="J209">
            <v>153.86000000000001</v>
          </cell>
          <cell r="K209">
            <v>0</v>
          </cell>
          <cell r="L209">
            <v>9839.9299999999985</v>
          </cell>
        </row>
        <row r="210">
          <cell r="D210">
            <v>5620</v>
          </cell>
          <cell r="F210">
            <v>6.6340000000000003</v>
          </cell>
          <cell r="G210">
            <v>20</v>
          </cell>
          <cell r="H210">
            <v>20</v>
          </cell>
          <cell r="I210">
            <v>0</v>
          </cell>
          <cell r="J210">
            <v>139.57</v>
          </cell>
          <cell r="K210">
            <v>0</v>
          </cell>
          <cell r="L210">
            <v>9979.4999999999982</v>
          </cell>
        </row>
        <row r="211">
          <cell r="D211">
            <v>5640</v>
          </cell>
          <cell r="F211">
            <v>6.4459999999999997</v>
          </cell>
          <cell r="G211">
            <v>20</v>
          </cell>
          <cell r="H211">
            <v>20</v>
          </cell>
          <cell r="I211">
            <v>0</v>
          </cell>
          <cell r="J211">
            <v>130.80000000000001</v>
          </cell>
          <cell r="K211">
            <v>0</v>
          </cell>
          <cell r="L211">
            <v>10110.299999999997</v>
          </cell>
        </row>
        <row r="212">
          <cell r="D212">
            <v>5660</v>
          </cell>
          <cell r="F212">
            <v>6.3159999999999998</v>
          </cell>
          <cell r="G212">
            <v>20</v>
          </cell>
          <cell r="H212">
            <v>20</v>
          </cell>
          <cell r="I212">
            <v>0</v>
          </cell>
          <cell r="J212">
            <v>127.62</v>
          </cell>
          <cell r="K212">
            <v>0</v>
          </cell>
          <cell r="L212">
            <v>10237.919999999998</v>
          </cell>
        </row>
        <row r="213">
          <cell r="D213">
            <v>5680</v>
          </cell>
          <cell r="F213">
            <v>4.4210000000000003</v>
          </cell>
          <cell r="G213">
            <v>20</v>
          </cell>
          <cell r="H213">
            <v>20</v>
          </cell>
          <cell r="I213">
            <v>0</v>
          </cell>
          <cell r="J213">
            <v>107.37</v>
          </cell>
          <cell r="K213">
            <v>0</v>
          </cell>
          <cell r="L213">
            <v>10345.289999999999</v>
          </cell>
        </row>
        <row r="214">
          <cell r="D214">
            <v>5700</v>
          </cell>
          <cell r="F214">
            <v>6.5880000000000001</v>
          </cell>
          <cell r="G214">
            <v>20</v>
          </cell>
          <cell r="H214">
            <v>20</v>
          </cell>
          <cell r="I214">
            <v>0</v>
          </cell>
          <cell r="J214">
            <v>110.09</v>
          </cell>
          <cell r="K214">
            <v>0</v>
          </cell>
          <cell r="L214">
            <v>10455.379999999999</v>
          </cell>
        </row>
        <row r="215">
          <cell r="D215">
            <v>5720</v>
          </cell>
          <cell r="F215">
            <v>6.7190000000000003</v>
          </cell>
          <cell r="G215">
            <v>20</v>
          </cell>
          <cell r="H215">
            <v>20</v>
          </cell>
          <cell r="I215">
            <v>0</v>
          </cell>
          <cell r="J215">
            <v>133.07</v>
          </cell>
          <cell r="K215">
            <v>0</v>
          </cell>
          <cell r="L215">
            <v>10588.449999999999</v>
          </cell>
        </row>
        <row r="216">
          <cell r="D216">
            <v>5740</v>
          </cell>
          <cell r="F216">
            <v>4.3360000000000003</v>
          </cell>
          <cell r="G216">
            <v>20</v>
          </cell>
          <cell r="H216">
            <v>20</v>
          </cell>
          <cell r="I216">
            <v>0</v>
          </cell>
          <cell r="J216">
            <v>110.55</v>
          </cell>
          <cell r="K216">
            <v>0</v>
          </cell>
          <cell r="L216">
            <v>10698.999999999998</v>
          </cell>
        </row>
        <row r="217">
          <cell r="D217">
            <v>5760</v>
          </cell>
          <cell r="F217">
            <v>5.226</v>
          </cell>
          <cell r="G217">
            <v>20</v>
          </cell>
          <cell r="H217">
            <v>20</v>
          </cell>
          <cell r="I217">
            <v>0</v>
          </cell>
          <cell r="J217">
            <v>95.62</v>
          </cell>
          <cell r="K217">
            <v>0</v>
          </cell>
          <cell r="L217">
            <v>10794.619999999999</v>
          </cell>
        </row>
        <row r="218">
          <cell r="D218">
            <v>5780</v>
          </cell>
          <cell r="F218">
            <v>5.6509999999999998</v>
          </cell>
          <cell r="G218">
            <v>20</v>
          </cell>
          <cell r="H218">
            <v>20</v>
          </cell>
          <cell r="I218">
            <v>0</v>
          </cell>
          <cell r="J218">
            <v>108.77</v>
          </cell>
          <cell r="K218">
            <v>0</v>
          </cell>
          <cell r="L218">
            <v>10903.39</v>
          </cell>
        </row>
        <row r="219">
          <cell r="D219">
            <v>5800</v>
          </cell>
          <cell r="F219">
            <v>4.835</v>
          </cell>
          <cell r="G219">
            <v>20</v>
          </cell>
          <cell r="H219">
            <v>20</v>
          </cell>
          <cell r="I219">
            <v>0</v>
          </cell>
          <cell r="J219">
            <v>104.86</v>
          </cell>
          <cell r="K219">
            <v>0</v>
          </cell>
          <cell r="L219">
            <v>11008.25</v>
          </cell>
        </row>
        <row r="220">
          <cell r="D220">
            <v>5820</v>
          </cell>
          <cell r="F220">
            <v>6.6829999999999998</v>
          </cell>
          <cell r="G220">
            <v>20</v>
          </cell>
          <cell r="H220">
            <v>20</v>
          </cell>
          <cell r="I220">
            <v>0</v>
          </cell>
          <cell r="J220">
            <v>115.18</v>
          </cell>
          <cell r="K220">
            <v>0</v>
          </cell>
          <cell r="L220">
            <v>11123.43</v>
          </cell>
        </row>
        <row r="221">
          <cell r="D221">
            <v>5840</v>
          </cell>
          <cell r="F221">
            <v>8.67</v>
          </cell>
          <cell r="G221">
            <v>20</v>
          </cell>
          <cell r="H221">
            <v>20</v>
          </cell>
          <cell r="I221">
            <v>0</v>
          </cell>
          <cell r="J221">
            <v>153.53</v>
          </cell>
          <cell r="K221">
            <v>0</v>
          </cell>
          <cell r="L221">
            <v>11276.960000000001</v>
          </cell>
        </row>
        <row r="222">
          <cell r="D222">
            <v>5860</v>
          </cell>
          <cell r="F222">
            <v>9.9710000000000001</v>
          </cell>
          <cell r="G222">
            <v>20</v>
          </cell>
          <cell r="H222">
            <v>20</v>
          </cell>
          <cell r="I222">
            <v>0</v>
          </cell>
          <cell r="J222">
            <v>186.41</v>
          </cell>
          <cell r="K222">
            <v>0</v>
          </cell>
          <cell r="L222">
            <v>11463.37</v>
          </cell>
        </row>
        <row r="223">
          <cell r="D223">
            <v>5880</v>
          </cell>
          <cell r="F223">
            <v>10.762</v>
          </cell>
          <cell r="G223">
            <v>20</v>
          </cell>
          <cell r="H223">
            <v>20</v>
          </cell>
          <cell r="I223">
            <v>0</v>
          </cell>
          <cell r="J223">
            <v>207.33</v>
          </cell>
          <cell r="K223">
            <v>0</v>
          </cell>
          <cell r="L223">
            <v>11670.7</v>
          </cell>
        </row>
        <row r="224">
          <cell r="D224">
            <v>5900</v>
          </cell>
          <cell r="F224">
            <v>9.3520000000000003</v>
          </cell>
          <cell r="G224">
            <v>20</v>
          </cell>
          <cell r="H224">
            <v>20</v>
          </cell>
          <cell r="I224">
            <v>0</v>
          </cell>
          <cell r="J224">
            <v>201.14</v>
          </cell>
          <cell r="K224">
            <v>0</v>
          </cell>
          <cell r="L224">
            <v>11871.84</v>
          </cell>
        </row>
        <row r="225">
          <cell r="D225">
            <v>5920</v>
          </cell>
          <cell r="F225">
            <v>8.6980000000000004</v>
          </cell>
          <cell r="G225">
            <v>20</v>
          </cell>
          <cell r="H225">
            <v>20</v>
          </cell>
          <cell r="I225">
            <v>0</v>
          </cell>
          <cell r="J225">
            <v>180.5</v>
          </cell>
          <cell r="K225">
            <v>0</v>
          </cell>
          <cell r="L225">
            <v>12052.34</v>
          </cell>
        </row>
        <row r="226">
          <cell r="D226">
            <v>5940</v>
          </cell>
          <cell r="F226">
            <v>5.3250000000000002</v>
          </cell>
          <cell r="G226">
            <v>20</v>
          </cell>
          <cell r="H226">
            <v>20</v>
          </cell>
          <cell r="I226">
            <v>0</v>
          </cell>
          <cell r="J226">
            <v>140.22999999999999</v>
          </cell>
          <cell r="K226">
            <v>0</v>
          </cell>
          <cell r="L226">
            <v>12192.57</v>
          </cell>
        </row>
        <row r="227">
          <cell r="D227">
            <v>5960</v>
          </cell>
          <cell r="F227">
            <v>1.6539999999999999</v>
          </cell>
          <cell r="G227">
            <v>20</v>
          </cell>
          <cell r="H227">
            <v>20</v>
          </cell>
          <cell r="I227">
            <v>0</v>
          </cell>
          <cell r="J227">
            <v>69.790000000000006</v>
          </cell>
          <cell r="K227">
            <v>0</v>
          </cell>
          <cell r="L227">
            <v>12262.36</v>
          </cell>
        </row>
        <row r="228">
          <cell r="D228">
            <v>5980</v>
          </cell>
          <cell r="F228">
            <v>3.444</v>
          </cell>
          <cell r="G228">
            <v>20</v>
          </cell>
          <cell r="H228">
            <v>20</v>
          </cell>
          <cell r="I228">
            <v>0</v>
          </cell>
          <cell r="J228">
            <v>50.98</v>
          </cell>
          <cell r="K228">
            <v>0</v>
          </cell>
          <cell r="L228">
            <v>12313.34</v>
          </cell>
        </row>
        <row r="229">
          <cell r="D229">
            <v>6000</v>
          </cell>
          <cell r="F229">
            <v>9.6669999999999998</v>
          </cell>
          <cell r="G229">
            <v>20</v>
          </cell>
          <cell r="H229">
            <v>20</v>
          </cell>
          <cell r="I229">
            <v>0</v>
          </cell>
          <cell r="J229">
            <v>131.11000000000001</v>
          </cell>
          <cell r="K229">
            <v>0</v>
          </cell>
          <cell r="L229">
            <v>12444.45</v>
          </cell>
        </row>
        <row r="230">
          <cell r="D230">
            <v>6020</v>
          </cell>
          <cell r="F230">
            <v>10.192</v>
          </cell>
          <cell r="G230">
            <v>20</v>
          </cell>
          <cell r="H230">
            <v>20</v>
          </cell>
          <cell r="I230">
            <v>0</v>
          </cell>
          <cell r="J230">
            <v>198.59</v>
          </cell>
          <cell r="K230">
            <v>0</v>
          </cell>
          <cell r="L230">
            <v>12643.04</v>
          </cell>
        </row>
        <row r="231">
          <cell r="D231">
            <v>6040</v>
          </cell>
          <cell r="F231">
            <v>8.907</v>
          </cell>
          <cell r="G231">
            <v>20</v>
          </cell>
          <cell r="H231">
            <v>20</v>
          </cell>
          <cell r="I231">
            <v>0</v>
          </cell>
          <cell r="J231">
            <v>190.99</v>
          </cell>
          <cell r="K231">
            <v>0</v>
          </cell>
          <cell r="L231">
            <v>12834.03</v>
          </cell>
        </row>
        <row r="232">
          <cell r="D232">
            <v>6060</v>
          </cell>
          <cell r="F232">
            <v>7.4109999999999996</v>
          </cell>
          <cell r="G232">
            <v>20</v>
          </cell>
          <cell r="H232">
            <v>20</v>
          </cell>
          <cell r="I232">
            <v>0</v>
          </cell>
          <cell r="J232">
            <v>163.18</v>
          </cell>
          <cell r="K232">
            <v>0</v>
          </cell>
          <cell r="L232">
            <v>12997.210000000001</v>
          </cell>
        </row>
        <row r="233">
          <cell r="D233">
            <v>6080</v>
          </cell>
          <cell r="F233">
            <v>7.8479999999999999</v>
          </cell>
          <cell r="G233">
            <v>20</v>
          </cell>
          <cell r="H233">
            <v>20</v>
          </cell>
          <cell r="I233">
            <v>0</v>
          </cell>
          <cell r="J233">
            <v>152.59</v>
          </cell>
          <cell r="K233">
            <v>0</v>
          </cell>
          <cell r="L233">
            <v>13149.800000000001</v>
          </cell>
        </row>
        <row r="234">
          <cell r="D234">
            <v>6100</v>
          </cell>
          <cell r="F234">
            <v>8.5120000000000005</v>
          </cell>
          <cell r="G234">
            <v>20</v>
          </cell>
          <cell r="H234">
            <v>20</v>
          </cell>
          <cell r="I234">
            <v>0</v>
          </cell>
          <cell r="J234">
            <v>163.6</v>
          </cell>
          <cell r="K234">
            <v>0</v>
          </cell>
          <cell r="L234">
            <v>13313.400000000001</v>
          </cell>
        </row>
        <row r="235">
          <cell r="D235">
            <v>6120</v>
          </cell>
          <cell r="F235">
            <v>7.6740000000000004</v>
          </cell>
          <cell r="G235">
            <v>20</v>
          </cell>
          <cell r="H235">
            <v>20</v>
          </cell>
          <cell r="I235">
            <v>0</v>
          </cell>
          <cell r="J235">
            <v>161.86000000000001</v>
          </cell>
          <cell r="K235">
            <v>0</v>
          </cell>
          <cell r="L235">
            <v>13475.260000000002</v>
          </cell>
        </row>
        <row r="236">
          <cell r="D236">
            <v>6140</v>
          </cell>
          <cell r="F236">
            <v>6.2009999999999996</v>
          </cell>
          <cell r="G236">
            <v>20</v>
          </cell>
          <cell r="H236">
            <v>20</v>
          </cell>
          <cell r="I236">
            <v>0</v>
          </cell>
          <cell r="J236">
            <v>138.75</v>
          </cell>
          <cell r="K236">
            <v>0</v>
          </cell>
          <cell r="L236">
            <v>13614.010000000002</v>
          </cell>
        </row>
        <row r="237">
          <cell r="D237">
            <v>6160</v>
          </cell>
          <cell r="F237">
            <v>6.92</v>
          </cell>
          <cell r="G237">
            <v>20</v>
          </cell>
          <cell r="H237">
            <v>20</v>
          </cell>
          <cell r="I237">
            <v>0</v>
          </cell>
          <cell r="J237">
            <v>131.21</v>
          </cell>
          <cell r="K237">
            <v>0</v>
          </cell>
          <cell r="L237">
            <v>13745.220000000001</v>
          </cell>
        </row>
        <row r="238">
          <cell r="D238">
            <v>6180</v>
          </cell>
          <cell r="F238">
            <v>6.1230000000000002</v>
          </cell>
          <cell r="G238">
            <v>20</v>
          </cell>
          <cell r="H238">
            <v>20</v>
          </cell>
          <cell r="I238">
            <v>0</v>
          </cell>
          <cell r="J238">
            <v>130.43</v>
          </cell>
          <cell r="K238">
            <v>0</v>
          </cell>
          <cell r="L238">
            <v>13875.650000000001</v>
          </cell>
        </row>
        <row r="239">
          <cell r="D239">
            <v>6200</v>
          </cell>
          <cell r="F239">
            <v>6.2729999999999997</v>
          </cell>
          <cell r="G239">
            <v>20</v>
          </cell>
          <cell r="H239">
            <v>20</v>
          </cell>
          <cell r="I239">
            <v>0</v>
          </cell>
          <cell r="J239">
            <v>123.96</v>
          </cell>
          <cell r="K239">
            <v>0</v>
          </cell>
          <cell r="L239">
            <v>13999.61</v>
          </cell>
        </row>
        <row r="240">
          <cell r="D240">
            <v>6220</v>
          </cell>
          <cell r="F240">
            <v>6.8120000000000003</v>
          </cell>
          <cell r="G240">
            <v>20</v>
          </cell>
          <cell r="H240">
            <v>20</v>
          </cell>
          <cell r="I240">
            <v>0</v>
          </cell>
          <cell r="J240">
            <v>130.85</v>
          </cell>
          <cell r="K240">
            <v>0</v>
          </cell>
          <cell r="L240">
            <v>14130.460000000001</v>
          </cell>
        </row>
        <row r="241">
          <cell r="D241">
            <v>6240</v>
          </cell>
          <cell r="F241">
            <v>7.5010000000000003</v>
          </cell>
          <cell r="G241">
            <v>20</v>
          </cell>
          <cell r="H241">
            <v>20</v>
          </cell>
          <cell r="I241">
            <v>0</v>
          </cell>
          <cell r="J241">
            <v>143.13</v>
          </cell>
          <cell r="K241">
            <v>0</v>
          </cell>
          <cell r="L241">
            <v>14273.59</v>
          </cell>
        </row>
        <row r="242">
          <cell r="D242">
            <v>6260</v>
          </cell>
          <cell r="F242">
            <v>9.0169999999999995</v>
          </cell>
          <cell r="G242">
            <v>20</v>
          </cell>
          <cell r="H242">
            <v>20</v>
          </cell>
          <cell r="I242">
            <v>0</v>
          </cell>
          <cell r="J242">
            <v>165.18</v>
          </cell>
          <cell r="K242">
            <v>0</v>
          </cell>
          <cell r="L242">
            <v>14438.77</v>
          </cell>
        </row>
        <row r="243">
          <cell r="D243">
            <v>6280</v>
          </cell>
          <cell r="F243">
            <v>7.6289999999999996</v>
          </cell>
          <cell r="G243">
            <v>20</v>
          </cell>
          <cell r="H243">
            <v>20</v>
          </cell>
          <cell r="I243">
            <v>0</v>
          </cell>
          <cell r="J243">
            <v>166.46</v>
          </cell>
          <cell r="K243">
            <v>0</v>
          </cell>
          <cell r="L243">
            <v>14605.23</v>
          </cell>
        </row>
        <row r="244">
          <cell r="D244">
            <v>6300</v>
          </cell>
          <cell r="F244">
            <v>4.8250000000000002</v>
          </cell>
          <cell r="G244">
            <v>20</v>
          </cell>
          <cell r="H244">
            <v>20</v>
          </cell>
          <cell r="I244">
            <v>0</v>
          </cell>
          <cell r="J244">
            <v>124.54</v>
          </cell>
          <cell r="K244">
            <v>0</v>
          </cell>
          <cell r="L244">
            <v>14729.77</v>
          </cell>
        </row>
        <row r="245">
          <cell r="D245">
            <v>6320</v>
          </cell>
          <cell r="F245">
            <v>5.87</v>
          </cell>
          <cell r="G245">
            <v>20</v>
          </cell>
          <cell r="H245">
            <v>20</v>
          </cell>
          <cell r="I245">
            <v>0</v>
          </cell>
          <cell r="J245">
            <v>106.95</v>
          </cell>
          <cell r="K245">
            <v>0</v>
          </cell>
          <cell r="L245">
            <v>14836.720000000001</v>
          </cell>
        </row>
        <row r="246">
          <cell r="D246">
            <v>6340</v>
          </cell>
          <cell r="F246">
            <v>10.23</v>
          </cell>
          <cell r="G246">
            <v>20</v>
          </cell>
          <cell r="H246">
            <v>20</v>
          </cell>
          <cell r="I246">
            <v>0</v>
          </cell>
          <cell r="J246">
            <v>161</v>
          </cell>
          <cell r="K246">
            <v>0</v>
          </cell>
          <cell r="L246">
            <v>14997.720000000001</v>
          </cell>
        </row>
        <row r="247">
          <cell r="D247">
            <v>6360</v>
          </cell>
          <cell r="F247">
            <v>9.7889999999999997</v>
          </cell>
          <cell r="G247">
            <v>20</v>
          </cell>
          <cell r="H247">
            <v>20</v>
          </cell>
          <cell r="I247">
            <v>0</v>
          </cell>
          <cell r="J247">
            <v>200.19</v>
          </cell>
          <cell r="K247">
            <v>0</v>
          </cell>
          <cell r="L247">
            <v>15197.910000000002</v>
          </cell>
        </row>
        <row r="248">
          <cell r="D248">
            <v>6380</v>
          </cell>
          <cell r="F248">
            <v>9.9260000000000002</v>
          </cell>
          <cell r="G248">
            <v>20</v>
          </cell>
          <cell r="H248">
            <v>20</v>
          </cell>
          <cell r="I248">
            <v>0</v>
          </cell>
          <cell r="J248">
            <v>197.15</v>
          </cell>
          <cell r="K248">
            <v>0</v>
          </cell>
          <cell r="L248">
            <v>15395.060000000001</v>
          </cell>
        </row>
        <row r="249">
          <cell r="D249">
            <v>6400</v>
          </cell>
          <cell r="F249">
            <v>9.0579999999999998</v>
          </cell>
          <cell r="G249">
            <v>20</v>
          </cell>
          <cell r="H249">
            <v>20</v>
          </cell>
          <cell r="I249">
            <v>0</v>
          </cell>
          <cell r="J249">
            <v>189.84</v>
          </cell>
          <cell r="K249">
            <v>0</v>
          </cell>
          <cell r="L249">
            <v>15584.900000000001</v>
          </cell>
        </row>
        <row r="250">
          <cell r="D250">
            <v>6420</v>
          </cell>
          <cell r="F250">
            <v>7.6529999999999996</v>
          </cell>
          <cell r="G250">
            <v>20</v>
          </cell>
          <cell r="H250">
            <v>20</v>
          </cell>
          <cell r="I250">
            <v>0</v>
          </cell>
          <cell r="J250">
            <v>167.11</v>
          </cell>
          <cell r="K250">
            <v>0</v>
          </cell>
          <cell r="L250">
            <v>15752.010000000002</v>
          </cell>
        </row>
        <row r="251">
          <cell r="D251">
            <v>6440</v>
          </cell>
          <cell r="F251">
            <v>7</v>
          </cell>
          <cell r="G251">
            <v>20</v>
          </cell>
          <cell r="H251">
            <v>20</v>
          </cell>
          <cell r="I251">
            <v>0</v>
          </cell>
          <cell r="J251">
            <v>146.53</v>
          </cell>
          <cell r="K251">
            <v>0</v>
          </cell>
          <cell r="L251">
            <v>15898.540000000003</v>
          </cell>
        </row>
        <row r="252">
          <cell r="D252">
            <v>6460</v>
          </cell>
          <cell r="F252">
            <v>7.1529999999999996</v>
          </cell>
          <cell r="G252">
            <v>20</v>
          </cell>
          <cell r="H252">
            <v>20</v>
          </cell>
          <cell r="I252">
            <v>0</v>
          </cell>
          <cell r="J252">
            <v>141.53</v>
          </cell>
          <cell r="K252">
            <v>0</v>
          </cell>
          <cell r="L252">
            <v>16040.070000000003</v>
          </cell>
        </row>
        <row r="253">
          <cell r="D253">
            <v>6480</v>
          </cell>
          <cell r="F253">
            <v>6.2640000000000002</v>
          </cell>
          <cell r="G253">
            <v>20</v>
          </cell>
          <cell r="H253">
            <v>20</v>
          </cell>
          <cell r="I253">
            <v>0</v>
          </cell>
          <cell r="J253">
            <v>134.16999999999999</v>
          </cell>
          <cell r="K253">
            <v>0</v>
          </cell>
          <cell r="L253">
            <v>16174.240000000003</v>
          </cell>
        </row>
        <row r="254">
          <cell r="D254">
            <v>6500</v>
          </cell>
          <cell r="F254">
            <v>5.8949999999999996</v>
          </cell>
          <cell r="G254">
            <v>20</v>
          </cell>
          <cell r="H254">
            <v>20</v>
          </cell>
          <cell r="I254">
            <v>0</v>
          </cell>
          <cell r="J254">
            <v>121.59</v>
          </cell>
          <cell r="K254">
            <v>0</v>
          </cell>
          <cell r="L254">
            <v>16295.830000000004</v>
          </cell>
        </row>
        <row r="255">
          <cell r="D255">
            <v>6520</v>
          </cell>
          <cell r="F255">
            <v>4.7439999999999998</v>
          </cell>
          <cell r="G255">
            <v>20</v>
          </cell>
          <cell r="H255">
            <v>20</v>
          </cell>
          <cell r="I255">
            <v>0</v>
          </cell>
          <cell r="J255">
            <v>106.39</v>
          </cell>
          <cell r="K255">
            <v>0</v>
          </cell>
          <cell r="L255">
            <v>16402.220000000005</v>
          </cell>
        </row>
        <row r="256">
          <cell r="D256">
            <v>6540</v>
          </cell>
          <cell r="F256">
            <v>4.93</v>
          </cell>
          <cell r="G256">
            <v>20</v>
          </cell>
          <cell r="H256">
            <v>20</v>
          </cell>
          <cell r="I256">
            <v>0</v>
          </cell>
          <cell r="J256">
            <v>96.74</v>
          </cell>
          <cell r="K256">
            <v>0</v>
          </cell>
          <cell r="L256">
            <v>16498.960000000006</v>
          </cell>
        </row>
        <row r="257">
          <cell r="D257">
            <v>6560</v>
          </cell>
          <cell r="F257">
            <v>4.931</v>
          </cell>
          <cell r="G257">
            <v>20</v>
          </cell>
          <cell r="H257">
            <v>20</v>
          </cell>
          <cell r="I257">
            <v>0</v>
          </cell>
          <cell r="J257">
            <v>98.61</v>
          </cell>
          <cell r="K257">
            <v>0</v>
          </cell>
          <cell r="L257">
            <v>16597.570000000007</v>
          </cell>
        </row>
        <row r="258">
          <cell r="D258">
            <v>6580</v>
          </cell>
          <cell r="F258">
            <v>3.4990000000000001</v>
          </cell>
          <cell r="G258">
            <v>20</v>
          </cell>
          <cell r="H258">
            <v>20</v>
          </cell>
          <cell r="I258">
            <v>0</v>
          </cell>
          <cell r="J258">
            <v>84.3</v>
          </cell>
          <cell r="K258">
            <v>0</v>
          </cell>
          <cell r="L258">
            <v>16681.870000000006</v>
          </cell>
        </row>
        <row r="259">
          <cell r="D259">
            <v>6600</v>
          </cell>
          <cell r="F259">
            <v>4.7889999999999997</v>
          </cell>
          <cell r="G259">
            <v>20</v>
          </cell>
          <cell r="H259">
            <v>20</v>
          </cell>
          <cell r="I259">
            <v>0</v>
          </cell>
          <cell r="J259">
            <v>82.88</v>
          </cell>
          <cell r="K259">
            <v>0</v>
          </cell>
          <cell r="L259">
            <v>16764.750000000007</v>
          </cell>
        </row>
        <row r="260">
          <cell r="D260">
            <v>6620</v>
          </cell>
          <cell r="F260">
            <v>5.3120000000000003</v>
          </cell>
          <cell r="G260">
            <v>20</v>
          </cell>
          <cell r="H260">
            <v>20</v>
          </cell>
          <cell r="I260">
            <v>0</v>
          </cell>
          <cell r="J260">
            <v>101.01</v>
          </cell>
          <cell r="K260">
            <v>0</v>
          </cell>
          <cell r="L260">
            <v>16865.760000000006</v>
          </cell>
        </row>
        <row r="261">
          <cell r="D261">
            <v>6640</v>
          </cell>
          <cell r="F261">
            <v>5.0190000000000001</v>
          </cell>
          <cell r="G261">
            <v>20</v>
          </cell>
          <cell r="H261">
            <v>20</v>
          </cell>
          <cell r="I261">
            <v>0</v>
          </cell>
          <cell r="J261">
            <v>103.31</v>
          </cell>
          <cell r="K261">
            <v>0</v>
          </cell>
          <cell r="L261">
            <v>16969.070000000007</v>
          </cell>
        </row>
        <row r="262">
          <cell r="D262">
            <v>6660</v>
          </cell>
          <cell r="F262">
            <v>4.9870000000000001</v>
          </cell>
          <cell r="G262">
            <v>20</v>
          </cell>
          <cell r="H262">
            <v>20</v>
          </cell>
          <cell r="I262">
            <v>0</v>
          </cell>
          <cell r="J262">
            <v>100.06</v>
          </cell>
          <cell r="K262">
            <v>0</v>
          </cell>
          <cell r="L262">
            <v>17069.130000000008</v>
          </cell>
        </row>
        <row r="263">
          <cell r="D263">
            <v>6680</v>
          </cell>
          <cell r="F263">
            <v>5.5510000000000002</v>
          </cell>
          <cell r="G263">
            <v>20</v>
          </cell>
          <cell r="H263">
            <v>20</v>
          </cell>
          <cell r="I263">
            <v>0</v>
          </cell>
          <cell r="J263">
            <v>105.38</v>
          </cell>
          <cell r="K263">
            <v>0</v>
          </cell>
          <cell r="L263">
            <v>17174.510000000009</v>
          </cell>
        </row>
        <row r="264">
          <cell r="D264">
            <v>6700</v>
          </cell>
          <cell r="F264">
            <v>6.2249999999999996</v>
          </cell>
          <cell r="G264">
            <v>20</v>
          </cell>
          <cell r="H264">
            <v>20</v>
          </cell>
          <cell r="I264">
            <v>0</v>
          </cell>
          <cell r="J264">
            <v>117.76</v>
          </cell>
          <cell r="K264">
            <v>0</v>
          </cell>
          <cell r="L264">
            <v>17292.270000000008</v>
          </cell>
        </row>
        <row r="265">
          <cell r="D265">
            <v>6720</v>
          </cell>
          <cell r="F265">
            <v>7.3</v>
          </cell>
          <cell r="G265">
            <v>20</v>
          </cell>
          <cell r="H265">
            <v>20</v>
          </cell>
          <cell r="I265">
            <v>0</v>
          </cell>
          <cell r="J265">
            <v>135.25</v>
          </cell>
          <cell r="K265">
            <v>0</v>
          </cell>
          <cell r="L265">
            <v>17427.520000000008</v>
          </cell>
        </row>
        <row r="266">
          <cell r="D266">
            <v>6740</v>
          </cell>
          <cell r="F266">
            <v>6.67</v>
          </cell>
          <cell r="G266">
            <v>20</v>
          </cell>
          <cell r="H266">
            <v>20</v>
          </cell>
          <cell r="I266">
            <v>0</v>
          </cell>
          <cell r="J266">
            <v>139.69999999999999</v>
          </cell>
          <cell r="K266">
            <v>0</v>
          </cell>
          <cell r="L266">
            <v>17567.220000000008</v>
          </cell>
        </row>
        <row r="267">
          <cell r="D267">
            <v>6760</v>
          </cell>
          <cell r="F267">
            <v>3.7919999999999998</v>
          </cell>
          <cell r="G267">
            <v>20</v>
          </cell>
          <cell r="H267">
            <v>20</v>
          </cell>
          <cell r="I267">
            <v>0</v>
          </cell>
          <cell r="J267">
            <v>104.62</v>
          </cell>
          <cell r="K267">
            <v>0</v>
          </cell>
          <cell r="L267">
            <v>17671.840000000007</v>
          </cell>
        </row>
        <row r="268">
          <cell r="D268">
            <v>6780</v>
          </cell>
          <cell r="F268">
            <v>3.964</v>
          </cell>
          <cell r="G268">
            <v>20</v>
          </cell>
          <cell r="H268">
            <v>20</v>
          </cell>
          <cell r="I268">
            <v>0</v>
          </cell>
          <cell r="J268">
            <v>77.56</v>
          </cell>
          <cell r="K268">
            <v>0</v>
          </cell>
          <cell r="L268">
            <v>17749.400000000009</v>
          </cell>
        </row>
        <row r="269">
          <cell r="D269">
            <v>6800</v>
          </cell>
          <cell r="F269">
            <v>5.423</v>
          </cell>
          <cell r="G269">
            <v>20</v>
          </cell>
          <cell r="H269">
            <v>20</v>
          </cell>
          <cell r="I269">
            <v>0</v>
          </cell>
          <cell r="J269">
            <v>93.87</v>
          </cell>
          <cell r="K269">
            <v>0</v>
          </cell>
          <cell r="L269">
            <v>17843.270000000008</v>
          </cell>
        </row>
        <row r="270">
          <cell r="D270">
            <v>6820</v>
          </cell>
          <cell r="F270">
            <v>6.12</v>
          </cell>
          <cell r="G270">
            <v>20</v>
          </cell>
          <cell r="H270">
            <v>20</v>
          </cell>
          <cell r="I270">
            <v>0</v>
          </cell>
          <cell r="J270">
            <v>115.43</v>
          </cell>
          <cell r="K270">
            <v>0</v>
          </cell>
          <cell r="L270">
            <v>17958.700000000008</v>
          </cell>
        </row>
        <row r="271">
          <cell r="D271">
            <v>6840</v>
          </cell>
          <cell r="F271">
            <v>5.7290000000000001</v>
          </cell>
          <cell r="G271">
            <v>20</v>
          </cell>
          <cell r="H271">
            <v>20</v>
          </cell>
          <cell r="I271">
            <v>0</v>
          </cell>
          <cell r="J271">
            <v>118.49</v>
          </cell>
          <cell r="K271">
            <v>0</v>
          </cell>
          <cell r="L271">
            <v>18077.19000000001</v>
          </cell>
        </row>
        <row r="272">
          <cell r="D272">
            <v>6860</v>
          </cell>
          <cell r="F272">
            <v>8.4480000000000004</v>
          </cell>
          <cell r="G272">
            <v>20</v>
          </cell>
          <cell r="H272">
            <v>20</v>
          </cell>
          <cell r="I272">
            <v>0</v>
          </cell>
          <cell r="J272">
            <v>141.77000000000001</v>
          </cell>
          <cell r="K272">
            <v>0</v>
          </cell>
          <cell r="L272">
            <v>18218.96000000001</v>
          </cell>
        </row>
        <row r="273">
          <cell r="D273">
            <v>6880</v>
          </cell>
          <cell r="F273">
            <v>5.5419999999999998</v>
          </cell>
          <cell r="G273">
            <v>20</v>
          </cell>
          <cell r="H273">
            <v>20</v>
          </cell>
          <cell r="I273">
            <v>0</v>
          </cell>
          <cell r="J273">
            <v>139.9</v>
          </cell>
          <cell r="K273">
            <v>0</v>
          </cell>
          <cell r="L273">
            <v>18358.860000000011</v>
          </cell>
        </row>
        <row r="274">
          <cell r="D274">
            <v>6900</v>
          </cell>
          <cell r="F274">
            <v>4.6139999999999999</v>
          </cell>
          <cell r="G274">
            <v>20</v>
          </cell>
          <cell r="H274">
            <v>20</v>
          </cell>
          <cell r="I274">
            <v>0</v>
          </cell>
          <cell r="J274">
            <v>101.56</v>
          </cell>
          <cell r="K274">
            <v>0</v>
          </cell>
          <cell r="L274">
            <v>18460.420000000013</v>
          </cell>
        </row>
        <row r="275">
          <cell r="D275">
            <v>6920</v>
          </cell>
          <cell r="F275">
            <v>4.3890000000000002</v>
          </cell>
          <cell r="G275">
            <v>20</v>
          </cell>
          <cell r="H275">
            <v>20</v>
          </cell>
          <cell r="I275">
            <v>0</v>
          </cell>
          <cell r="J275">
            <v>90.03</v>
          </cell>
          <cell r="K275">
            <v>0</v>
          </cell>
          <cell r="L275">
            <v>18550.450000000012</v>
          </cell>
        </row>
        <row r="276">
          <cell r="D276">
            <v>6940</v>
          </cell>
          <cell r="F276">
            <v>4.6929999999999996</v>
          </cell>
          <cell r="G276">
            <v>20</v>
          </cell>
          <cell r="H276">
            <v>20</v>
          </cell>
          <cell r="I276">
            <v>0</v>
          </cell>
          <cell r="J276">
            <v>90.82</v>
          </cell>
          <cell r="K276">
            <v>0</v>
          </cell>
          <cell r="L276">
            <v>18641.270000000011</v>
          </cell>
        </row>
        <row r="277">
          <cell r="D277">
            <v>6960</v>
          </cell>
          <cell r="F277">
            <v>4.3579999999999997</v>
          </cell>
          <cell r="G277">
            <v>20</v>
          </cell>
          <cell r="H277">
            <v>20</v>
          </cell>
          <cell r="I277">
            <v>0</v>
          </cell>
          <cell r="J277">
            <v>90.51</v>
          </cell>
          <cell r="K277">
            <v>0</v>
          </cell>
          <cell r="L277">
            <v>18731.78000000001</v>
          </cell>
        </row>
        <row r="278">
          <cell r="D278">
            <v>6980</v>
          </cell>
          <cell r="F278">
            <v>4.0449999999999999</v>
          </cell>
          <cell r="G278">
            <v>20</v>
          </cell>
          <cell r="H278">
            <v>20</v>
          </cell>
          <cell r="I278">
            <v>0</v>
          </cell>
          <cell r="J278">
            <v>84.03</v>
          </cell>
          <cell r="K278">
            <v>0</v>
          </cell>
          <cell r="L278">
            <v>18815.810000000009</v>
          </cell>
        </row>
        <row r="279">
          <cell r="D279">
            <v>7000</v>
          </cell>
          <cell r="F279">
            <v>4.7949999999999999</v>
          </cell>
          <cell r="G279">
            <v>20</v>
          </cell>
          <cell r="H279">
            <v>20</v>
          </cell>
          <cell r="I279">
            <v>0</v>
          </cell>
          <cell r="J279">
            <v>88.4</v>
          </cell>
          <cell r="K279">
            <v>0</v>
          </cell>
          <cell r="L279">
            <v>18904.21000000001</v>
          </cell>
        </row>
        <row r="280">
          <cell r="D280">
            <v>7020</v>
          </cell>
          <cell r="F280">
            <v>5.766</v>
          </cell>
          <cell r="G280">
            <v>20</v>
          </cell>
          <cell r="H280">
            <v>20</v>
          </cell>
          <cell r="I280">
            <v>0</v>
          </cell>
          <cell r="J280">
            <v>105.61</v>
          </cell>
          <cell r="K280">
            <v>0</v>
          </cell>
          <cell r="L280">
            <v>19009.820000000011</v>
          </cell>
        </row>
        <row r="281">
          <cell r="D281">
            <v>7040</v>
          </cell>
          <cell r="F281">
            <v>6.49</v>
          </cell>
          <cell r="G281">
            <v>20</v>
          </cell>
          <cell r="H281">
            <v>20</v>
          </cell>
          <cell r="I281">
            <v>0</v>
          </cell>
          <cell r="J281">
            <v>122.56</v>
          </cell>
          <cell r="K281">
            <v>0</v>
          </cell>
          <cell r="L281">
            <v>19132.380000000012</v>
          </cell>
        </row>
        <row r="282">
          <cell r="D282">
            <v>7060</v>
          </cell>
          <cell r="F282">
            <v>6.585</v>
          </cell>
          <cell r="G282">
            <v>20</v>
          </cell>
          <cell r="H282">
            <v>20</v>
          </cell>
          <cell r="I282">
            <v>0</v>
          </cell>
          <cell r="J282">
            <v>130.75</v>
          </cell>
          <cell r="K282">
            <v>0</v>
          </cell>
          <cell r="L282">
            <v>19263.130000000012</v>
          </cell>
        </row>
        <row r="283">
          <cell r="D283">
            <v>7080</v>
          </cell>
          <cell r="F283">
            <v>5.2290000000000001</v>
          </cell>
          <cell r="G283">
            <v>20</v>
          </cell>
          <cell r="H283">
            <v>20</v>
          </cell>
          <cell r="I283">
            <v>0</v>
          </cell>
          <cell r="J283">
            <v>118.14</v>
          </cell>
          <cell r="K283">
            <v>0</v>
          </cell>
          <cell r="L283">
            <v>19381.270000000011</v>
          </cell>
        </row>
        <row r="284">
          <cell r="D284">
            <v>7100</v>
          </cell>
          <cell r="F284">
            <v>7.15</v>
          </cell>
          <cell r="G284">
            <v>20</v>
          </cell>
          <cell r="H284">
            <v>20</v>
          </cell>
          <cell r="I284">
            <v>0</v>
          </cell>
          <cell r="J284">
            <v>123.79</v>
          </cell>
          <cell r="K284">
            <v>0</v>
          </cell>
          <cell r="L284">
            <v>19505.060000000012</v>
          </cell>
        </row>
        <row r="285">
          <cell r="D285">
            <v>7120</v>
          </cell>
          <cell r="F285">
            <v>7.3730000000000002</v>
          </cell>
          <cell r="G285">
            <v>20</v>
          </cell>
          <cell r="H285">
            <v>20</v>
          </cell>
          <cell r="I285">
            <v>0</v>
          </cell>
          <cell r="J285">
            <v>145.22999999999999</v>
          </cell>
          <cell r="K285">
            <v>0</v>
          </cell>
          <cell r="L285">
            <v>19650.290000000012</v>
          </cell>
        </row>
        <row r="286">
          <cell r="D286">
            <v>7140</v>
          </cell>
          <cell r="F286">
            <v>8.1959999999999997</v>
          </cell>
          <cell r="G286">
            <v>20</v>
          </cell>
          <cell r="H286">
            <v>20</v>
          </cell>
          <cell r="I286">
            <v>0</v>
          </cell>
          <cell r="J286">
            <v>155.69</v>
          </cell>
          <cell r="K286">
            <v>0</v>
          </cell>
          <cell r="L286">
            <v>19805.98000000001</v>
          </cell>
        </row>
        <row r="287">
          <cell r="D287">
            <v>7160</v>
          </cell>
          <cell r="F287">
            <v>7.3490000000000002</v>
          </cell>
          <cell r="G287">
            <v>20</v>
          </cell>
          <cell r="H287">
            <v>20</v>
          </cell>
          <cell r="I287">
            <v>0</v>
          </cell>
          <cell r="J287">
            <v>155.44999999999999</v>
          </cell>
          <cell r="K287">
            <v>0</v>
          </cell>
          <cell r="L287">
            <v>19961.430000000011</v>
          </cell>
        </row>
        <row r="288">
          <cell r="D288">
            <v>7180</v>
          </cell>
          <cell r="F288">
            <v>7.1669999999999998</v>
          </cell>
          <cell r="G288">
            <v>20</v>
          </cell>
          <cell r="H288">
            <v>20</v>
          </cell>
          <cell r="I288">
            <v>0</v>
          </cell>
          <cell r="J288">
            <v>145.16</v>
          </cell>
          <cell r="K288">
            <v>0</v>
          </cell>
          <cell r="L288">
            <v>20106.590000000011</v>
          </cell>
        </row>
        <row r="289">
          <cell r="D289">
            <v>7200</v>
          </cell>
          <cell r="F289">
            <v>5.0430000000000001</v>
          </cell>
          <cell r="G289">
            <v>20</v>
          </cell>
          <cell r="H289">
            <v>20</v>
          </cell>
          <cell r="I289">
            <v>0</v>
          </cell>
          <cell r="J289">
            <v>122.1</v>
          </cell>
          <cell r="K289">
            <v>0</v>
          </cell>
          <cell r="L289">
            <v>20228.69000000001</v>
          </cell>
        </row>
        <row r="290">
          <cell r="D290">
            <v>7220</v>
          </cell>
          <cell r="F290">
            <v>3.964</v>
          </cell>
          <cell r="G290">
            <v>20</v>
          </cell>
          <cell r="H290">
            <v>20</v>
          </cell>
          <cell r="I290">
            <v>0</v>
          </cell>
          <cell r="J290">
            <v>90.07</v>
          </cell>
          <cell r="K290">
            <v>0</v>
          </cell>
          <cell r="L290">
            <v>20318.760000000009</v>
          </cell>
        </row>
        <row r="291">
          <cell r="D291">
            <v>7240</v>
          </cell>
          <cell r="F291">
            <v>6.3739999999999997</v>
          </cell>
          <cell r="G291">
            <v>20</v>
          </cell>
          <cell r="H291">
            <v>20</v>
          </cell>
          <cell r="I291">
            <v>0</v>
          </cell>
          <cell r="J291">
            <v>103.38</v>
          </cell>
          <cell r="K291">
            <v>0</v>
          </cell>
          <cell r="L291">
            <v>20422.14000000001</v>
          </cell>
        </row>
        <row r="292">
          <cell r="D292">
            <v>7260</v>
          </cell>
          <cell r="F292">
            <v>7.702</v>
          </cell>
          <cell r="G292">
            <v>20</v>
          </cell>
          <cell r="H292">
            <v>20</v>
          </cell>
          <cell r="I292">
            <v>0</v>
          </cell>
          <cell r="J292">
            <v>140.76</v>
          </cell>
          <cell r="K292">
            <v>0</v>
          </cell>
          <cell r="L292">
            <v>20562.900000000009</v>
          </cell>
        </row>
        <row r="293">
          <cell r="D293">
            <v>7280</v>
          </cell>
          <cell r="F293">
            <v>7.4260000000000002</v>
          </cell>
          <cell r="G293">
            <v>20</v>
          </cell>
          <cell r="H293">
            <v>20</v>
          </cell>
          <cell r="I293">
            <v>0</v>
          </cell>
          <cell r="J293">
            <v>151.28</v>
          </cell>
          <cell r="K293">
            <v>0</v>
          </cell>
          <cell r="L293">
            <v>20714.180000000008</v>
          </cell>
        </row>
        <row r="294">
          <cell r="D294">
            <v>7300</v>
          </cell>
          <cell r="F294">
            <v>8.093</v>
          </cell>
          <cell r="G294">
            <v>20</v>
          </cell>
          <cell r="H294">
            <v>20</v>
          </cell>
          <cell r="I294">
            <v>0</v>
          </cell>
          <cell r="J294">
            <v>155.19</v>
          </cell>
          <cell r="K294">
            <v>0</v>
          </cell>
          <cell r="L294">
            <v>20869.370000000006</v>
          </cell>
        </row>
        <row r="295">
          <cell r="D295">
            <v>7320</v>
          </cell>
          <cell r="F295">
            <v>7.0510000000000002</v>
          </cell>
          <cell r="G295">
            <v>20</v>
          </cell>
          <cell r="H295">
            <v>20</v>
          </cell>
          <cell r="I295">
            <v>0</v>
          </cell>
          <cell r="J295">
            <v>151.44</v>
          </cell>
          <cell r="K295">
            <v>0</v>
          </cell>
          <cell r="L295">
            <v>21020.810000000005</v>
          </cell>
        </row>
        <row r="296">
          <cell r="D296">
            <v>7340</v>
          </cell>
          <cell r="F296">
            <v>5.7889999999999997</v>
          </cell>
          <cell r="G296">
            <v>20</v>
          </cell>
          <cell r="H296">
            <v>20</v>
          </cell>
          <cell r="I296">
            <v>0</v>
          </cell>
          <cell r="J296">
            <v>128.4</v>
          </cell>
          <cell r="K296">
            <v>0</v>
          </cell>
          <cell r="L296">
            <v>21149.210000000006</v>
          </cell>
        </row>
        <row r="297">
          <cell r="D297">
            <v>7360</v>
          </cell>
          <cell r="F297">
            <v>6.0910000000000002</v>
          </cell>
          <cell r="G297">
            <v>20</v>
          </cell>
          <cell r="H297">
            <v>20</v>
          </cell>
          <cell r="I297">
            <v>0</v>
          </cell>
          <cell r="J297">
            <v>118.8</v>
          </cell>
          <cell r="K297">
            <v>0</v>
          </cell>
          <cell r="L297">
            <v>21268.010000000006</v>
          </cell>
        </row>
        <row r="298">
          <cell r="D298">
            <v>7380</v>
          </cell>
          <cell r="F298">
            <v>5.9329999999999998</v>
          </cell>
          <cell r="G298">
            <v>20</v>
          </cell>
          <cell r="H298">
            <v>20</v>
          </cell>
          <cell r="I298">
            <v>0</v>
          </cell>
          <cell r="J298">
            <v>120.24</v>
          </cell>
          <cell r="K298">
            <v>0</v>
          </cell>
          <cell r="L298">
            <v>21388.250000000007</v>
          </cell>
        </row>
        <row r="299">
          <cell r="D299">
            <v>7400</v>
          </cell>
          <cell r="F299">
            <v>5.4950000000000001</v>
          </cell>
          <cell r="G299">
            <v>20</v>
          </cell>
          <cell r="H299">
            <v>20</v>
          </cell>
          <cell r="I299">
            <v>0</v>
          </cell>
          <cell r="J299">
            <v>114.28</v>
          </cell>
          <cell r="K299">
            <v>0</v>
          </cell>
          <cell r="L299">
            <v>21502.530000000006</v>
          </cell>
        </row>
        <row r="300">
          <cell r="D300">
            <v>7420</v>
          </cell>
          <cell r="F300">
            <v>5.1189999999999998</v>
          </cell>
          <cell r="G300">
            <v>20</v>
          </cell>
          <cell r="H300">
            <v>20</v>
          </cell>
          <cell r="I300">
            <v>0</v>
          </cell>
          <cell r="J300">
            <v>106.14</v>
          </cell>
          <cell r="K300">
            <v>0</v>
          </cell>
          <cell r="L300">
            <v>21608.670000000006</v>
          </cell>
        </row>
        <row r="301">
          <cell r="D301">
            <v>7440</v>
          </cell>
          <cell r="F301">
            <v>5.0410000000000004</v>
          </cell>
          <cell r="G301">
            <v>20</v>
          </cell>
          <cell r="H301">
            <v>20</v>
          </cell>
          <cell r="I301">
            <v>0</v>
          </cell>
          <cell r="J301">
            <v>101.6</v>
          </cell>
          <cell r="K301">
            <v>0</v>
          </cell>
          <cell r="L301">
            <v>21710.270000000004</v>
          </cell>
        </row>
        <row r="302">
          <cell r="D302">
            <v>7460</v>
          </cell>
          <cell r="F302">
            <v>4.9269999999999996</v>
          </cell>
          <cell r="G302">
            <v>20</v>
          </cell>
          <cell r="H302">
            <v>20</v>
          </cell>
          <cell r="I302">
            <v>0</v>
          </cell>
          <cell r="J302">
            <v>99.68</v>
          </cell>
          <cell r="K302">
            <v>0</v>
          </cell>
          <cell r="L302">
            <v>21809.950000000004</v>
          </cell>
        </row>
        <row r="303">
          <cell r="D303">
            <v>7480</v>
          </cell>
          <cell r="F303">
            <v>5.0960000000000001</v>
          </cell>
          <cell r="G303">
            <v>20</v>
          </cell>
          <cell r="H303">
            <v>20</v>
          </cell>
          <cell r="I303">
            <v>0</v>
          </cell>
          <cell r="J303">
            <v>100.23</v>
          </cell>
          <cell r="K303">
            <v>0</v>
          </cell>
          <cell r="L303">
            <v>21910.180000000004</v>
          </cell>
        </row>
        <row r="304">
          <cell r="D304">
            <v>7500</v>
          </cell>
          <cell r="F304">
            <v>5.0199999999999996</v>
          </cell>
          <cell r="G304">
            <v>20</v>
          </cell>
          <cell r="H304">
            <v>20</v>
          </cell>
          <cell r="I304">
            <v>0</v>
          </cell>
          <cell r="J304">
            <v>101.16</v>
          </cell>
          <cell r="K304">
            <v>0</v>
          </cell>
          <cell r="L304">
            <v>22011.340000000004</v>
          </cell>
        </row>
        <row r="305">
          <cell r="D305">
            <v>7520</v>
          </cell>
          <cell r="F305">
            <v>6.0789999999999997</v>
          </cell>
          <cell r="G305">
            <v>20</v>
          </cell>
          <cell r="H305">
            <v>20</v>
          </cell>
          <cell r="I305">
            <v>0</v>
          </cell>
          <cell r="J305">
            <v>110.99</v>
          </cell>
          <cell r="K305">
            <v>0</v>
          </cell>
          <cell r="L305">
            <v>22122.330000000005</v>
          </cell>
        </row>
        <row r="306">
          <cell r="D306">
            <v>7540</v>
          </cell>
          <cell r="F306">
            <v>5.0430000000000001</v>
          </cell>
          <cell r="G306">
            <v>20</v>
          </cell>
          <cell r="H306">
            <v>20</v>
          </cell>
          <cell r="I306">
            <v>0</v>
          </cell>
          <cell r="J306">
            <v>111.22</v>
          </cell>
          <cell r="K306">
            <v>0</v>
          </cell>
          <cell r="L306">
            <v>22233.550000000007</v>
          </cell>
        </row>
        <row r="307">
          <cell r="D307">
            <v>7560</v>
          </cell>
          <cell r="F307">
            <v>4.7629999999999999</v>
          </cell>
          <cell r="G307">
            <v>20</v>
          </cell>
          <cell r="H307">
            <v>20</v>
          </cell>
          <cell r="I307">
            <v>0</v>
          </cell>
          <cell r="J307">
            <v>98.06</v>
          </cell>
          <cell r="K307">
            <v>0</v>
          </cell>
          <cell r="L307">
            <v>22331.610000000008</v>
          </cell>
        </row>
        <row r="308">
          <cell r="D308">
            <v>7580</v>
          </cell>
          <cell r="F308">
            <v>4.53</v>
          </cell>
          <cell r="G308">
            <v>20</v>
          </cell>
          <cell r="H308">
            <v>20</v>
          </cell>
          <cell r="I308">
            <v>0</v>
          </cell>
          <cell r="J308">
            <v>92.93</v>
          </cell>
          <cell r="K308">
            <v>0</v>
          </cell>
          <cell r="L308">
            <v>22424.540000000008</v>
          </cell>
        </row>
        <row r="309">
          <cell r="D309">
            <v>7600</v>
          </cell>
          <cell r="F309">
            <v>4.2249999999999996</v>
          </cell>
          <cell r="G309">
            <v>20</v>
          </cell>
          <cell r="H309">
            <v>20</v>
          </cell>
          <cell r="I309">
            <v>0</v>
          </cell>
          <cell r="J309">
            <v>87.55</v>
          </cell>
          <cell r="K309">
            <v>0</v>
          </cell>
          <cell r="L309">
            <v>22512.090000000007</v>
          </cell>
        </row>
        <row r="310">
          <cell r="D310">
            <v>7620</v>
          </cell>
          <cell r="F310">
            <v>3.609</v>
          </cell>
          <cell r="G310">
            <v>20</v>
          </cell>
          <cell r="H310">
            <v>20</v>
          </cell>
          <cell r="I310">
            <v>0</v>
          </cell>
          <cell r="J310">
            <v>78.34</v>
          </cell>
          <cell r="K310">
            <v>0</v>
          </cell>
          <cell r="L310">
            <v>22590.430000000008</v>
          </cell>
        </row>
        <row r="311">
          <cell r="D311">
            <v>7640</v>
          </cell>
          <cell r="F311">
            <v>3.6429999999999998</v>
          </cell>
          <cell r="G311">
            <v>20</v>
          </cell>
          <cell r="H311">
            <v>20</v>
          </cell>
          <cell r="I311">
            <v>0</v>
          </cell>
          <cell r="J311">
            <v>72.52</v>
          </cell>
          <cell r="K311">
            <v>0</v>
          </cell>
          <cell r="L311">
            <v>22662.950000000008</v>
          </cell>
        </row>
        <row r="312">
          <cell r="D312">
            <v>7660</v>
          </cell>
          <cell r="F312">
            <v>4.0279999999999996</v>
          </cell>
          <cell r="G312">
            <v>20</v>
          </cell>
          <cell r="H312">
            <v>20</v>
          </cell>
          <cell r="I312">
            <v>0</v>
          </cell>
          <cell r="J312">
            <v>76.709999999999994</v>
          </cell>
          <cell r="K312">
            <v>0</v>
          </cell>
          <cell r="L312">
            <v>22739.660000000007</v>
          </cell>
        </row>
        <row r="313">
          <cell r="D313">
            <v>7680</v>
          </cell>
          <cell r="F313">
            <v>3.9390000000000001</v>
          </cell>
          <cell r="G313">
            <v>20</v>
          </cell>
          <cell r="H313">
            <v>20</v>
          </cell>
          <cell r="I313">
            <v>0</v>
          </cell>
          <cell r="J313">
            <v>79.67</v>
          </cell>
          <cell r="K313">
            <v>0</v>
          </cell>
          <cell r="L313">
            <v>22819.330000000005</v>
          </cell>
        </row>
        <row r="314">
          <cell r="D314">
            <v>7700</v>
          </cell>
          <cell r="F314">
            <v>4.4020000000000001</v>
          </cell>
          <cell r="G314">
            <v>20</v>
          </cell>
          <cell r="H314">
            <v>20</v>
          </cell>
          <cell r="I314">
            <v>0</v>
          </cell>
          <cell r="J314">
            <v>83.41</v>
          </cell>
          <cell r="K314">
            <v>0</v>
          </cell>
          <cell r="L314">
            <v>22902.740000000005</v>
          </cell>
        </row>
        <row r="315">
          <cell r="D315">
            <v>7720</v>
          </cell>
          <cell r="F315">
            <v>4.7359999999999998</v>
          </cell>
          <cell r="G315">
            <v>20</v>
          </cell>
          <cell r="H315">
            <v>20</v>
          </cell>
          <cell r="I315">
            <v>0</v>
          </cell>
          <cell r="J315">
            <v>91.38</v>
          </cell>
          <cell r="K315">
            <v>0</v>
          </cell>
          <cell r="L315">
            <v>22994.120000000006</v>
          </cell>
        </row>
        <row r="316">
          <cell r="D316">
            <v>7740</v>
          </cell>
          <cell r="F316">
            <v>4.8010000000000002</v>
          </cell>
          <cell r="G316">
            <v>20</v>
          </cell>
          <cell r="H316">
            <v>20</v>
          </cell>
          <cell r="I316">
            <v>0</v>
          </cell>
          <cell r="J316">
            <v>95.37</v>
          </cell>
          <cell r="K316">
            <v>0</v>
          </cell>
          <cell r="L316">
            <v>23089.490000000005</v>
          </cell>
        </row>
        <row r="317">
          <cell r="D317">
            <v>7760</v>
          </cell>
          <cell r="F317">
            <v>5.5919999999999996</v>
          </cell>
          <cell r="G317">
            <v>20</v>
          </cell>
          <cell r="H317">
            <v>20</v>
          </cell>
          <cell r="I317">
            <v>0</v>
          </cell>
          <cell r="J317">
            <v>103.93</v>
          </cell>
          <cell r="K317">
            <v>0</v>
          </cell>
          <cell r="L317">
            <v>23193.420000000006</v>
          </cell>
        </row>
        <row r="318">
          <cell r="D318">
            <v>7780</v>
          </cell>
          <cell r="F318">
            <v>4.5650000000000004</v>
          </cell>
          <cell r="G318">
            <v>20</v>
          </cell>
          <cell r="H318">
            <v>20</v>
          </cell>
          <cell r="I318">
            <v>0</v>
          </cell>
          <cell r="J318">
            <v>101.57</v>
          </cell>
          <cell r="K318">
            <v>0</v>
          </cell>
          <cell r="L318">
            <v>23294.990000000005</v>
          </cell>
        </row>
        <row r="319">
          <cell r="D319">
            <v>7800</v>
          </cell>
          <cell r="F319">
            <v>4.5869999999999997</v>
          </cell>
          <cell r="G319">
            <v>20</v>
          </cell>
          <cell r="H319">
            <v>20</v>
          </cell>
          <cell r="I319">
            <v>0</v>
          </cell>
          <cell r="J319">
            <v>91.52</v>
          </cell>
          <cell r="K319">
            <v>0</v>
          </cell>
          <cell r="L319">
            <v>23386.510000000006</v>
          </cell>
        </row>
        <row r="320">
          <cell r="D320">
            <v>7820</v>
          </cell>
          <cell r="F320">
            <v>5.1210000000000004</v>
          </cell>
          <cell r="G320">
            <v>20</v>
          </cell>
          <cell r="H320">
            <v>20</v>
          </cell>
          <cell r="I320">
            <v>0</v>
          </cell>
          <cell r="J320">
            <v>97.08</v>
          </cell>
          <cell r="K320">
            <v>0</v>
          </cell>
          <cell r="L320">
            <v>23483.590000000007</v>
          </cell>
        </row>
        <row r="321">
          <cell r="D321">
            <v>7840</v>
          </cell>
          <cell r="F321">
            <v>5.1529999999999996</v>
          </cell>
          <cell r="G321">
            <v>20</v>
          </cell>
          <cell r="H321">
            <v>20</v>
          </cell>
          <cell r="I321">
            <v>0</v>
          </cell>
          <cell r="J321">
            <v>102.74</v>
          </cell>
          <cell r="K321">
            <v>0</v>
          </cell>
          <cell r="L321">
            <v>23586.330000000009</v>
          </cell>
        </row>
        <row r="322">
          <cell r="D322">
            <v>7860</v>
          </cell>
          <cell r="F322">
            <v>7.3120000000000003</v>
          </cell>
          <cell r="G322">
            <v>20</v>
          </cell>
          <cell r="H322">
            <v>20</v>
          </cell>
          <cell r="I322">
            <v>0</v>
          </cell>
          <cell r="J322">
            <v>124.65</v>
          </cell>
          <cell r="K322">
            <v>0</v>
          </cell>
          <cell r="L322">
            <v>23710.98000000001</v>
          </cell>
        </row>
        <row r="323">
          <cell r="D323">
            <v>7880</v>
          </cell>
          <cell r="F323">
            <v>5.6139999999999999</v>
          </cell>
          <cell r="G323">
            <v>20</v>
          </cell>
          <cell r="H323">
            <v>20</v>
          </cell>
          <cell r="I323">
            <v>0</v>
          </cell>
          <cell r="J323">
            <v>129.26</v>
          </cell>
          <cell r="K323">
            <v>0</v>
          </cell>
          <cell r="L323">
            <v>23840.240000000009</v>
          </cell>
        </row>
        <row r="324">
          <cell r="D324">
            <v>7900</v>
          </cell>
          <cell r="F324">
            <v>2.0110000000000001</v>
          </cell>
          <cell r="G324">
            <v>20</v>
          </cell>
          <cell r="H324">
            <v>20</v>
          </cell>
          <cell r="I324">
            <v>0</v>
          </cell>
          <cell r="J324">
            <v>76.25</v>
          </cell>
          <cell r="K324">
            <v>0</v>
          </cell>
          <cell r="L324">
            <v>23916.490000000009</v>
          </cell>
        </row>
        <row r="325">
          <cell r="D325">
            <v>7920</v>
          </cell>
          <cell r="F325">
            <v>0.77700000000000002</v>
          </cell>
          <cell r="G325">
            <v>20</v>
          </cell>
          <cell r="H325">
            <v>20</v>
          </cell>
          <cell r="I325">
            <v>0</v>
          </cell>
          <cell r="J325">
            <v>27.88</v>
          </cell>
          <cell r="K325">
            <v>0</v>
          </cell>
          <cell r="L325">
            <v>23944.37000000001</v>
          </cell>
        </row>
        <row r="326">
          <cell r="D326">
            <v>7940</v>
          </cell>
          <cell r="F326">
            <v>2.2709999999999999</v>
          </cell>
          <cell r="G326">
            <v>20</v>
          </cell>
          <cell r="H326">
            <v>20</v>
          </cell>
          <cell r="I326">
            <v>0</v>
          </cell>
          <cell r="J326">
            <v>30.48</v>
          </cell>
          <cell r="K326">
            <v>0</v>
          </cell>
          <cell r="L326">
            <v>23974.850000000009</v>
          </cell>
        </row>
        <row r="327">
          <cell r="D327">
            <v>7960</v>
          </cell>
          <cell r="F327">
            <v>5.0960000000000001</v>
          </cell>
          <cell r="G327">
            <v>20</v>
          </cell>
          <cell r="H327">
            <v>20</v>
          </cell>
          <cell r="I327">
            <v>0</v>
          </cell>
          <cell r="J327">
            <v>73.67</v>
          </cell>
          <cell r="K327">
            <v>0</v>
          </cell>
          <cell r="L327">
            <v>24048.520000000008</v>
          </cell>
        </row>
        <row r="328">
          <cell r="D328">
            <v>7980</v>
          </cell>
          <cell r="F328">
            <v>5.64</v>
          </cell>
          <cell r="G328">
            <v>20</v>
          </cell>
          <cell r="H328">
            <v>20</v>
          </cell>
          <cell r="I328">
            <v>0</v>
          </cell>
          <cell r="J328">
            <v>107.36</v>
          </cell>
          <cell r="K328">
            <v>0</v>
          </cell>
          <cell r="L328">
            <v>24155.880000000008</v>
          </cell>
        </row>
        <row r="329">
          <cell r="D329">
            <v>8000</v>
          </cell>
          <cell r="F329">
            <v>10.711</v>
          </cell>
          <cell r="G329">
            <v>20</v>
          </cell>
          <cell r="H329">
            <v>20</v>
          </cell>
          <cell r="I329">
            <v>0</v>
          </cell>
          <cell r="J329">
            <v>163.51</v>
          </cell>
          <cell r="K329">
            <v>0</v>
          </cell>
          <cell r="L329">
            <v>24319.390000000007</v>
          </cell>
        </row>
        <row r="330">
          <cell r="D330">
            <v>8020</v>
          </cell>
          <cell r="F330">
            <v>11.61</v>
          </cell>
          <cell r="G330">
            <v>20</v>
          </cell>
          <cell r="H330">
            <v>20</v>
          </cell>
          <cell r="I330">
            <v>0</v>
          </cell>
          <cell r="J330">
            <v>223.21</v>
          </cell>
          <cell r="K330">
            <v>0</v>
          </cell>
          <cell r="L330">
            <v>24542.600000000006</v>
          </cell>
        </row>
        <row r="331">
          <cell r="D331">
            <v>8040</v>
          </cell>
          <cell r="F331">
            <v>10.58</v>
          </cell>
          <cell r="G331">
            <v>20</v>
          </cell>
          <cell r="H331">
            <v>20</v>
          </cell>
          <cell r="I331">
            <v>0</v>
          </cell>
          <cell r="J331">
            <v>221.9</v>
          </cell>
          <cell r="K331">
            <v>0</v>
          </cell>
          <cell r="L331">
            <v>24764.500000000007</v>
          </cell>
        </row>
        <row r="332">
          <cell r="D332">
            <v>8060</v>
          </cell>
          <cell r="F332">
            <v>9.0079999999999991</v>
          </cell>
          <cell r="G332">
            <v>20</v>
          </cell>
          <cell r="H332">
            <v>20</v>
          </cell>
          <cell r="I332">
            <v>0</v>
          </cell>
          <cell r="J332">
            <v>195.88</v>
          </cell>
          <cell r="K332">
            <v>0</v>
          </cell>
          <cell r="L332">
            <v>24960.380000000008</v>
          </cell>
        </row>
        <row r="333">
          <cell r="D333">
            <v>8080</v>
          </cell>
          <cell r="F333">
            <v>9.7940000000000005</v>
          </cell>
          <cell r="G333">
            <v>20</v>
          </cell>
          <cell r="H333">
            <v>20</v>
          </cell>
          <cell r="I333">
            <v>0</v>
          </cell>
          <cell r="J333">
            <v>188.02</v>
          </cell>
          <cell r="K333">
            <v>0</v>
          </cell>
          <cell r="L333">
            <v>25148.400000000009</v>
          </cell>
        </row>
        <row r="334">
          <cell r="D334">
            <v>8100</v>
          </cell>
          <cell r="F334">
            <v>9.2080000000000002</v>
          </cell>
          <cell r="G334">
            <v>20</v>
          </cell>
          <cell r="H334">
            <v>20</v>
          </cell>
          <cell r="I334">
            <v>0</v>
          </cell>
          <cell r="J334">
            <v>190.02</v>
          </cell>
          <cell r="K334">
            <v>0</v>
          </cell>
          <cell r="L334">
            <v>25338.420000000009</v>
          </cell>
        </row>
        <row r="335">
          <cell r="D335">
            <v>8120</v>
          </cell>
          <cell r="F335">
            <v>7.7119999999999997</v>
          </cell>
          <cell r="G335">
            <v>20</v>
          </cell>
          <cell r="H335">
            <v>20</v>
          </cell>
          <cell r="I335">
            <v>0</v>
          </cell>
          <cell r="J335">
            <v>169.2</v>
          </cell>
          <cell r="K335">
            <v>0</v>
          </cell>
          <cell r="L335">
            <v>25507.62000000001</v>
          </cell>
        </row>
        <row r="336">
          <cell r="D336">
            <v>8140</v>
          </cell>
          <cell r="F336">
            <v>7.7640000000000002</v>
          </cell>
          <cell r="G336">
            <v>20</v>
          </cell>
          <cell r="H336">
            <v>20</v>
          </cell>
          <cell r="I336">
            <v>0</v>
          </cell>
          <cell r="J336">
            <v>154.76</v>
          </cell>
          <cell r="K336">
            <v>0</v>
          </cell>
          <cell r="L336">
            <v>25662.380000000008</v>
          </cell>
        </row>
        <row r="337">
          <cell r="D337">
            <v>8160</v>
          </cell>
          <cell r="F337">
            <v>9.3219999999999992</v>
          </cell>
          <cell r="G337">
            <v>20</v>
          </cell>
          <cell r="H337">
            <v>20</v>
          </cell>
          <cell r="I337">
            <v>0</v>
          </cell>
          <cell r="J337">
            <v>170.86</v>
          </cell>
          <cell r="K337">
            <v>0</v>
          </cell>
          <cell r="L337">
            <v>25833.240000000009</v>
          </cell>
        </row>
        <row r="338">
          <cell r="D338">
            <v>8180</v>
          </cell>
          <cell r="F338">
            <v>8.7949999999999999</v>
          </cell>
          <cell r="G338">
            <v>20</v>
          </cell>
          <cell r="H338">
            <v>20</v>
          </cell>
          <cell r="I338">
            <v>0</v>
          </cell>
          <cell r="J338">
            <v>181.17</v>
          </cell>
          <cell r="K338">
            <v>0</v>
          </cell>
          <cell r="L338">
            <v>26014.410000000007</v>
          </cell>
        </row>
        <row r="339">
          <cell r="D339">
            <v>8200</v>
          </cell>
          <cell r="F339">
            <v>7.8419999999999996</v>
          </cell>
          <cell r="G339">
            <v>20</v>
          </cell>
          <cell r="H339">
            <v>20</v>
          </cell>
          <cell r="I339">
            <v>0</v>
          </cell>
          <cell r="J339">
            <v>166.37</v>
          </cell>
          <cell r="K339">
            <v>0</v>
          </cell>
          <cell r="L339">
            <v>26180.780000000006</v>
          </cell>
        </row>
        <row r="340">
          <cell r="D340">
            <v>8220</v>
          </cell>
          <cell r="F340">
            <v>9.6850000000000005</v>
          </cell>
          <cell r="G340">
            <v>20</v>
          </cell>
          <cell r="H340">
            <v>20</v>
          </cell>
          <cell r="I340">
            <v>0</v>
          </cell>
          <cell r="J340">
            <v>175.27</v>
          </cell>
          <cell r="K340">
            <v>0</v>
          </cell>
          <cell r="L340">
            <v>26356.050000000007</v>
          </cell>
        </row>
        <row r="341">
          <cell r="D341">
            <v>8240</v>
          </cell>
          <cell r="F341">
            <v>9.6159999999999997</v>
          </cell>
          <cell r="G341">
            <v>20</v>
          </cell>
          <cell r="H341">
            <v>20</v>
          </cell>
          <cell r="I341">
            <v>0</v>
          </cell>
          <cell r="J341">
            <v>193.01</v>
          </cell>
          <cell r="K341">
            <v>0</v>
          </cell>
          <cell r="L341">
            <v>26549.060000000005</v>
          </cell>
        </row>
        <row r="342">
          <cell r="D342">
            <v>8260</v>
          </cell>
          <cell r="F342">
            <v>9.8040000000000003</v>
          </cell>
          <cell r="G342">
            <v>20</v>
          </cell>
          <cell r="H342">
            <v>20</v>
          </cell>
          <cell r="I342">
            <v>0</v>
          </cell>
          <cell r="J342">
            <v>194.2</v>
          </cell>
          <cell r="K342">
            <v>0</v>
          </cell>
          <cell r="L342">
            <v>26743.260000000006</v>
          </cell>
        </row>
        <row r="343">
          <cell r="D343">
            <v>8280</v>
          </cell>
          <cell r="F343">
            <v>8.8559999999999999</v>
          </cell>
          <cell r="G343">
            <v>20</v>
          </cell>
          <cell r="H343">
            <v>20</v>
          </cell>
          <cell r="I343">
            <v>0</v>
          </cell>
          <cell r="J343">
            <v>186.6</v>
          </cell>
          <cell r="K343">
            <v>0</v>
          </cell>
          <cell r="L343">
            <v>26929.860000000004</v>
          </cell>
        </row>
        <row r="344">
          <cell r="D344">
            <v>8300</v>
          </cell>
          <cell r="F344">
            <v>5.4530000000000003</v>
          </cell>
          <cell r="G344">
            <v>20</v>
          </cell>
          <cell r="H344">
            <v>20</v>
          </cell>
          <cell r="I344">
            <v>0</v>
          </cell>
          <cell r="J344">
            <v>143.09</v>
          </cell>
          <cell r="K344">
            <v>0</v>
          </cell>
          <cell r="L344">
            <v>27072.950000000004</v>
          </cell>
        </row>
        <row r="345">
          <cell r="D345">
            <v>8320</v>
          </cell>
          <cell r="F345">
            <v>9.6560000000000006</v>
          </cell>
          <cell r="G345">
            <v>20</v>
          </cell>
          <cell r="H345">
            <v>20</v>
          </cell>
          <cell r="I345">
            <v>0</v>
          </cell>
          <cell r="J345">
            <v>151.09</v>
          </cell>
          <cell r="K345">
            <v>0</v>
          </cell>
          <cell r="L345">
            <v>27224.040000000005</v>
          </cell>
        </row>
        <row r="346">
          <cell r="D346">
            <v>8340</v>
          </cell>
          <cell r="F346">
            <v>11.286</v>
          </cell>
          <cell r="G346">
            <v>20</v>
          </cell>
          <cell r="H346">
            <v>20</v>
          </cell>
          <cell r="I346">
            <v>0</v>
          </cell>
          <cell r="J346">
            <v>209.42</v>
          </cell>
          <cell r="K346">
            <v>0</v>
          </cell>
          <cell r="L346">
            <v>27433.460000000003</v>
          </cell>
        </row>
        <row r="347">
          <cell r="D347">
            <v>8360</v>
          </cell>
          <cell r="F347">
            <v>10.535</v>
          </cell>
          <cell r="G347">
            <v>20</v>
          </cell>
          <cell r="H347">
            <v>20</v>
          </cell>
          <cell r="I347">
            <v>0</v>
          </cell>
          <cell r="J347">
            <v>218.21</v>
          </cell>
          <cell r="K347">
            <v>0</v>
          </cell>
          <cell r="L347">
            <v>27651.670000000002</v>
          </cell>
        </row>
        <row r="348">
          <cell r="D348">
            <v>8380</v>
          </cell>
          <cell r="F348">
            <v>10.907999999999999</v>
          </cell>
          <cell r="G348">
            <v>20</v>
          </cell>
          <cell r="H348">
            <v>20</v>
          </cell>
          <cell r="I348">
            <v>0</v>
          </cell>
          <cell r="J348">
            <v>214.43</v>
          </cell>
          <cell r="K348">
            <v>0</v>
          </cell>
          <cell r="L348">
            <v>27866.100000000002</v>
          </cell>
        </row>
        <row r="349">
          <cell r="D349">
            <v>8400</v>
          </cell>
          <cell r="F349">
            <v>8.6170000000000009</v>
          </cell>
          <cell r="G349">
            <v>20</v>
          </cell>
          <cell r="H349">
            <v>20</v>
          </cell>
          <cell r="I349">
            <v>0</v>
          </cell>
          <cell r="J349">
            <v>195.25</v>
          </cell>
          <cell r="K349">
            <v>0</v>
          </cell>
          <cell r="L349">
            <v>28061.350000000002</v>
          </cell>
        </row>
        <row r="350">
          <cell r="D350">
            <v>8420</v>
          </cell>
          <cell r="F350">
            <v>9.8490000000000002</v>
          </cell>
          <cell r="G350">
            <v>20</v>
          </cell>
          <cell r="H350">
            <v>20</v>
          </cell>
          <cell r="I350">
            <v>0</v>
          </cell>
          <cell r="J350">
            <v>184.66</v>
          </cell>
          <cell r="K350">
            <v>0</v>
          </cell>
          <cell r="L350">
            <v>28246.010000000002</v>
          </cell>
        </row>
        <row r="351">
          <cell r="D351">
            <v>8440</v>
          </cell>
          <cell r="F351">
            <v>9.1050000000000004</v>
          </cell>
          <cell r="G351">
            <v>20</v>
          </cell>
          <cell r="H351">
            <v>20</v>
          </cell>
          <cell r="I351">
            <v>0</v>
          </cell>
          <cell r="J351">
            <v>189.54</v>
          </cell>
          <cell r="K351">
            <v>0</v>
          </cell>
          <cell r="L351">
            <v>28435.550000000003</v>
          </cell>
        </row>
        <row r="352">
          <cell r="D352">
            <v>8460</v>
          </cell>
          <cell r="F352">
            <v>9.6780000000000008</v>
          </cell>
          <cell r="G352">
            <v>20</v>
          </cell>
          <cell r="H352">
            <v>20</v>
          </cell>
          <cell r="I352">
            <v>0</v>
          </cell>
          <cell r="J352">
            <v>187.83</v>
          </cell>
          <cell r="K352">
            <v>0</v>
          </cell>
          <cell r="L352">
            <v>28623.380000000005</v>
          </cell>
        </row>
        <row r="353">
          <cell r="D353">
            <v>8480</v>
          </cell>
          <cell r="F353">
            <v>10.07</v>
          </cell>
          <cell r="G353">
            <v>20</v>
          </cell>
          <cell r="H353">
            <v>20</v>
          </cell>
          <cell r="I353">
            <v>0</v>
          </cell>
          <cell r="J353">
            <v>197.48</v>
          </cell>
          <cell r="K353">
            <v>0</v>
          </cell>
          <cell r="L353">
            <v>28820.860000000004</v>
          </cell>
        </row>
        <row r="354">
          <cell r="D354">
            <v>8500</v>
          </cell>
          <cell r="F354">
            <v>9.9280000000000008</v>
          </cell>
          <cell r="G354">
            <v>20</v>
          </cell>
          <cell r="H354">
            <v>20</v>
          </cell>
          <cell r="I354">
            <v>0</v>
          </cell>
          <cell r="J354">
            <v>199.98</v>
          </cell>
          <cell r="K354">
            <v>0</v>
          </cell>
          <cell r="L354">
            <v>29020.840000000004</v>
          </cell>
        </row>
        <row r="355">
          <cell r="D355">
            <v>8520</v>
          </cell>
          <cell r="F355">
            <v>8.8450000000000006</v>
          </cell>
          <cell r="G355">
            <v>20</v>
          </cell>
          <cell r="H355">
            <v>20</v>
          </cell>
          <cell r="I355">
            <v>0</v>
          </cell>
          <cell r="J355">
            <v>187.73</v>
          </cell>
          <cell r="K355">
            <v>0</v>
          </cell>
          <cell r="L355">
            <v>29208.570000000003</v>
          </cell>
        </row>
        <row r="356">
          <cell r="D356">
            <v>8540</v>
          </cell>
          <cell r="F356">
            <v>9.391</v>
          </cell>
          <cell r="G356">
            <v>20</v>
          </cell>
          <cell r="H356">
            <v>20</v>
          </cell>
          <cell r="I356">
            <v>0</v>
          </cell>
          <cell r="J356">
            <v>182.36</v>
          </cell>
          <cell r="K356">
            <v>0</v>
          </cell>
          <cell r="L356">
            <v>29390.930000000004</v>
          </cell>
        </row>
        <row r="357">
          <cell r="D357">
            <v>8560</v>
          </cell>
          <cell r="F357">
            <v>10.861000000000001</v>
          </cell>
          <cell r="G357">
            <v>20</v>
          </cell>
          <cell r="H357">
            <v>20</v>
          </cell>
          <cell r="I357">
            <v>0</v>
          </cell>
          <cell r="J357">
            <v>202.52</v>
          </cell>
          <cell r="K357">
            <v>0</v>
          </cell>
          <cell r="L357">
            <v>29593.450000000004</v>
          </cell>
        </row>
        <row r="358">
          <cell r="D358">
            <v>8580</v>
          </cell>
          <cell r="F358">
            <v>11.488</v>
          </cell>
          <cell r="G358">
            <v>20</v>
          </cell>
          <cell r="H358">
            <v>20</v>
          </cell>
          <cell r="I358">
            <v>0</v>
          </cell>
          <cell r="J358">
            <v>223.49</v>
          </cell>
          <cell r="K358">
            <v>0</v>
          </cell>
          <cell r="L358">
            <v>29816.940000000006</v>
          </cell>
        </row>
        <row r="359">
          <cell r="D359">
            <v>8600</v>
          </cell>
          <cell r="F359">
            <v>12.054</v>
          </cell>
          <cell r="G359">
            <v>20</v>
          </cell>
          <cell r="H359">
            <v>20</v>
          </cell>
          <cell r="I359">
            <v>0</v>
          </cell>
          <cell r="J359">
            <v>235.42</v>
          </cell>
          <cell r="K359">
            <v>0</v>
          </cell>
          <cell r="L359">
            <v>30052.360000000004</v>
          </cell>
        </row>
        <row r="360">
          <cell r="D360">
            <v>8620</v>
          </cell>
          <cell r="F360">
            <v>11.260999999999999</v>
          </cell>
          <cell r="G360">
            <v>20</v>
          </cell>
          <cell r="H360">
            <v>20</v>
          </cell>
          <cell r="I360">
            <v>0</v>
          </cell>
          <cell r="J360">
            <v>233.15</v>
          </cell>
          <cell r="K360">
            <v>0</v>
          </cell>
          <cell r="L360">
            <v>30285.510000000006</v>
          </cell>
        </row>
        <row r="361">
          <cell r="D361">
            <v>8640</v>
          </cell>
          <cell r="F361">
            <v>10.422000000000001</v>
          </cell>
          <cell r="G361">
            <v>20</v>
          </cell>
          <cell r="H361">
            <v>20</v>
          </cell>
          <cell r="I361">
            <v>0</v>
          </cell>
          <cell r="J361">
            <v>216.83</v>
          </cell>
          <cell r="K361">
            <v>0</v>
          </cell>
          <cell r="L361">
            <v>30502.340000000007</v>
          </cell>
        </row>
        <row r="362">
          <cell r="D362">
            <v>8660</v>
          </cell>
          <cell r="F362">
            <v>10.342000000000001</v>
          </cell>
          <cell r="G362">
            <v>20</v>
          </cell>
          <cell r="H362">
            <v>20</v>
          </cell>
          <cell r="I362">
            <v>0</v>
          </cell>
          <cell r="J362">
            <v>207.64</v>
          </cell>
          <cell r="K362">
            <v>0</v>
          </cell>
          <cell r="L362">
            <v>30709.980000000007</v>
          </cell>
        </row>
        <row r="363">
          <cell r="D363">
            <v>8680</v>
          </cell>
          <cell r="F363">
            <v>10.375</v>
          </cell>
          <cell r="G363">
            <v>20</v>
          </cell>
          <cell r="H363">
            <v>20</v>
          </cell>
          <cell r="I363">
            <v>0</v>
          </cell>
          <cell r="J363">
            <v>207.17</v>
          </cell>
          <cell r="K363">
            <v>0</v>
          </cell>
          <cell r="L363">
            <v>30917.150000000005</v>
          </cell>
        </row>
        <row r="364">
          <cell r="D364">
            <v>8700</v>
          </cell>
          <cell r="F364">
            <v>11.834</v>
          </cell>
          <cell r="G364">
            <v>20</v>
          </cell>
          <cell r="H364">
            <v>20</v>
          </cell>
          <cell r="I364">
            <v>0</v>
          </cell>
          <cell r="J364">
            <v>222.09</v>
          </cell>
          <cell r="K364">
            <v>0</v>
          </cell>
          <cell r="L364">
            <v>31139.240000000005</v>
          </cell>
        </row>
        <row r="365">
          <cell r="D365">
            <v>8720</v>
          </cell>
          <cell r="F365">
            <v>8.7880000000000003</v>
          </cell>
          <cell r="G365">
            <v>20</v>
          </cell>
          <cell r="H365">
            <v>20</v>
          </cell>
          <cell r="I365">
            <v>0</v>
          </cell>
          <cell r="J365">
            <v>206.22</v>
          </cell>
          <cell r="K365">
            <v>0</v>
          </cell>
          <cell r="L365">
            <v>31345.460000000006</v>
          </cell>
        </row>
        <row r="366">
          <cell r="D366">
            <v>8740</v>
          </cell>
          <cell r="F366">
            <v>7.86</v>
          </cell>
          <cell r="G366">
            <v>20</v>
          </cell>
          <cell r="H366">
            <v>20</v>
          </cell>
          <cell r="I366">
            <v>0</v>
          </cell>
          <cell r="J366">
            <v>166.48</v>
          </cell>
          <cell r="K366">
            <v>0</v>
          </cell>
          <cell r="L366">
            <v>31511.940000000006</v>
          </cell>
        </row>
        <row r="367">
          <cell r="D367">
            <v>8760</v>
          </cell>
          <cell r="F367">
            <v>8.2579999999999991</v>
          </cell>
          <cell r="G367">
            <v>20</v>
          </cell>
          <cell r="H367">
            <v>20</v>
          </cell>
          <cell r="I367">
            <v>0</v>
          </cell>
          <cell r="J367">
            <v>161.18</v>
          </cell>
          <cell r="K367">
            <v>0</v>
          </cell>
          <cell r="L367">
            <v>31673.120000000006</v>
          </cell>
        </row>
        <row r="368">
          <cell r="D368">
            <v>8780</v>
          </cell>
          <cell r="F368">
            <v>8.4619999999999997</v>
          </cell>
          <cell r="G368">
            <v>20</v>
          </cell>
          <cell r="H368">
            <v>20</v>
          </cell>
          <cell r="I368">
            <v>0</v>
          </cell>
          <cell r="J368">
            <v>167.2</v>
          </cell>
          <cell r="K368">
            <v>0</v>
          </cell>
          <cell r="L368">
            <v>31840.320000000007</v>
          </cell>
        </row>
        <row r="369">
          <cell r="D369">
            <v>8800</v>
          </cell>
          <cell r="F369">
            <v>10.167999999999999</v>
          </cell>
          <cell r="G369">
            <v>20</v>
          </cell>
          <cell r="H369">
            <v>20</v>
          </cell>
          <cell r="I369">
            <v>0</v>
          </cell>
          <cell r="J369">
            <v>186.3</v>
          </cell>
          <cell r="K369">
            <v>0</v>
          </cell>
          <cell r="L369">
            <v>32026.620000000006</v>
          </cell>
        </row>
        <row r="370">
          <cell r="D370">
            <v>8820</v>
          </cell>
          <cell r="F370">
            <v>10.54</v>
          </cell>
          <cell r="G370">
            <v>20</v>
          </cell>
          <cell r="H370">
            <v>20</v>
          </cell>
          <cell r="I370">
            <v>0</v>
          </cell>
          <cell r="J370">
            <v>207.08</v>
          </cell>
          <cell r="K370">
            <v>0</v>
          </cell>
          <cell r="L370">
            <v>32233.700000000008</v>
          </cell>
        </row>
        <row r="371">
          <cell r="D371">
            <v>8840</v>
          </cell>
          <cell r="F371">
            <v>11.384</v>
          </cell>
          <cell r="G371">
            <v>20</v>
          </cell>
          <cell r="H371">
            <v>20</v>
          </cell>
          <cell r="I371">
            <v>0</v>
          </cell>
          <cell r="J371">
            <v>219.24</v>
          </cell>
          <cell r="K371">
            <v>0</v>
          </cell>
          <cell r="L371">
            <v>32452.94000000001</v>
          </cell>
        </row>
        <row r="372">
          <cell r="D372">
            <v>8860</v>
          </cell>
          <cell r="F372">
            <v>11.032</v>
          </cell>
          <cell r="G372">
            <v>20</v>
          </cell>
          <cell r="H372">
            <v>20</v>
          </cell>
          <cell r="I372">
            <v>0</v>
          </cell>
          <cell r="J372">
            <v>224.16</v>
          </cell>
          <cell r="K372">
            <v>0</v>
          </cell>
          <cell r="L372">
            <v>32677.100000000009</v>
          </cell>
        </row>
        <row r="373">
          <cell r="D373">
            <v>8880</v>
          </cell>
          <cell r="F373">
            <v>10.271000000000001</v>
          </cell>
          <cell r="G373">
            <v>20</v>
          </cell>
          <cell r="H373">
            <v>20</v>
          </cell>
          <cell r="I373">
            <v>0</v>
          </cell>
          <cell r="J373">
            <v>213.03</v>
          </cell>
          <cell r="K373">
            <v>0</v>
          </cell>
          <cell r="L373">
            <v>32890.130000000012</v>
          </cell>
        </row>
        <row r="374">
          <cell r="D374">
            <v>8900</v>
          </cell>
          <cell r="F374">
            <v>9.5869999999999997</v>
          </cell>
          <cell r="G374">
            <v>20</v>
          </cell>
          <cell r="H374">
            <v>20</v>
          </cell>
          <cell r="I374">
            <v>0</v>
          </cell>
          <cell r="J374">
            <v>198.58</v>
          </cell>
          <cell r="K374">
            <v>0</v>
          </cell>
          <cell r="L374">
            <v>33088.710000000014</v>
          </cell>
        </row>
        <row r="375">
          <cell r="D375">
            <v>8920</v>
          </cell>
          <cell r="F375">
            <v>7.9029999999999996</v>
          </cell>
          <cell r="G375">
            <v>20</v>
          </cell>
          <cell r="H375">
            <v>20</v>
          </cell>
          <cell r="I375">
            <v>0</v>
          </cell>
          <cell r="J375">
            <v>174.9</v>
          </cell>
          <cell r="K375">
            <v>0</v>
          </cell>
          <cell r="L375">
            <v>33263.610000000015</v>
          </cell>
        </row>
        <row r="376">
          <cell r="D376">
            <v>8940</v>
          </cell>
          <cell r="F376">
            <v>7.5439999999999996</v>
          </cell>
          <cell r="G376">
            <v>20</v>
          </cell>
          <cell r="H376">
            <v>20</v>
          </cell>
          <cell r="I376">
            <v>0</v>
          </cell>
          <cell r="J376">
            <v>154.47</v>
          </cell>
          <cell r="K376">
            <v>0</v>
          </cell>
          <cell r="L376">
            <v>33418.080000000016</v>
          </cell>
        </row>
        <row r="377">
          <cell r="D377">
            <v>8960</v>
          </cell>
          <cell r="F377">
            <v>8.8719999999999999</v>
          </cell>
          <cell r="G377">
            <v>20</v>
          </cell>
          <cell r="H377">
            <v>20</v>
          </cell>
          <cell r="I377">
            <v>0</v>
          </cell>
          <cell r="J377">
            <v>164.16</v>
          </cell>
          <cell r="K377">
            <v>0</v>
          </cell>
          <cell r="L377">
            <v>33582.24000000002</v>
          </cell>
        </row>
        <row r="378">
          <cell r="D378">
            <v>8980</v>
          </cell>
          <cell r="F378">
            <v>8.8949999999999996</v>
          </cell>
          <cell r="G378">
            <v>20</v>
          </cell>
          <cell r="H378">
            <v>20</v>
          </cell>
          <cell r="I378">
            <v>0</v>
          </cell>
          <cell r="J378">
            <v>177.67</v>
          </cell>
          <cell r="K378">
            <v>0</v>
          </cell>
          <cell r="L378">
            <v>33759.910000000018</v>
          </cell>
        </row>
        <row r="379">
          <cell r="D379">
            <v>9000</v>
          </cell>
          <cell r="F379">
            <v>9.5139999999999993</v>
          </cell>
          <cell r="G379">
            <v>20</v>
          </cell>
          <cell r="H379">
            <v>20</v>
          </cell>
          <cell r="I379">
            <v>0</v>
          </cell>
          <cell r="J379">
            <v>184.09</v>
          </cell>
          <cell r="K379">
            <v>0</v>
          </cell>
          <cell r="L379">
            <v>33944.000000000015</v>
          </cell>
        </row>
        <row r="380">
          <cell r="D380">
            <v>9020</v>
          </cell>
          <cell r="F380">
            <v>10.268000000000001</v>
          </cell>
          <cell r="G380">
            <v>20</v>
          </cell>
          <cell r="H380">
            <v>20</v>
          </cell>
          <cell r="I380">
            <v>0</v>
          </cell>
          <cell r="J380">
            <v>197.82</v>
          </cell>
          <cell r="K380">
            <v>0</v>
          </cell>
          <cell r="L380">
            <v>34141.820000000014</v>
          </cell>
        </row>
        <row r="381">
          <cell r="D381">
            <v>9040</v>
          </cell>
          <cell r="F381">
            <v>11.16</v>
          </cell>
          <cell r="G381">
            <v>20</v>
          </cell>
          <cell r="H381">
            <v>20</v>
          </cell>
          <cell r="I381">
            <v>0</v>
          </cell>
          <cell r="J381">
            <v>214.28</v>
          </cell>
          <cell r="K381">
            <v>0</v>
          </cell>
          <cell r="L381">
            <v>34356.100000000013</v>
          </cell>
        </row>
        <row r="382">
          <cell r="D382">
            <v>9060</v>
          </cell>
          <cell r="F382">
            <v>11.65</v>
          </cell>
          <cell r="G382">
            <v>20</v>
          </cell>
          <cell r="H382">
            <v>20</v>
          </cell>
          <cell r="I382">
            <v>0</v>
          </cell>
          <cell r="J382">
            <v>228.1</v>
          </cell>
          <cell r="K382">
            <v>0</v>
          </cell>
          <cell r="L382">
            <v>34584.200000000012</v>
          </cell>
        </row>
        <row r="383">
          <cell r="D383">
            <v>9080</v>
          </cell>
          <cell r="F383">
            <v>9.3859999999999992</v>
          </cell>
          <cell r="G383">
            <v>20</v>
          </cell>
          <cell r="H383">
            <v>20</v>
          </cell>
          <cell r="I383">
            <v>0</v>
          </cell>
          <cell r="J383">
            <v>210.36</v>
          </cell>
          <cell r="K383">
            <v>0</v>
          </cell>
          <cell r="L383">
            <v>34794.560000000012</v>
          </cell>
        </row>
        <row r="384">
          <cell r="D384">
            <v>9100</v>
          </cell>
          <cell r="F384">
            <v>9.718</v>
          </cell>
          <cell r="G384">
            <v>20</v>
          </cell>
          <cell r="H384">
            <v>20</v>
          </cell>
          <cell r="I384">
            <v>0</v>
          </cell>
          <cell r="J384">
            <v>191.04</v>
          </cell>
          <cell r="K384">
            <v>0</v>
          </cell>
          <cell r="L384">
            <v>34985.600000000013</v>
          </cell>
        </row>
        <row r="385">
          <cell r="D385">
            <v>9120</v>
          </cell>
          <cell r="F385">
            <v>9.6310000000000002</v>
          </cell>
          <cell r="G385">
            <v>20</v>
          </cell>
          <cell r="H385">
            <v>20</v>
          </cell>
          <cell r="I385">
            <v>0</v>
          </cell>
          <cell r="J385">
            <v>193.49</v>
          </cell>
          <cell r="K385">
            <v>0</v>
          </cell>
          <cell r="L385">
            <v>35179.090000000011</v>
          </cell>
        </row>
        <row r="386">
          <cell r="D386">
            <v>9140</v>
          </cell>
          <cell r="F386">
            <v>9.1460000000000008</v>
          </cell>
          <cell r="G386">
            <v>20</v>
          </cell>
          <cell r="H386">
            <v>20</v>
          </cell>
          <cell r="I386">
            <v>0</v>
          </cell>
          <cell r="J386">
            <v>187.77</v>
          </cell>
          <cell r="K386">
            <v>0</v>
          </cell>
          <cell r="L386">
            <v>35366.860000000008</v>
          </cell>
        </row>
        <row r="387">
          <cell r="D387">
            <v>9160</v>
          </cell>
          <cell r="F387">
            <v>8.407</v>
          </cell>
          <cell r="G387">
            <v>20</v>
          </cell>
          <cell r="H387">
            <v>20</v>
          </cell>
          <cell r="I387">
            <v>0</v>
          </cell>
          <cell r="J387">
            <v>175.53</v>
          </cell>
          <cell r="K387">
            <v>0</v>
          </cell>
          <cell r="L387">
            <v>35542.390000000007</v>
          </cell>
        </row>
        <row r="388">
          <cell r="D388">
            <v>9180</v>
          </cell>
          <cell r="F388">
            <v>8.9190000000000005</v>
          </cell>
          <cell r="G388">
            <v>20</v>
          </cell>
          <cell r="H388">
            <v>20</v>
          </cell>
          <cell r="I388">
            <v>0</v>
          </cell>
          <cell r="J388">
            <v>173.26</v>
          </cell>
          <cell r="K388">
            <v>0</v>
          </cell>
          <cell r="L388">
            <v>35715.650000000009</v>
          </cell>
        </row>
        <row r="389">
          <cell r="D389">
            <v>9200</v>
          </cell>
          <cell r="F389">
            <v>8.4730000000000008</v>
          </cell>
          <cell r="G389">
            <v>20</v>
          </cell>
          <cell r="H389">
            <v>20</v>
          </cell>
          <cell r="I389">
            <v>0</v>
          </cell>
          <cell r="J389">
            <v>173.92</v>
          </cell>
          <cell r="K389">
            <v>0</v>
          </cell>
          <cell r="L389">
            <v>35889.570000000007</v>
          </cell>
        </row>
        <row r="390">
          <cell r="D390">
            <v>9220</v>
          </cell>
          <cell r="F390">
            <v>10.339</v>
          </cell>
          <cell r="G390">
            <v>20</v>
          </cell>
          <cell r="H390">
            <v>20</v>
          </cell>
          <cell r="I390">
            <v>0</v>
          </cell>
          <cell r="J390">
            <v>188.12</v>
          </cell>
          <cell r="K390">
            <v>0</v>
          </cell>
          <cell r="L390">
            <v>36077.69000000001</v>
          </cell>
        </row>
        <row r="391">
          <cell r="D391">
            <v>9240</v>
          </cell>
          <cell r="F391">
            <v>8.4819999999999993</v>
          </cell>
          <cell r="G391">
            <v>20</v>
          </cell>
          <cell r="H391">
            <v>20</v>
          </cell>
          <cell r="I391">
            <v>0</v>
          </cell>
          <cell r="J391">
            <v>188.21</v>
          </cell>
          <cell r="K391">
            <v>0</v>
          </cell>
          <cell r="L391">
            <v>36265.900000000009</v>
          </cell>
        </row>
        <row r="392">
          <cell r="D392">
            <v>9260</v>
          </cell>
          <cell r="F392">
            <v>8.8930000000000007</v>
          </cell>
          <cell r="G392">
            <v>20</v>
          </cell>
          <cell r="H392">
            <v>20</v>
          </cell>
          <cell r="I392">
            <v>0</v>
          </cell>
          <cell r="J392">
            <v>173.75</v>
          </cell>
          <cell r="K392">
            <v>0</v>
          </cell>
          <cell r="L392">
            <v>36439.650000000009</v>
          </cell>
        </row>
        <row r="393">
          <cell r="D393">
            <v>9280</v>
          </cell>
          <cell r="F393">
            <v>9.0510000000000002</v>
          </cell>
          <cell r="G393">
            <v>20</v>
          </cell>
          <cell r="H393">
            <v>20</v>
          </cell>
          <cell r="I393">
            <v>0</v>
          </cell>
          <cell r="J393">
            <v>179.44</v>
          </cell>
          <cell r="K393">
            <v>0</v>
          </cell>
          <cell r="L393">
            <v>36619.090000000011</v>
          </cell>
        </row>
        <row r="394">
          <cell r="D394">
            <v>9300</v>
          </cell>
          <cell r="F394">
            <v>9.0299999999999994</v>
          </cell>
          <cell r="G394">
            <v>20</v>
          </cell>
          <cell r="H394">
            <v>20</v>
          </cell>
          <cell r="I394">
            <v>0</v>
          </cell>
          <cell r="J394">
            <v>180.81</v>
          </cell>
          <cell r="K394">
            <v>0</v>
          </cell>
          <cell r="L394">
            <v>36799.900000000009</v>
          </cell>
        </row>
        <row r="395">
          <cell r="D395">
            <v>9320</v>
          </cell>
          <cell r="F395">
            <v>9.5779999999999994</v>
          </cell>
          <cell r="G395">
            <v>20</v>
          </cell>
          <cell r="H395">
            <v>20</v>
          </cell>
          <cell r="I395">
            <v>0</v>
          </cell>
          <cell r="J395">
            <v>186.08</v>
          </cell>
          <cell r="K395">
            <v>0</v>
          </cell>
          <cell r="L395">
            <v>36985.98000000001</v>
          </cell>
        </row>
        <row r="396">
          <cell r="D396">
            <v>9340</v>
          </cell>
          <cell r="F396">
            <v>8.9120000000000008</v>
          </cell>
          <cell r="G396">
            <v>20</v>
          </cell>
          <cell r="H396">
            <v>20</v>
          </cell>
          <cell r="I396">
            <v>0</v>
          </cell>
          <cell r="J396">
            <v>184.9</v>
          </cell>
          <cell r="K396">
            <v>0</v>
          </cell>
          <cell r="L396">
            <v>37170.880000000012</v>
          </cell>
        </row>
        <row r="397">
          <cell r="D397">
            <v>9360</v>
          </cell>
          <cell r="F397">
            <v>9.8279999999999994</v>
          </cell>
          <cell r="G397">
            <v>20</v>
          </cell>
          <cell r="H397">
            <v>20</v>
          </cell>
          <cell r="I397">
            <v>0</v>
          </cell>
          <cell r="J397">
            <v>187.4</v>
          </cell>
          <cell r="K397">
            <v>0</v>
          </cell>
          <cell r="L397">
            <v>37358.280000000013</v>
          </cell>
        </row>
        <row r="398">
          <cell r="D398">
            <v>9380</v>
          </cell>
          <cell r="F398">
            <v>9.5609999999999999</v>
          </cell>
          <cell r="G398">
            <v>20</v>
          </cell>
          <cell r="H398">
            <v>20</v>
          </cell>
          <cell r="I398">
            <v>0</v>
          </cell>
          <cell r="J398">
            <v>193.89</v>
          </cell>
          <cell r="K398">
            <v>0</v>
          </cell>
          <cell r="L398">
            <v>37552.170000000013</v>
          </cell>
        </row>
        <row r="399">
          <cell r="D399">
            <v>9400</v>
          </cell>
          <cell r="F399">
            <v>8.8930000000000007</v>
          </cell>
          <cell r="G399">
            <v>20</v>
          </cell>
          <cell r="H399">
            <v>20</v>
          </cell>
          <cell r="I399">
            <v>0</v>
          </cell>
          <cell r="J399">
            <v>184.54</v>
          </cell>
          <cell r="K399">
            <v>0</v>
          </cell>
          <cell r="L399">
            <v>37736.710000000014</v>
          </cell>
        </row>
        <row r="400">
          <cell r="D400">
            <v>9420</v>
          </cell>
          <cell r="F400">
            <v>8.8770000000000007</v>
          </cell>
          <cell r="G400">
            <v>20</v>
          </cell>
          <cell r="H400">
            <v>20</v>
          </cell>
          <cell r="I400">
            <v>0</v>
          </cell>
          <cell r="J400">
            <v>177.7</v>
          </cell>
          <cell r="K400">
            <v>0</v>
          </cell>
          <cell r="L400">
            <v>37914.410000000011</v>
          </cell>
        </row>
        <row r="401">
          <cell r="D401">
            <v>9440</v>
          </cell>
          <cell r="F401">
            <v>9.42</v>
          </cell>
          <cell r="G401">
            <v>20</v>
          </cell>
          <cell r="H401">
            <v>20</v>
          </cell>
          <cell r="I401">
            <v>0</v>
          </cell>
          <cell r="J401">
            <v>182.97</v>
          </cell>
          <cell r="K401">
            <v>0</v>
          </cell>
          <cell r="L401">
            <v>38097.380000000012</v>
          </cell>
        </row>
        <row r="402">
          <cell r="D402">
            <v>9460</v>
          </cell>
          <cell r="F402">
            <v>9.9540000000000006</v>
          </cell>
          <cell r="G402">
            <v>20</v>
          </cell>
          <cell r="H402">
            <v>20</v>
          </cell>
          <cell r="I402">
            <v>0</v>
          </cell>
          <cell r="J402">
            <v>193.74</v>
          </cell>
          <cell r="K402">
            <v>0</v>
          </cell>
          <cell r="L402">
            <v>38291.12000000001</v>
          </cell>
        </row>
        <row r="403">
          <cell r="D403">
            <v>9480</v>
          </cell>
          <cell r="F403">
            <v>10.747999999999999</v>
          </cell>
          <cell r="G403">
            <v>20</v>
          </cell>
          <cell r="H403">
            <v>20</v>
          </cell>
          <cell r="I403">
            <v>0</v>
          </cell>
          <cell r="J403">
            <v>207.02</v>
          </cell>
          <cell r="K403">
            <v>0</v>
          </cell>
          <cell r="L403">
            <v>38498.140000000007</v>
          </cell>
        </row>
        <row r="404">
          <cell r="D404">
            <v>9500</v>
          </cell>
          <cell r="F404">
            <v>11.31</v>
          </cell>
          <cell r="G404">
            <v>20</v>
          </cell>
          <cell r="H404">
            <v>20</v>
          </cell>
          <cell r="I404">
            <v>0</v>
          </cell>
          <cell r="J404">
            <v>220.58</v>
          </cell>
          <cell r="K404">
            <v>0</v>
          </cell>
          <cell r="L404">
            <v>38718.720000000008</v>
          </cell>
        </row>
        <row r="405">
          <cell r="D405">
            <v>9520</v>
          </cell>
          <cell r="F405">
            <v>10.298</v>
          </cell>
          <cell r="G405">
            <v>20</v>
          </cell>
          <cell r="H405">
            <v>20</v>
          </cell>
          <cell r="I405">
            <v>0</v>
          </cell>
          <cell r="J405">
            <v>216.08</v>
          </cell>
          <cell r="K405">
            <v>0</v>
          </cell>
          <cell r="L405">
            <v>38934.80000000001</v>
          </cell>
        </row>
        <row r="406">
          <cell r="D406">
            <v>9540</v>
          </cell>
          <cell r="F406">
            <v>7.4329999999999998</v>
          </cell>
          <cell r="G406">
            <v>20</v>
          </cell>
          <cell r="H406">
            <v>20</v>
          </cell>
          <cell r="I406">
            <v>0</v>
          </cell>
          <cell r="J406">
            <v>177.31</v>
          </cell>
          <cell r="K406">
            <v>0</v>
          </cell>
          <cell r="L406">
            <v>39112.110000000008</v>
          </cell>
        </row>
        <row r="407">
          <cell r="D407">
            <v>9560</v>
          </cell>
          <cell r="F407">
            <v>9.7010000000000005</v>
          </cell>
          <cell r="G407">
            <v>20</v>
          </cell>
          <cell r="H407">
            <v>20</v>
          </cell>
          <cell r="I407">
            <v>0</v>
          </cell>
          <cell r="J407">
            <v>171.34</v>
          </cell>
          <cell r="K407">
            <v>0</v>
          </cell>
          <cell r="L407">
            <v>39283.450000000004</v>
          </cell>
        </row>
        <row r="408">
          <cell r="D408">
            <v>9580</v>
          </cell>
          <cell r="F408">
            <v>10.532999999999999</v>
          </cell>
          <cell r="G408">
            <v>20</v>
          </cell>
          <cell r="H408">
            <v>20</v>
          </cell>
          <cell r="I408">
            <v>0</v>
          </cell>
          <cell r="J408">
            <v>202.34</v>
          </cell>
          <cell r="K408">
            <v>0</v>
          </cell>
          <cell r="L408">
            <v>39485.79</v>
          </cell>
        </row>
        <row r="409">
          <cell r="D409">
            <v>9600</v>
          </cell>
          <cell r="F409">
            <v>9.93</v>
          </cell>
          <cell r="G409">
            <v>20</v>
          </cell>
          <cell r="H409">
            <v>20</v>
          </cell>
          <cell r="I409">
            <v>0</v>
          </cell>
          <cell r="J409">
            <v>204.63</v>
          </cell>
          <cell r="K409">
            <v>0</v>
          </cell>
          <cell r="L409">
            <v>39690.42</v>
          </cell>
        </row>
        <row r="410">
          <cell r="D410">
            <v>9620</v>
          </cell>
          <cell r="F410">
            <v>10.739000000000001</v>
          </cell>
          <cell r="G410">
            <v>20</v>
          </cell>
          <cell r="H410">
            <v>20</v>
          </cell>
          <cell r="I410">
            <v>0</v>
          </cell>
          <cell r="J410">
            <v>206.69</v>
          </cell>
          <cell r="K410">
            <v>0</v>
          </cell>
          <cell r="L410">
            <v>39897.11</v>
          </cell>
        </row>
        <row r="411">
          <cell r="D411">
            <v>9640</v>
          </cell>
          <cell r="F411">
            <v>10.994999999999999</v>
          </cell>
          <cell r="G411">
            <v>20</v>
          </cell>
          <cell r="H411">
            <v>20</v>
          </cell>
          <cell r="I411">
            <v>0</v>
          </cell>
          <cell r="J411">
            <v>217.34</v>
          </cell>
          <cell r="K411">
            <v>0</v>
          </cell>
          <cell r="L411">
            <v>40114.449999999997</v>
          </cell>
        </row>
        <row r="412">
          <cell r="D412">
            <v>9660</v>
          </cell>
          <cell r="F412">
            <v>11.087999999999999</v>
          </cell>
          <cell r="G412">
            <v>20</v>
          </cell>
          <cell r="H412">
            <v>20</v>
          </cell>
          <cell r="I412">
            <v>0</v>
          </cell>
          <cell r="J412">
            <v>220.83</v>
          </cell>
          <cell r="K412">
            <v>0</v>
          </cell>
          <cell r="L412">
            <v>40335.279999999999</v>
          </cell>
        </row>
        <row r="413">
          <cell r="D413">
            <v>9680</v>
          </cell>
          <cell r="F413">
            <v>10.683</v>
          </cell>
          <cell r="G413">
            <v>20</v>
          </cell>
          <cell r="H413">
            <v>20</v>
          </cell>
          <cell r="I413">
            <v>0</v>
          </cell>
          <cell r="J413">
            <v>217.71</v>
          </cell>
          <cell r="K413">
            <v>0</v>
          </cell>
          <cell r="L413">
            <v>40552.99</v>
          </cell>
        </row>
        <row r="414">
          <cell r="D414">
            <v>9700</v>
          </cell>
          <cell r="F414">
            <v>9.93</v>
          </cell>
          <cell r="G414">
            <v>20</v>
          </cell>
          <cell r="H414">
            <v>20</v>
          </cell>
          <cell r="I414">
            <v>0</v>
          </cell>
          <cell r="J414">
            <v>206.13</v>
          </cell>
          <cell r="K414">
            <v>0</v>
          </cell>
          <cell r="L414">
            <v>40759.119999999995</v>
          </cell>
        </row>
        <row r="415">
          <cell r="D415">
            <v>9720</v>
          </cell>
          <cell r="F415">
            <v>10.867000000000001</v>
          </cell>
          <cell r="G415">
            <v>20</v>
          </cell>
          <cell r="H415">
            <v>20</v>
          </cell>
          <cell r="I415">
            <v>0</v>
          </cell>
          <cell r="J415">
            <v>207.97</v>
          </cell>
          <cell r="K415">
            <v>0</v>
          </cell>
          <cell r="L415">
            <v>40967.089999999997</v>
          </cell>
        </row>
        <row r="416">
          <cell r="D416">
            <v>9740</v>
          </cell>
          <cell r="F416">
            <v>10.263</v>
          </cell>
          <cell r="G416">
            <v>20</v>
          </cell>
          <cell r="H416">
            <v>20</v>
          </cell>
          <cell r="I416">
            <v>0</v>
          </cell>
          <cell r="J416">
            <v>211.3</v>
          </cell>
          <cell r="K416">
            <v>0</v>
          </cell>
          <cell r="L416">
            <v>41178.39</v>
          </cell>
        </row>
        <row r="417">
          <cell r="D417">
            <v>9760</v>
          </cell>
          <cell r="F417">
            <v>10.987</v>
          </cell>
          <cell r="G417">
            <v>20</v>
          </cell>
          <cell r="H417">
            <v>20</v>
          </cell>
          <cell r="I417">
            <v>0</v>
          </cell>
          <cell r="J417">
            <v>212.5</v>
          </cell>
          <cell r="K417">
            <v>0</v>
          </cell>
          <cell r="L417">
            <v>41390.89</v>
          </cell>
        </row>
        <row r="418">
          <cell r="D418">
            <v>9780</v>
          </cell>
          <cell r="F418">
            <v>9.9160000000000004</v>
          </cell>
          <cell r="G418">
            <v>20</v>
          </cell>
          <cell r="H418">
            <v>20</v>
          </cell>
          <cell r="I418">
            <v>0</v>
          </cell>
          <cell r="J418">
            <v>209.03</v>
          </cell>
          <cell r="K418">
            <v>0</v>
          </cell>
          <cell r="L418">
            <v>41599.919999999998</v>
          </cell>
        </row>
        <row r="419">
          <cell r="D419">
            <v>9800</v>
          </cell>
          <cell r="F419">
            <v>10.787000000000001</v>
          </cell>
          <cell r="G419">
            <v>20</v>
          </cell>
          <cell r="H419">
            <v>20</v>
          </cell>
          <cell r="I419">
            <v>0</v>
          </cell>
          <cell r="J419">
            <v>207.03</v>
          </cell>
          <cell r="K419">
            <v>0</v>
          </cell>
          <cell r="L419">
            <v>41806.949999999997</v>
          </cell>
        </row>
        <row r="420">
          <cell r="D420">
            <v>9820</v>
          </cell>
          <cell r="F420">
            <v>11.276</v>
          </cell>
          <cell r="G420">
            <v>20</v>
          </cell>
          <cell r="H420">
            <v>20</v>
          </cell>
          <cell r="I420">
            <v>0</v>
          </cell>
          <cell r="J420">
            <v>220.63</v>
          </cell>
          <cell r="K420">
            <v>0</v>
          </cell>
          <cell r="L420">
            <v>42027.579999999994</v>
          </cell>
        </row>
        <row r="421">
          <cell r="D421">
            <v>9840</v>
          </cell>
          <cell r="F421">
            <v>10.722</v>
          </cell>
          <cell r="G421">
            <v>20</v>
          </cell>
          <cell r="H421">
            <v>20</v>
          </cell>
          <cell r="I421">
            <v>0</v>
          </cell>
          <cell r="J421">
            <v>219.98</v>
          </cell>
          <cell r="K421">
            <v>0</v>
          </cell>
          <cell r="L421">
            <v>42247.56</v>
          </cell>
        </row>
        <row r="422">
          <cell r="D422">
            <v>9860</v>
          </cell>
          <cell r="F422">
            <v>10.952</v>
          </cell>
          <cell r="G422">
            <v>20</v>
          </cell>
          <cell r="H422">
            <v>20</v>
          </cell>
          <cell r="I422">
            <v>0</v>
          </cell>
          <cell r="J422">
            <v>216.74</v>
          </cell>
          <cell r="K422">
            <v>0</v>
          </cell>
          <cell r="L422">
            <v>42464.299999999996</v>
          </cell>
        </row>
        <row r="423">
          <cell r="D423">
            <v>9880</v>
          </cell>
          <cell r="F423">
            <v>10.412000000000001</v>
          </cell>
          <cell r="G423">
            <v>20</v>
          </cell>
          <cell r="H423">
            <v>20</v>
          </cell>
          <cell r="I423">
            <v>0</v>
          </cell>
          <cell r="J423">
            <v>213.64</v>
          </cell>
          <cell r="K423">
            <v>0</v>
          </cell>
          <cell r="L423">
            <v>42677.939999999995</v>
          </cell>
        </row>
        <row r="424">
          <cell r="D424">
            <v>9900</v>
          </cell>
          <cell r="F424">
            <v>8.3710000000000004</v>
          </cell>
          <cell r="G424">
            <v>20</v>
          </cell>
          <cell r="H424">
            <v>20</v>
          </cell>
          <cell r="I424">
            <v>0</v>
          </cell>
          <cell r="J424">
            <v>187.83</v>
          </cell>
          <cell r="K424">
            <v>0</v>
          </cell>
          <cell r="L424">
            <v>42865.77</v>
          </cell>
        </row>
        <row r="425">
          <cell r="D425">
            <v>9920</v>
          </cell>
          <cell r="F425">
            <v>3.492</v>
          </cell>
          <cell r="G425">
            <v>20</v>
          </cell>
          <cell r="H425">
            <v>20</v>
          </cell>
          <cell r="I425">
            <v>0</v>
          </cell>
          <cell r="J425">
            <v>118.63</v>
          </cell>
          <cell r="K425">
            <v>0</v>
          </cell>
          <cell r="L425">
            <v>42984.399999999994</v>
          </cell>
        </row>
        <row r="426">
          <cell r="D426">
            <v>9940</v>
          </cell>
          <cell r="F426">
            <v>3.9550000000000001</v>
          </cell>
          <cell r="G426">
            <v>20</v>
          </cell>
          <cell r="H426">
            <v>20</v>
          </cell>
          <cell r="I426">
            <v>0</v>
          </cell>
          <cell r="J426">
            <v>74.47</v>
          </cell>
          <cell r="K426">
            <v>0</v>
          </cell>
          <cell r="L426">
            <v>43058.869999999995</v>
          </cell>
        </row>
        <row r="427">
          <cell r="D427">
            <v>9960</v>
          </cell>
          <cell r="F427">
            <v>4.8040000000000003</v>
          </cell>
          <cell r="G427">
            <v>20</v>
          </cell>
          <cell r="H427">
            <v>20</v>
          </cell>
          <cell r="I427">
            <v>0</v>
          </cell>
          <cell r="J427">
            <v>87.59</v>
          </cell>
          <cell r="K427">
            <v>0</v>
          </cell>
          <cell r="L427">
            <v>43146.459999999992</v>
          </cell>
        </row>
        <row r="428">
          <cell r="D428">
            <v>9980</v>
          </cell>
          <cell r="F428">
            <v>3.024</v>
          </cell>
          <cell r="G428">
            <v>20</v>
          </cell>
          <cell r="H428">
            <v>20</v>
          </cell>
          <cell r="I428">
            <v>0</v>
          </cell>
          <cell r="J428">
            <v>78.28</v>
          </cell>
          <cell r="K428">
            <v>0</v>
          </cell>
          <cell r="L428">
            <v>43224.739999999991</v>
          </cell>
        </row>
        <row r="429">
          <cell r="D429">
            <v>10000</v>
          </cell>
          <cell r="F429">
            <v>3.859</v>
          </cell>
          <cell r="G429">
            <v>20</v>
          </cell>
          <cell r="H429">
            <v>20</v>
          </cell>
          <cell r="I429">
            <v>0</v>
          </cell>
          <cell r="J429">
            <v>68.83</v>
          </cell>
          <cell r="K429">
            <v>0</v>
          </cell>
          <cell r="L429">
            <v>43293.569999999992</v>
          </cell>
        </row>
        <row r="430">
          <cell r="D430">
            <v>10020</v>
          </cell>
          <cell r="F430">
            <v>5.2030000000000003</v>
          </cell>
          <cell r="G430">
            <v>20</v>
          </cell>
          <cell r="H430">
            <v>20</v>
          </cell>
          <cell r="I430">
            <v>0</v>
          </cell>
          <cell r="J430">
            <v>90.62</v>
          </cell>
          <cell r="K430">
            <v>0</v>
          </cell>
          <cell r="L430">
            <v>43384.189999999995</v>
          </cell>
        </row>
        <row r="431">
          <cell r="D431">
            <v>10040</v>
          </cell>
          <cell r="F431">
            <v>4.8920000000000003</v>
          </cell>
          <cell r="G431">
            <v>20</v>
          </cell>
          <cell r="H431">
            <v>20</v>
          </cell>
          <cell r="I431">
            <v>0</v>
          </cell>
          <cell r="J431">
            <v>100.95</v>
          </cell>
          <cell r="K431">
            <v>0</v>
          </cell>
          <cell r="L431">
            <v>43485.139999999992</v>
          </cell>
        </row>
        <row r="432">
          <cell r="D432">
            <v>10060</v>
          </cell>
          <cell r="F432">
            <v>5.0940000000000003</v>
          </cell>
          <cell r="G432">
            <v>20</v>
          </cell>
          <cell r="H432">
            <v>20</v>
          </cell>
          <cell r="I432">
            <v>0</v>
          </cell>
          <cell r="J432">
            <v>99.86</v>
          </cell>
          <cell r="K432">
            <v>0</v>
          </cell>
          <cell r="L432">
            <v>43584.999999999993</v>
          </cell>
        </row>
        <row r="433">
          <cell r="D433">
            <v>10080</v>
          </cell>
          <cell r="F433">
            <v>5.548</v>
          </cell>
          <cell r="G433">
            <v>20</v>
          </cell>
          <cell r="H433">
            <v>20</v>
          </cell>
          <cell r="I433">
            <v>0</v>
          </cell>
          <cell r="J433">
            <v>106.42</v>
          </cell>
          <cell r="K433">
            <v>0</v>
          </cell>
          <cell r="L433">
            <v>43691.419999999991</v>
          </cell>
        </row>
        <row r="434">
          <cell r="D434">
            <v>10100</v>
          </cell>
          <cell r="F434">
            <v>5.5380000000000003</v>
          </cell>
          <cell r="G434">
            <v>20</v>
          </cell>
          <cell r="H434">
            <v>20</v>
          </cell>
          <cell r="I434">
            <v>0</v>
          </cell>
          <cell r="J434">
            <v>110.86</v>
          </cell>
          <cell r="K434">
            <v>0</v>
          </cell>
          <cell r="L434">
            <v>43802.279999999992</v>
          </cell>
        </row>
        <row r="435">
          <cell r="D435">
            <v>10120</v>
          </cell>
          <cell r="F435">
            <v>5.7229999999999999</v>
          </cell>
          <cell r="G435">
            <v>20</v>
          </cell>
          <cell r="H435">
            <v>20</v>
          </cell>
          <cell r="I435">
            <v>0</v>
          </cell>
          <cell r="J435">
            <v>112.61</v>
          </cell>
          <cell r="K435">
            <v>0</v>
          </cell>
          <cell r="L435">
            <v>43914.889999999992</v>
          </cell>
        </row>
        <row r="436">
          <cell r="D436">
            <v>10140</v>
          </cell>
          <cell r="F436">
            <v>6.0970000000000004</v>
          </cell>
          <cell r="G436">
            <v>20</v>
          </cell>
          <cell r="H436">
            <v>20</v>
          </cell>
          <cell r="I436">
            <v>0</v>
          </cell>
          <cell r="J436">
            <v>118.2</v>
          </cell>
          <cell r="K436">
            <v>0</v>
          </cell>
          <cell r="L436">
            <v>44033.089999999989</v>
          </cell>
        </row>
        <row r="437">
          <cell r="D437">
            <v>10160</v>
          </cell>
          <cell r="F437">
            <v>5.8979999999999997</v>
          </cell>
          <cell r="G437">
            <v>20</v>
          </cell>
          <cell r="H437">
            <v>20</v>
          </cell>
          <cell r="I437">
            <v>0</v>
          </cell>
          <cell r="J437">
            <v>119.95</v>
          </cell>
          <cell r="K437">
            <v>0</v>
          </cell>
          <cell r="L437">
            <v>44153.039999999986</v>
          </cell>
        </row>
        <row r="438">
          <cell r="D438">
            <v>10180</v>
          </cell>
          <cell r="F438">
            <v>5.5209999999999999</v>
          </cell>
          <cell r="G438">
            <v>20</v>
          </cell>
          <cell r="H438">
            <v>20</v>
          </cell>
          <cell r="I438">
            <v>0</v>
          </cell>
          <cell r="J438">
            <v>114.19</v>
          </cell>
          <cell r="K438">
            <v>0</v>
          </cell>
          <cell r="L438">
            <v>44267.229999999989</v>
          </cell>
        </row>
        <row r="439">
          <cell r="D439">
            <v>10200</v>
          </cell>
          <cell r="F439">
            <v>4.3289999999999997</v>
          </cell>
          <cell r="G439">
            <v>20</v>
          </cell>
          <cell r="H439">
            <v>20</v>
          </cell>
          <cell r="I439">
            <v>0</v>
          </cell>
          <cell r="J439">
            <v>98.5</v>
          </cell>
          <cell r="K439">
            <v>0</v>
          </cell>
          <cell r="L439">
            <v>44365.729999999989</v>
          </cell>
        </row>
        <row r="440">
          <cell r="D440">
            <v>10220</v>
          </cell>
          <cell r="F440">
            <v>2.0659999999999998</v>
          </cell>
          <cell r="G440">
            <v>20</v>
          </cell>
          <cell r="H440">
            <v>20</v>
          </cell>
          <cell r="I440">
            <v>0</v>
          </cell>
          <cell r="J440">
            <v>63.95</v>
          </cell>
          <cell r="K440">
            <v>0</v>
          </cell>
          <cell r="L440">
            <v>44429.679999999986</v>
          </cell>
        </row>
        <row r="441">
          <cell r="D441">
            <v>10240</v>
          </cell>
          <cell r="F441">
            <v>3.1509999999999998</v>
          </cell>
          <cell r="G441">
            <v>20</v>
          </cell>
          <cell r="H441">
            <v>20</v>
          </cell>
          <cell r="I441">
            <v>0</v>
          </cell>
          <cell r="J441">
            <v>52.17</v>
          </cell>
          <cell r="K441">
            <v>0</v>
          </cell>
          <cell r="L441">
            <v>44481.849999999984</v>
          </cell>
        </row>
        <row r="442">
          <cell r="D442">
            <v>10260</v>
          </cell>
          <cell r="F442">
            <v>3.89</v>
          </cell>
          <cell r="G442">
            <v>20</v>
          </cell>
          <cell r="H442">
            <v>20</v>
          </cell>
          <cell r="I442">
            <v>0</v>
          </cell>
          <cell r="J442">
            <v>70.41</v>
          </cell>
          <cell r="K442">
            <v>0</v>
          </cell>
          <cell r="L442">
            <v>44552.259999999987</v>
          </cell>
        </row>
        <row r="443">
          <cell r="D443">
            <v>10280</v>
          </cell>
          <cell r="F443">
            <v>3.9209999999999998</v>
          </cell>
          <cell r="G443">
            <v>20</v>
          </cell>
          <cell r="H443">
            <v>20</v>
          </cell>
          <cell r="I443">
            <v>0</v>
          </cell>
          <cell r="J443">
            <v>78.11</v>
          </cell>
          <cell r="K443">
            <v>0</v>
          </cell>
          <cell r="L443">
            <v>44630.369999999988</v>
          </cell>
        </row>
        <row r="444">
          <cell r="D444">
            <v>10300</v>
          </cell>
          <cell r="F444">
            <v>4.0014000000000003</v>
          </cell>
          <cell r="G444">
            <v>20</v>
          </cell>
          <cell r="H444">
            <v>20</v>
          </cell>
          <cell r="I444">
            <v>0</v>
          </cell>
          <cell r="J444">
            <v>79.224000000000004</v>
          </cell>
          <cell r="K444">
            <v>0</v>
          </cell>
          <cell r="L444">
            <v>44709.59399999999</v>
          </cell>
        </row>
        <row r="445">
          <cell r="D445">
            <v>10320</v>
          </cell>
          <cell r="F445">
            <v>4.0949999999999998</v>
          </cell>
          <cell r="G445">
            <v>20</v>
          </cell>
          <cell r="H445">
            <v>20</v>
          </cell>
          <cell r="I445">
            <v>0</v>
          </cell>
          <cell r="J445">
            <v>80.963999999999999</v>
          </cell>
          <cell r="K445">
            <v>0</v>
          </cell>
          <cell r="L445">
            <v>44790.55799999999</v>
          </cell>
        </row>
        <row r="446">
          <cell r="D446">
            <v>10340</v>
          </cell>
          <cell r="F446">
            <v>4.1470000000000002</v>
          </cell>
          <cell r="G446">
            <v>20</v>
          </cell>
          <cell r="H446">
            <v>20</v>
          </cell>
          <cell r="I446">
            <v>0</v>
          </cell>
          <cell r="J446">
            <v>82.42</v>
          </cell>
          <cell r="K446">
            <v>0</v>
          </cell>
          <cell r="L446">
            <v>44872.977999999988</v>
          </cell>
        </row>
        <row r="447">
          <cell r="D447">
            <v>10360</v>
          </cell>
          <cell r="F447">
            <v>3.49</v>
          </cell>
          <cell r="G447">
            <v>20</v>
          </cell>
          <cell r="H447">
            <v>20</v>
          </cell>
          <cell r="I447">
            <v>0</v>
          </cell>
          <cell r="J447">
            <v>76.37</v>
          </cell>
          <cell r="K447">
            <v>0</v>
          </cell>
          <cell r="L447">
            <v>44949.347999999991</v>
          </cell>
        </row>
        <row r="448">
          <cell r="D448">
            <v>10380</v>
          </cell>
          <cell r="F448">
            <v>3.5139999999999998</v>
          </cell>
          <cell r="G448">
            <v>20</v>
          </cell>
          <cell r="H448">
            <v>20</v>
          </cell>
          <cell r="I448">
            <v>0</v>
          </cell>
          <cell r="J448">
            <v>70.040000000000006</v>
          </cell>
          <cell r="K448">
            <v>0</v>
          </cell>
          <cell r="L448">
            <v>45019.387999999992</v>
          </cell>
        </row>
        <row r="449">
          <cell r="D449">
            <v>10400</v>
          </cell>
          <cell r="F449">
            <v>3.7509999999999999</v>
          </cell>
          <cell r="G449">
            <v>20</v>
          </cell>
          <cell r="H449">
            <v>20</v>
          </cell>
          <cell r="I449">
            <v>0</v>
          </cell>
          <cell r="J449">
            <v>72.650000000000006</v>
          </cell>
          <cell r="K449">
            <v>0</v>
          </cell>
          <cell r="L449">
            <v>45092.037999999993</v>
          </cell>
        </row>
        <row r="450">
          <cell r="D450">
            <v>10420</v>
          </cell>
          <cell r="F450">
            <v>4.0170000000000003</v>
          </cell>
          <cell r="G450">
            <v>20</v>
          </cell>
          <cell r="H450">
            <v>20</v>
          </cell>
          <cell r="I450">
            <v>0</v>
          </cell>
          <cell r="J450">
            <v>77.680000000000007</v>
          </cell>
          <cell r="K450">
            <v>0</v>
          </cell>
          <cell r="L450">
            <v>45169.717999999993</v>
          </cell>
        </row>
        <row r="451">
          <cell r="D451">
            <v>10440</v>
          </cell>
          <cell r="F451">
            <v>4.3789999999999996</v>
          </cell>
          <cell r="G451">
            <v>20</v>
          </cell>
          <cell r="H451">
            <v>20</v>
          </cell>
          <cell r="I451">
            <v>0</v>
          </cell>
          <cell r="J451">
            <v>83.96</v>
          </cell>
          <cell r="K451">
            <v>0</v>
          </cell>
          <cell r="L451">
            <v>45253.677999999993</v>
          </cell>
        </row>
        <row r="452">
          <cell r="D452">
            <v>10460</v>
          </cell>
          <cell r="F452">
            <v>4.3289999999999997</v>
          </cell>
          <cell r="G452">
            <v>20</v>
          </cell>
          <cell r="H452">
            <v>20</v>
          </cell>
          <cell r="I452">
            <v>0</v>
          </cell>
          <cell r="J452">
            <v>87.08</v>
          </cell>
          <cell r="K452">
            <v>0</v>
          </cell>
          <cell r="L452">
            <v>45340.757999999994</v>
          </cell>
        </row>
        <row r="453">
          <cell r="D453">
            <v>10480</v>
          </cell>
          <cell r="F453">
            <v>4.3159999999999998</v>
          </cell>
          <cell r="G453">
            <v>20</v>
          </cell>
          <cell r="H453">
            <v>20</v>
          </cell>
          <cell r="I453">
            <v>0</v>
          </cell>
          <cell r="J453">
            <v>86.45</v>
          </cell>
          <cell r="K453">
            <v>0</v>
          </cell>
          <cell r="L453">
            <v>45427.207999999991</v>
          </cell>
        </row>
        <row r="454">
          <cell r="D454">
            <v>10500</v>
          </cell>
          <cell r="F454">
            <v>4.4320000000000004</v>
          </cell>
          <cell r="G454">
            <v>20</v>
          </cell>
          <cell r="H454">
            <v>20</v>
          </cell>
          <cell r="I454">
            <v>0</v>
          </cell>
          <cell r="J454">
            <v>87.48</v>
          </cell>
          <cell r="K454">
            <v>0</v>
          </cell>
          <cell r="L454">
            <v>45514.687999999995</v>
          </cell>
        </row>
        <row r="455">
          <cell r="D455">
            <v>10520</v>
          </cell>
          <cell r="F455">
            <v>4.4210000000000003</v>
          </cell>
          <cell r="G455">
            <v>20</v>
          </cell>
          <cell r="H455">
            <v>20</v>
          </cell>
          <cell r="I455">
            <v>0</v>
          </cell>
          <cell r="J455">
            <v>88.53</v>
          </cell>
          <cell r="K455">
            <v>0</v>
          </cell>
          <cell r="L455">
            <v>45603.217999999993</v>
          </cell>
        </row>
        <row r="456">
          <cell r="D456">
            <v>10540</v>
          </cell>
          <cell r="F456">
            <v>4.3570000000000002</v>
          </cell>
          <cell r="G456">
            <v>20</v>
          </cell>
          <cell r="H456">
            <v>20</v>
          </cell>
          <cell r="I456">
            <v>0</v>
          </cell>
          <cell r="J456">
            <v>87.78</v>
          </cell>
          <cell r="K456">
            <v>0</v>
          </cell>
          <cell r="L456">
            <v>45690.997999999992</v>
          </cell>
        </row>
        <row r="457">
          <cell r="D457">
            <v>10560</v>
          </cell>
          <cell r="F457">
            <v>4.2130000000000001</v>
          </cell>
          <cell r="G457">
            <v>20</v>
          </cell>
          <cell r="H457">
            <v>20</v>
          </cell>
          <cell r="I457">
            <v>0</v>
          </cell>
          <cell r="J457">
            <v>85.7</v>
          </cell>
          <cell r="K457">
            <v>0</v>
          </cell>
          <cell r="L457">
            <v>45776.697999999989</v>
          </cell>
        </row>
        <row r="458">
          <cell r="D458">
            <v>10580</v>
          </cell>
          <cell r="F458">
            <v>3.81</v>
          </cell>
          <cell r="G458">
            <v>20</v>
          </cell>
          <cell r="H458">
            <v>20</v>
          </cell>
          <cell r="I458">
            <v>0</v>
          </cell>
          <cell r="J458">
            <v>80.23</v>
          </cell>
          <cell r="K458">
            <v>0</v>
          </cell>
          <cell r="L458">
            <v>45856.927999999993</v>
          </cell>
        </row>
        <row r="459">
          <cell r="D459">
            <v>10600</v>
          </cell>
          <cell r="F459">
            <v>3.9649999999999999</v>
          </cell>
          <cell r="G459">
            <v>20</v>
          </cell>
          <cell r="H459">
            <v>20</v>
          </cell>
          <cell r="I459">
            <v>0</v>
          </cell>
          <cell r="J459">
            <v>77.75</v>
          </cell>
          <cell r="K459">
            <v>0</v>
          </cell>
          <cell r="L459">
            <v>45934.677999999993</v>
          </cell>
        </row>
        <row r="460">
          <cell r="D460">
            <v>10620</v>
          </cell>
          <cell r="F460">
            <v>3.819</v>
          </cell>
          <cell r="G460">
            <v>20</v>
          </cell>
          <cell r="H460">
            <v>20</v>
          </cell>
          <cell r="I460">
            <v>0</v>
          </cell>
          <cell r="J460">
            <v>77.84</v>
          </cell>
          <cell r="K460">
            <v>0</v>
          </cell>
          <cell r="L460">
            <v>46012.517999999989</v>
          </cell>
        </row>
        <row r="461">
          <cell r="D461">
            <v>10640</v>
          </cell>
          <cell r="F461">
            <v>2.9649999999999999</v>
          </cell>
          <cell r="G461">
            <v>20</v>
          </cell>
          <cell r="H461">
            <v>20</v>
          </cell>
          <cell r="I461">
            <v>0</v>
          </cell>
          <cell r="J461">
            <v>67.84</v>
          </cell>
          <cell r="K461">
            <v>0</v>
          </cell>
          <cell r="L461">
            <v>46080.357999999986</v>
          </cell>
        </row>
        <row r="462">
          <cell r="D462">
            <v>10660</v>
          </cell>
          <cell r="F462">
            <v>3.0579999999999998</v>
          </cell>
          <cell r="G462">
            <v>20</v>
          </cell>
          <cell r="H462">
            <v>20</v>
          </cell>
          <cell r="I462">
            <v>0</v>
          </cell>
          <cell r="J462">
            <v>60.23</v>
          </cell>
          <cell r="K462">
            <v>0</v>
          </cell>
          <cell r="L462">
            <v>46140.587999999989</v>
          </cell>
        </row>
        <row r="463">
          <cell r="D463">
            <v>10680</v>
          </cell>
          <cell r="F463">
            <v>3.3679999999999999</v>
          </cell>
          <cell r="G463">
            <v>20</v>
          </cell>
          <cell r="H463">
            <v>20</v>
          </cell>
          <cell r="I463">
            <v>0</v>
          </cell>
          <cell r="J463">
            <v>64.260000000000005</v>
          </cell>
          <cell r="K463">
            <v>0</v>
          </cell>
          <cell r="L463">
            <v>46204.847999999991</v>
          </cell>
        </row>
        <row r="464">
          <cell r="D464">
            <v>10700</v>
          </cell>
          <cell r="F464">
            <v>4.375</v>
          </cell>
          <cell r="G464">
            <v>20</v>
          </cell>
          <cell r="H464">
            <v>20</v>
          </cell>
          <cell r="I464">
            <v>0</v>
          </cell>
          <cell r="J464">
            <v>77.430000000000007</v>
          </cell>
          <cell r="K464">
            <v>0</v>
          </cell>
          <cell r="L464">
            <v>46282.277999999991</v>
          </cell>
        </row>
        <row r="465">
          <cell r="D465">
            <v>10720</v>
          </cell>
          <cell r="F465">
            <v>5.16</v>
          </cell>
          <cell r="G465">
            <v>20</v>
          </cell>
          <cell r="H465">
            <v>20</v>
          </cell>
          <cell r="I465">
            <v>0</v>
          </cell>
          <cell r="J465">
            <v>95.35</v>
          </cell>
          <cell r="K465">
            <v>0</v>
          </cell>
          <cell r="L465">
            <v>46377.62799999999</v>
          </cell>
        </row>
        <row r="466">
          <cell r="D466">
            <v>10740</v>
          </cell>
          <cell r="F466">
            <v>4.8449999999999998</v>
          </cell>
          <cell r="G466">
            <v>20</v>
          </cell>
          <cell r="H466">
            <v>20</v>
          </cell>
          <cell r="I466">
            <v>0</v>
          </cell>
          <cell r="J466">
            <v>100.05</v>
          </cell>
          <cell r="K466">
            <v>0</v>
          </cell>
          <cell r="L466">
            <v>46477.677999999993</v>
          </cell>
        </row>
        <row r="467">
          <cell r="D467">
            <v>10760</v>
          </cell>
          <cell r="F467">
            <v>5.3230000000000004</v>
          </cell>
          <cell r="G467">
            <v>20</v>
          </cell>
          <cell r="H467">
            <v>20</v>
          </cell>
          <cell r="I467">
            <v>0</v>
          </cell>
          <cell r="J467">
            <v>101.68</v>
          </cell>
          <cell r="K467">
            <v>0</v>
          </cell>
          <cell r="L467">
            <v>46579.357999999993</v>
          </cell>
        </row>
        <row r="468">
          <cell r="D468">
            <v>10780</v>
          </cell>
          <cell r="F468">
            <v>5.3920000000000003</v>
          </cell>
          <cell r="G468">
            <v>20</v>
          </cell>
          <cell r="H468">
            <v>20</v>
          </cell>
          <cell r="I468">
            <v>0</v>
          </cell>
          <cell r="J468">
            <v>107.15</v>
          </cell>
          <cell r="K468">
            <v>0</v>
          </cell>
          <cell r="L468">
            <v>46686.507999999994</v>
          </cell>
        </row>
        <row r="469">
          <cell r="D469">
            <v>10800</v>
          </cell>
          <cell r="F469">
            <v>4.4119999999999999</v>
          </cell>
          <cell r="G469">
            <v>20</v>
          </cell>
          <cell r="H469">
            <v>20</v>
          </cell>
          <cell r="I469">
            <v>0</v>
          </cell>
          <cell r="J469">
            <v>98.04</v>
          </cell>
          <cell r="K469">
            <v>0</v>
          </cell>
          <cell r="L469">
            <v>46784.547999999995</v>
          </cell>
        </row>
        <row r="470">
          <cell r="D470">
            <v>10820</v>
          </cell>
          <cell r="F470">
            <v>2.94</v>
          </cell>
          <cell r="G470">
            <v>20</v>
          </cell>
          <cell r="H470">
            <v>20</v>
          </cell>
          <cell r="I470">
            <v>0</v>
          </cell>
          <cell r="J470">
            <v>73.52</v>
          </cell>
          <cell r="K470">
            <v>0</v>
          </cell>
          <cell r="L470">
            <v>46858.067999999992</v>
          </cell>
        </row>
        <row r="471">
          <cell r="D471">
            <v>10840</v>
          </cell>
          <cell r="F471">
            <v>4.0810000000000004</v>
          </cell>
          <cell r="G471">
            <v>20</v>
          </cell>
          <cell r="H471">
            <v>20</v>
          </cell>
          <cell r="I471">
            <v>0</v>
          </cell>
          <cell r="J471">
            <v>70.209999999999994</v>
          </cell>
          <cell r="K471">
            <v>0</v>
          </cell>
          <cell r="L471">
            <v>46928.277999999991</v>
          </cell>
        </row>
        <row r="472">
          <cell r="D472">
            <v>10860</v>
          </cell>
          <cell r="F472">
            <v>5.383</v>
          </cell>
          <cell r="G472">
            <v>20</v>
          </cell>
          <cell r="H472">
            <v>20</v>
          </cell>
          <cell r="I472">
            <v>0</v>
          </cell>
          <cell r="J472">
            <v>94.64</v>
          </cell>
          <cell r="K472">
            <v>0</v>
          </cell>
          <cell r="L472">
            <v>47022.917999999991</v>
          </cell>
        </row>
        <row r="473">
          <cell r="D473">
            <v>10880</v>
          </cell>
          <cell r="F473">
            <v>5.6749999999999998</v>
          </cell>
          <cell r="G473">
            <v>20</v>
          </cell>
          <cell r="H473">
            <v>20</v>
          </cell>
          <cell r="I473">
            <v>0</v>
          </cell>
          <cell r="J473">
            <v>110.58</v>
          </cell>
          <cell r="K473">
            <v>0</v>
          </cell>
          <cell r="L473">
            <v>47133.497999999992</v>
          </cell>
        </row>
        <row r="474">
          <cell r="D474">
            <v>10900</v>
          </cell>
          <cell r="F474">
            <v>5.1230000000000002</v>
          </cell>
          <cell r="G474">
            <v>20</v>
          </cell>
          <cell r="H474">
            <v>20</v>
          </cell>
          <cell r="I474">
            <v>0</v>
          </cell>
          <cell r="J474">
            <v>107.98</v>
          </cell>
          <cell r="K474">
            <v>0</v>
          </cell>
          <cell r="L474">
            <v>47241.477999999996</v>
          </cell>
        </row>
        <row r="475">
          <cell r="D475">
            <v>10920</v>
          </cell>
          <cell r="F475">
            <v>4.8380000000000001</v>
          </cell>
          <cell r="G475">
            <v>20</v>
          </cell>
          <cell r="H475">
            <v>20</v>
          </cell>
          <cell r="I475">
            <v>0</v>
          </cell>
          <cell r="J475">
            <v>99.61</v>
          </cell>
          <cell r="K475">
            <v>0</v>
          </cell>
          <cell r="L475">
            <v>47341.087999999996</v>
          </cell>
        </row>
        <row r="476">
          <cell r="D476">
            <v>10940</v>
          </cell>
          <cell r="F476">
            <v>4.17</v>
          </cell>
          <cell r="G476">
            <v>20</v>
          </cell>
          <cell r="H476">
            <v>20</v>
          </cell>
          <cell r="I476">
            <v>0</v>
          </cell>
          <cell r="J476">
            <v>90.08</v>
          </cell>
          <cell r="K476">
            <v>0</v>
          </cell>
          <cell r="L476">
            <v>47431.167999999998</v>
          </cell>
        </row>
        <row r="477">
          <cell r="D477">
            <v>10960</v>
          </cell>
          <cell r="F477">
            <v>2.87</v>
          </cell>
          <cell r="G477">
            <v>20</v>
          </cell>
          <cell r="H477">
            <v>20</v>
          </cell>
          <cell r="I477">
            <v>0</v>
          </cell>
          <cell r="J477">
            <v>70.400000000000006</v>
          </cell>
          <cell r="K477">
            <v>0</v>
          </cell>
          <cell r="L477">
            <v>47501.567999999999</v>
          </cell>
        </row>
        <row r="478">
          <cell r="D478">
            <v>10980</v>
          </cell>
          <cell r="F478">
            <v>2.6659999999999999</v>
          </cell>
          <cell r="G478">
            <v>20</v>
          </cell>
          <cell r="H478">
            <v>20</v>
          </cell>
          <cell r="I478">
            <v>0</v>
          </cell>
          <cell r="J478">
            <v>55.36</v>
          </cell>
          <cell r="K478">
            <v>0</v>
          </cell>
          <cell r="L478">
            <v>47556.928</v>
          </cell>
        </row>
        <row r="479">
          <cell r="D479">
            <v>11000</v>
          </cell>
          <cell r="F479">
            <v>2.2890000000000001</v>
          </cell>
          <cell r="G479">
            <v>20</v>
          </cell>
          <cell r="H479">
            <v>20</v>
          </cell>
          <cell r="I479">
            <v>0</v>
          </cell>
          <cell r="J479">
            <v>49.55</v>
          </cell>
          <cell r="K479">
            <v>0</v>
          </cell>
          <cell r="L479">
            <v>47606.478000000003</v>
          </cell>
        </row>
        <row r="480">
          <cell r="D480">
            <v>11020</v>
          </cell>
          <cell r="F480">
            <v>2.9119999999999999</v>
          </cell>
          <cell r="G480">
            <v>20</v>
          </cell>
          <cell r="H480">
            <v>20</v>
          </cell>
          <cell r="I480">
            <v>0</v>
          </cell>
          <cell r="J480">
            <v>52.01</v>
          </cell>
          <cell r="K480">
            <v>0</v>
          </cell>
          <cell r="L480">
            <v>47658.488000000005</v>
          </cell>
        </row>
        <row r="481">
          <cell r="D481">
            <v>11040</v>
          </cell>
          <cell r="F481">
            <v>3.4620000000000002</v>
          </cell>
          <cell r="G481">
            <v>20</v>
          </cell>
          <cell r="H481">
            <v>20</v>
          </cell>
          <cell r="I481">
            <v>0</v>
          </cell>
          <cell r="J481">
            <v>63.74</v>
          </cell>
          <cell r="K481">
            <v>0</v>
          </cell>
          <cell r="L481">
            <v>47722.228000000003</v>
          </cell>
        </row>
        <row r="482">
          <cell r="D482">
            <v>11060</v>
          </cell>
          <cell r="F482">
            <v>2.492</v>
          </cell>
          <cell r="G482">
            <v>20</v>
          </cell>
          <cell r="H482">
            <v>20</v>
          </cell>
          <cell r="I482">
            <v>0</v>
          </cell>
          <cell r="J482">
            <v>59.54</v>
          </cell>
          <cell r="K482">
            <v>0</v>
          </cell>
          <cell r="L482">
            <v>47781.768000000004</v>
          </cell>
        </row>
        <row r="483">
          <cell r="D483">
            <v>11080</v>
          </cell>
          <cell r="F483">
            <v>2.5819999999999999</v>
          </cell>
          <cell r="G483">
            <v>20</v>
          </cell>
          <cell r="H483">
            <v>20</v>
          </cell>
          <cell r="I483">
            <v>0</v>
          </cell>
          <cell r="J483">
            <v>50.74</v>
          </cell>
          <cell r="K483">
            <v>0</v>
          </cell>
          <cell r="L483">
            <v>47832.508000000002</v>
          </cell>
        </row>
        <row r="484">
          <cell r="D484">
            <v>11100</v>
          </cell>
          <cell r="F484">
            <v>3.6160000000000001</v>
          </cell>
          <cell r="G484">
            <v>20</v>
          </cell>
          <cell r="H484">
            <v>20</v>
          </cell>
          <cell r="I484">
            <v>0</v>
          </cell>
          <cell r="J484">
            <v>61.98</v>
          </cell>
          <cell r="K484">
            <v>0</v>
          </cell>
          <cell r="L484">
            <v>47894.488000000005</v>
          </cell>
        </row>
        <row r="485">
          <cell r="D485">
            <v>11120</v>
          </cell>
          <cell r="F485">
            <v>3.3039999999999998</v>
          </cell>
          <cell r="G485">
            <v>20</v>
          </cell>
          <cell r="H485">
            <v>20</v>
          </cell>
          <cell r="I485">
            <v>0</v>
          </cell>
          <cell r="J485">
            <v>69.2</v>
          </cell>
          <cell r="K485">
            <v>0</v>
          </cell>
          <cell r="L485">
            <v>47963.688000000002</v>
          </cell>
        </row>
        <row r="486">
          <cell r="D486">
            <v>11140</v>
          </cell>
          <cell r="F486">
            <v>4.28</v>
          </cell>
          <cell r="G486">
            <v>20</v>
          </cell>
          <cell r="H486">
            <v>20</v>
          </cell>
          <cell r="I486">
            <v>0</v>
          </cell>
          <cell r="J486">
            <v>75.84</v>
          </cell>
          <cell r="K486">
            <v>0</v>
          </cell>
          <cell r="L486">
            <v>48039.527999999998</v>
          </cell>
        </row>
        <row r="487">
          <cell r="D487">
            <v>11160</v>
          </cell>
          <cell r="F487">
            <v>4.4980000000000002</v>
          </cell>
          <cell r="G487">
            <v>20</v>
          </cell>
          <cell r="H487">
            <v>20</v>
          </cell>
          <cell r="I487">
            <v>0</v>
          </cell>
          <cell r="J487">
            <v>87.78</v>
          </cell>
          <cell r="K487">
            <v>0</v>
          </cell>
          <cell r="L487">
            <v>48127.307999999997</v>
          </cell>
        </row>
        <row r="488">
          <cell r="D488">
            <v>11180</v>
          </cell>
          <cell r="F488">
            <v>4.8780000000000001</v>
          </cell>
          <cell r="G488">
            <v>20</v>
          </cell>
          <cell r="H488">
            <v>20</v>
          </cell>
          <cell r="I488">
            <v>0</v>
          </cell>
          <cell r="J488">
            <v>93.76</v>
          </cell>
          <cell r="K488">
            <v>0</v>
          </cell>
          <cell r="L488">
            <v>48221.067999999999</v>
          </cell>
        </row>
        <row r="489">
          <cell r="D489">
            <v>11200</v>
          </cell>
          <cell r="F489">
            <v>3.84</v>
          </cell>
          <cell r="G489">
            <v>20</v>
          </cell>
          <cell r="H489">
            <v>20</v>
          </cell>
          <cell r="I489">
            <v>0</v>
          </cell>
          <cell r="J489">
            <v>87.18</v>
          </cell>
          <cell r="K489">
            <v>0</v>
          </cell>
          <cell r="L489">
            <v>48308.248</v>
          </cell>
        </row>
        <row r="490">
          <cell r="D490">
            <v>11220</v>
          </cell>
          <cell r="F490">
            <v>2.9430000000000001</v>
          </cell>
          <cell r="G490">
            <v>20</v>
          </cell>
          <cell r="H490">
            <v>20</v>
          </cell>
          <cell r="I490">
            <v>0</v>
          </cell>
          <cell r="J490">
            <v>67.83</v>
          </cell>
          <cell r="K490">
            <v>0</v>
          </cell>
          <cell r="L490">
            <v>48376.078000000001</v>
          </cell>
        </row>
        <row r="491">
          <cell r="D491">
            <v>11240</v>
          </cell>
          <cell r="F491">
            <v>3.4380000000000002</v>
          </cell>
          <cell r="G491">
            <v>20</v>
          </cell>
          <cell r="H491">
            <v>20</v>
          </cell>
          <cell r="I491">
            <v>0</v>
          </cell>
          <cell r="J491">
            <v>63.81</v>
          </cell>
          <cell r="K491">
            <v>0</v>
          </cell>
          <cell r="L491">
            <v>48439.887999999999</v>
          </cell>
        </row>
        <row r="492">
          <cell r="D492">
            <v>11260</v>
          </cell>
          <cell r="F492">
            <v>3.3029999999999999</v>
          </cell>
          <cell r="G492">
            <v>20</v>
          </cell>
          <cell r="H492">
            <v>20</v>
          </cell>
          <cell r="I492">
            <v>0</v>
          </cell>
          <cell r="J492">
            <v>67.41</v>
          </cell>
          <cell r="K492">
            <v>0</v>
          </cell>
          <cell r="L492">
            <v>48507.298000000003</v>
          </cell>
        </row>
        <row r="493">
          <cell r="D493">
            <v>11280</v>
          </cell>
          <cell r="F493">
            <v>2.25</v>
          </cell>
          <cell r="G493">
            <v>20</v>
          </cell>
          <cell r="H493">
            <v>20</v>
          </cell>
          <cell r="I493">
            <v>0</v>
          </cell>
          <cell r="J493">
            <v>55.53</v>
          </cell>
          <cell r="K493">
            <v>0</v>
          </cell>
          <cell r="L493">
            <v>48562.828000000001</v>
          </cell>
        </row>
        <row r="494">
          <cell r="D494">
            <v>11300</v>
          </cell>
          <cell r="F494">
            <v>1.778</v>
          </cell>
          <cell r="G494">
            <v>20</v>
          </cell>
          <cell r="H494">
            <v>20</v>
          </cell>
          <cell r="I494">
            <v>0</v>
          </cell>
          <cell r="J494">
            <v>40.28</v>
          </cell>
          <cell r="K494">
            <v>0</v>
          </cell>
          <cell r="L494">
            <v>48603.108</v>
          </cell>
        </row>
        <row r="495">
          <cell r="D495">
            <v>11320</v>
          </cell>
          <cell r="F495">
            <v>2.137</v>
          </cell>
          <cell r="G495">
            <v>20</v>
          </cell>
          <cell r="H495">
            <v>20</v>
          </cell>
          <cell r="I495">
            <v>0</v>
          </cell>
          <cell r="J495">
            <v>39.15</v>
          </cell>
          <cell r="K495">
            <v>0</v>
          </cell>
          <cell r="L495">
            <v>48642.258000000002</v>
          </cell>
        </row>
        <row r="496">
          <cell r="D496">
            <v>11340</v>
          </cell>
          <cell r="F496">
            <v>2.4209999999999998</v>
          </cell>
          <cell r="G496">
            <v>20</v>
          </cell>
          <cell r="H496">
            <v>20</v>
          </cell>
          <cell r="I496">
            <v>0</v>
          </cell>
          <cell r="J496">
            <v>45.58</v>
          </cell>
          <cell r="K496">
            <v>0</v>
          </cell>
          <cell r="L496">
            <v>48687.838000000003</v>
          </cell>
        </row>
        <row r="497">
          <cell r="D497">
            <v>11360</v>
          </cell>
          <cell r="F497">
            <v>3.0110000000000001</v>
          </cell>
          <cell r="G497">
            <v>20</v>
          </cell>
          <cell r="H497">
            <v>20</v>
          </cell>
          <cell r="I497">
            <v>0</v>
          </cell>
          <cell r="J497">
            <v>54.32</v>
          </cell>
          <cell r="K497">
            <v>0</v>
          </cell>
          <cell r="L497">
            <v>48742.158000000003</v>
          </cell>
        </row>
        <row r="498">
          <cell r="D498">
            <v>11380</v>
          </cell>
          <cell r="F498">
            <v>3.0720000000000001</v>
          </cell>
          <cell r="G498">
            <v>20</v>
          </cell>
          <cell r="H498">
            <v>20</v>
          </cell>
          <cell r="I498">
            <v>0</v>
          </cell>
          <cell r="J498">
            <v>60.83</v>
          </cell>
          <cell r="K498">
            <v>0</v>
          </cell>
          <cell r="L498">
            <v>48802.988000000005</v>
          </cell>
        </row>
        <row r="499">
          <cell r="D499">
            <v>11400</v>
          </cell>
          <cell r="F499">
            <v>3.6850000000000001</v>
          </cell>
          <cell r="G499">
            <v>20</v>
          </cell>
          <cell r="H499">
            <v>20</v>
          </cell>
          <cell r="I499">
            <v>0</v>
          </cell>
          <cell r="J499">
            <v>67.569999999999993</v>
          </cell>
          <cell r="K499">
            <v>0</v>
          </cell>
          <cell r="L499">
            <v>48870.558000000005</v>
          </cell>
        </row>
        <row r="500">
          <cell r="D500">
            <v>11420</v>
          </cell>
          <cell r="F500">
            <v>3.9350000000000001</v>
          </cell>
          <cell r="G500">
            <v>20</v>
          </cell>
          <cell r="H500">
            <v>20</v>
          </cell>
          <cell r="I500">
            <v>0</v>
          </cell>
          <cell r="J500">
            <v>76.2</v>
          </cell>
          <cell r="K500">
            <v>0</v>
          </cell>
          <cell r="L500">
            <v>48946.758000000002</v>
          </cell>
        </row>
        <row r="501">
          <cell r="D501">
            <v>11440</v>
          </cell>
          <cell r="F501">
            <v>3.762</v>
          </cell>
          <cell r="G501">
            <v>20</v>
          </cell>
          <cell r="H501">
            <v>20</v>
          </cell>
          <cell r="I501">
            <v>0</v>
          </cell>
          <cell r="J501">
            <v>76.97</v>
          </cell>
          <cell r="K501">
            <v>0</v>
          </cell>
          <cell r="L501">
            <v>49023.728000000003</v>
          </cell>
        </row>
        <row r="502">
          <cell r="D502">
            <v>11460</v>
          </cell>
          <cell r="F502">
            <v>4.5279999999999996</v>
          </cell>
          <cell r="G502">
            <v>20</v>
          </cell>
          <cell r="H502">
            <v>20</v>
          </cell>
          <cell r="I502">
            <v>0</v>
          </cell>
          <cell r="J502">
            <v>82.9</v>
          </cell>
          <cell r="K502">
            <v>0</v>
          </cell>
          <cell r="L502">
            <v>49106.628000000004</v>
          </cell>
        </row>
        <row r="503">
          <cell r="D503">
            <v>11480</v>
          </cell>
          <cell r="F503">
            <v>4.2169999999999996</v>
          </cell>
          <cell r="G503">
            <v>20</v>
          </cell>
          <cell r="H503">
            <v>20</v>
          </cell>
          <cell r="I503">
            <v>0</v>
          </cell>
          <cell r="J503">
            <v>87.45</v>
          </cell>
          <cell r="K503">
            <v>0</v>
          </cell>
          <cell r="L503">
            <v>49194.078000000001</v>
          </cell>
        </row>
        <row r="504">
          <cell r="D504">
            <v>11500</v>
          </cell>
          <cell r="F504">
            <v>4.5750000000000002</v>
          </cell>
          <cell r="G504">
            <v>20</v>
          </cell>
          <cell r="H504">
            <v>20</v>
          </cell>
          <cell r="I504">
            <v>0</v>
          </cell>
          <cell r="J504">
            <v>87.92</v>
          </cell>
          <cell r="K504">
            <v>0</v>
          </cell>
          <cell r="L504">
            <v>49281.998</v>
          </cell>
        </row>
        <row r="505">
          <cell r="D505">
            <v>11520</v>
          </cell>
          <cell r="F505">
            <v>5.2489999999999997</v>
          </cell>
          <cell r="G505">
            <v>20</v>
          </cell>
          <cell r="H505">
            <v>20</v>
          </cell>
          <cell r="I505">
            <v>0</v>
          </cell>
          <cell r="J505">
            <v>98.24</v>
          </cell>
          <cell r="K505">
            <v>0</v>
          </cell>
          <cell r="L505">
            <v>49380.237999999998</v>
          </cell>
        </row>
        <row r="506">
          <cell r="D506">
            <v>11540</v>
          </cell>
          <cell r="F506">
            <v>5.6059999999999999</v>
          </cell>
          <cell r="G506">
            <v>20</v>
          </cell>
          <cell r="H506">
            <v>20</v>
          </cell>
          <cell r="I506">
            <v>0</v>
          </cell>
          <cell r="J506">
            <v>108.55</v>
          </cell>
          <cell r="K506">
            <v>0</v>
          </cell>
          <cell r="L506">
            <v>49488.788</v>
          </cell>
        </row>
        <row r="507">
          <cell r="D507">
            <v>11560</v>
          </cell>
          <cell r="F507">
            <v>6.4349999999999996</v>
          </cell>
          <cell r="G507">
            <v>20</v>
          </cell>
          <cell r="H507">
            <v>20</v>
          </cell>
          <cell r="I507">
            <v>0</v>
          </cell>
          <cell r="J507">
            <v>120.41</v>
          </cell>
          <cell r="K507">
            <v>0</v>
          </cell>
          <cell r="L507">
            <v>49609.198000000004</v>
          </cell>
        </row>
        <row r="508">
          <cell r="D508">
            <v>11580</v>
          </cell>
          <cell r="F508">
            <v>6.9740000000000002</v>
          </cell>
          <cell r="G508">
            <v>20</v>
          </cell>
          <cell r="H508">
            <v>20</v>
          </cell>
          <cell r="I508">
            <v>0</v>
          </cell>
          <cell r="J508">
            <v>134.09</v>
          </cell>
          <cell r="K508">
            <v>0</v>
          </cell>
          <cell r="L508">
            <v>49743.288</v>
          </cell>
        </row>
        <row r="509">
          <cell r="D509">
            <v>11600</v>
          </cell>
          <cell r="F509">
            <v>4.7789999999999999</v>
          </cell>
          <cell r="G509">
            <v>20</v>
          </cell>
          <cell r="H509">
            <v>20</v>
          </cell>
          <cell r="I509">
            <v>0</v>
          </cell>
          <cell r="J509">
            <v>117.53</v>
          </cell>
          <cell r="K509">
            <v>0</v>
          </cell>
          <cell r="L509">
            <v>49860.817999999999</v>
          </cell>
        </row>
        <row r="510">
          <cell r="D510">
            <v>11620</v>
          </cell>
          <cell r="F510">
            <v>1.4710000000000001</v>
          </cell>
          <cell r="G510">
            <v>20</v>
          </cell>
          <cell r="H510">
            <v>20</v>
          </cell>
          <cell r="I510">
            <v>0</v>
          </cell>
          <cell r="J510">
            <v>62.5</v>
          </cell>
          <cell r="K510">
            <v>0</v>
          </cell>
          <cell r="L510">
            <v>49923.317999999999</v>
          </cell>
        </row>
        <row r="511">
          <cell r="D511">
            <v>11640</v>
          </cell>
          <cell r="F511">
            <v>4.7080000000000002</v>
          </cell>
          <cell r="G511">
            <v>20</v>
          </cell>
          <cell r="H511">
            <v>20</v>
          </cell>
          <cell r="I511">
            <v>0</v>
          </cell>
          <cell r="J511">
            <v>61.79</v>
          </cell>
          <cell r="K511">
            <v>0</v>
          </cell>
          <cell r="L511">
            <v>49985.108</v>
          </cell>
        </row>
        <row r="512">
          <cell r="D512">
            <v>11660</v>
          </cell>
          <cell r="F512">
            <v>6.3449999999999998</v>
          </cell>
          <cell r="G512">
            <v>20</v>
          </cell>
          <cell r="H512">
            <v>20</v>
          </cell>
          <cell r="I512">
            <v>0</v>
          </cell>
          <cell r="J512">
            <v>110.53</v>
          </cell>
          <cell r="K512">
            <v>0</v>
          </cell>
          <cell r="L512">
            <v>50095.637999999999</v>
          </cell>
        </row>
        <row r="513">
          <cell r="D513">
            <v>11680</v>
          </cell>
          <cell r="F513">
            <v>6.8940000000000001</v>
          </cell>
          <cell r="G513">
            <v>20</v>
          </cell>
          <cell r="H513">
            <v>20</v>
          </cell>
          <cell r="I513">
            <v>0</v>
          </cell>
          <cell r="J513">
            <v>132.38999999999999</v>
          </cell>
          <cell r="K513">
            <v>0</v>
          </cell>
          <cell r="L513">
            <v>50228.027999999998</v>
          </cell>
        </row>
        <row r="514">
          <cell r="D514">
            <v>11700</v>
          </cell>
          <cell r="F514">
            <v>6.7809999999999997</v>
          </cell>
          <cell r="G514">
            <v>20</v>
          </cell>
          <cell r="H514">
            <v>20</v>
          </cell>
          <cell r="I514">
            <v>0</v>
          </cell>
          <cell r="J514">
            <v>136.75</v>
          </cell>
          <cell r="K514">
            <v>0</v>
          </cell>
          <cell r="L514">
            <v>50364.777999999998</v>
          </cell>
        </row>
        <row r="515">
          <cell r="D515">
            <v>11720</v>
          </cell>
          <cell r="F515">
            <v>6.0960000000000001</v>
          </cell>
          <cell r="G515">
            <v>20</v>
          </cell>
          <cell r="H515">
            <v>20</v>
          </cell>
          <cell r="I515">
            <v>0</v>
          </cell>
          <cell r="J515">
            <v>128.77000000000001</v>
          </cell>
          <cell r="K515">
            <v>0</v>
          </cell>
          <cell r="L515">
            <v>50493.547999999995</v>
          </cell>
        </row>
        <row r="516">
          <cell r="D516">
            <v>11740</v>
          </cell>
          <cell r="F516">
            <v>4.5330000000000004</v>
          </cell>
          <cell r="G516">
            <v>20</v>
          </cell>
          <cell r="H516">
            <v>20</v>
          </cell>
          <cell r="I516">
            <v>0</v>
          </cell>
          <cell r="J516">
            <v>106.29</v>
          </cell>
          <cell r="K516">
            <v>0</v>
          </cell>
          <cell r="L516">
            <v>50599.837999999996</v>
          </cell>
        </row>
        <row r="517">
          <cell r="D517">
            <v>11760</v>
          </cell>
          <cell r="F517">
            <v>4.2190000000000003</v>
          </cell>
          <cell r="G517">
            <v>20</v>
          </cell>
          <cell r="H517">
            <v>20</v>
          </cell>
          <cell r="I517">
            <v>0</v>
          </cell>
          <cell r="J517">
            <v>87.52</v>
          </cell>
          <cell r="K517">
            <v>0</v>
          </cell>
          <cell r="L517">
            <v>50687.357999999993</v>
          </cell>
        </row>
        <row r="518">
          <cell r="D518">
            <v>11780</v>
          </cell>
          <cell r="F518">
            <v>3.4489999999999998</v>
          </cell>
          <cell r="G518">
            <v>20</v>
          </cell>
          <cell r="H518">
            <v>20</v>
          </cell>
          <cell r="I518">
            <v>0</v>
          </cell>
          <cell r="J518">
            <v>76.680000000000007</v>
          </cell>
          <cell r="K518">
            <v>0</v>
          </cell>
          <cell r="L518">
            <v>50764.037999999993</v>
          </cell>
        </row>
        <row r="519">
          <cell r="D519">
            <v>11800</v>
          </cell>
          <cell r="F519">
            <v>2.4910000000000001</v>
          </cell>
          <cell r="G519">
            <v>20</v>
          </cell>
          <cell r="H519">
            <v>20</v>
          </cell>
          <cell r="I519">
            <v>0</v>
          </cell>
          <cell r="J519">
            <v>59.4</v>
          </cell>
          <cell r="K519">
            <v>0</v>
          </cell>
          <cell r="L519">
            <v>50823.437999999995</v>
          </cell>
        </row>
        <row r="520">
          <cell r="D520">
            <v>11820</v>
          </cell>
          <cell r="F520">
            <v>1.833</v>
          </cell>
          <cell r="G520">
            <v>20</v>
          </cell>
          <cell r="H520">
            <v>20</v>
          </cell>
          <cell r="I520">
            <v>0</v>
          </cell>
          <cell r="J520">
            <v>43.24</v>
          </cell>
          <cell r="K520">
            <v>0</v>
          </cell>
          <cell r="L520">
            <v>50866.677999999993</v>
          </cell>
        </row>
        <row r="521">
          <cell r="D521">
            <v>11840</v>
          </cell>
          <cell r="F521">
            <v>2.0390000000000001</v>
          </cell>
          <cell r="G521">
            <v>20</v>
          </cell>
          <cell r="H521">
            <v>20</v>
          </cell>
          <cell r="I521">
            <v>0</v>
          </cell>
          <cell r="J521">
            <v>38.72</v>
          </cell>
          <cell r="K521">
            <v>0</v>
          </cell>
          <cell r="L521">
            <v>50905.397999999994</v>
          </cell>
        </row>
        <row r="522">
          <cell r="D522">
            <v>11860</v>
          </cell>
          <cell r="F522">
            <v>2.2149999999999999</v>
          </cell>
          <cell r="G522">
            <v>20</v>
          </cell>
          <cell r="H522">
            <v>20</v>
          </cell>
          <cell r="I522">
            <v>0</v>
          </cell>
          <cell r="J522">
            <v>42.54</v>
          </cell>
          <cell r="K522">
            <v>0</v>
          </cell>
          <cell r="L522">
            <v>50947.937999999995</v>
          </cell>
        </row>
        <row r="523">
          <cell r="D523">
            <v>11880</v>
          </cell>
          <cell r="F523">
            <v>2.3540000000000001</v>
          </cell>
          <cell r="G523">
            <v>20</v>
          </cell>
          <cell r="H523">
            <v>20</v>
          </cell>
          <cell r="I523">
            <v>0</v>
          </cell>
          <cell r="J523">
            <v>45.69</v>
          </cell>
          <cell r="K523">
            <v>0</v>
          </cell>
          <cell r="L523">
            <v>50993.627999999997</v>
          </cell>
        </row>
        <row r="524">
          <cell r="D524">
            <v>11900</v>
          </cell>
          <cell r="F524">
            <v>2.56</v>
          </cell>
          <cell r="G524">
            <v>20</v>
          </cell>
          <cell r="H524">
            <v>20</v>
          </cell>
          <cell r="I524">
            <v>0</v>
          </cell>
          <cell r="J524">
            <v>49.14</v>
          </cell>
          <cell r="K524">
            <v>0</v>
          </cell>
          <cell r="L524">
            <v>51042.767999999996</v>
          </cell>
        </row>
        <row r="525">
          <cell r="D525">
            <v>11920</v>
          </cell>
          <cell r="F525">
            <v>2.6240000000000001</v>
          </cell>
          <cell r="G525">
            <v>20</v>
          </cell>
          <cell r="H525">
            <v>20</v>
          </cell>
          <cell r="I525">
            <v>0</v>
          </cell>
          <cell r="J525">
            <v>51.84</v>
          </cell>
          <cell r="K525">
            <v>0</v>
          </cell>
          <cell r="L525">
            <v>51094.607999999993</v>
          </cell>
        </row>
        <row r="526">
          <cell r="D526">
            <v>11940</v>
          </cell>
          <cell r="F526">
            <v>2.2170000000000001</v>
          </cell>
          <cell r="G526">
            <v>20</v>
          </cell>
          <cell r="H526">
            <v>20</v>
          </cell>
          <cell r="I526">
            <v>0</v>
          </cell>
          <cell r="J526">
            <v>48.41</v>
          </cell>
          <cell r="K526">
            <v>0</v>
          </cell>
          <cell r="L526">
            <v>51143.017999999996</v>
          </cell>
        </row>
        <row r="527">
          <cell r="D527">
            <v>11960</v>
          </cell>
          <cell r="F527">
            <v>1.026</v>
          </cell>
          <cell r="G527">
            <v>20</v>
          </cell>
          <cell r="H527">
            <v>20</v>
          </cell>
          <cell r="I527">
            <v>0</v>
          </cell>
          <cell r="J527">
            <v>32.43</v>
          </cell>
          <cell r="K527">
            <v>0</v>
          </cell>
          <cell r="L527">
            <v>51175.447999999997</v>
          </cell>
        </row>
        <row r="528">
          <cell r="D528">
            <v>11980</v>
          </cell>
          <cell r="F528">
            <v>2.0870000000000002</v>
          </cell>
          <cell r="G528">
            <v>20</v>
          </cell>
          <cell r="H528">
            <v>20</v>
          </cell>
          <cell r="I528">
            <v>0</v>
          </cell>
          <cell r="J528">
            <v>31.13</v>
          </cell>
          <cell r="K528">
            <v>0</v>
          </cell>
          <cell r="L528">
            <v>51206.577999999994</v>
          </cell>
        </row>
        <row r="529">
          <cell r="D529">
            <v>12000</v>
          </cell>
          <cell r="F529">
            <v>2.746</v>
          </cell>
          <cell r="G529">
            <v>20</v>
          </cell>
          <cell r="H529">
            <v>20</v>
          </cell>
          <cell r="I529">
            <v>0</v>
          </cell>
          <cell r="J529">
            <v>48.33</v>
          </cell>
          <cell r="K529">
            <v>0</v>
          </cell>
          <cell r="L529">
            <v>51254.907999999996</v>
          </cell>
        </row>
        <row r="530">
          <cell r="D530">
            <v>12020</v>
          </cell>
          <cell r="F530">
            <v>4.476</v>
          </cell>
          <cell r="G530">
            <v>20</v>
          </cell>
          <cell r="H530">
            <v>20</v>
          </cell>
          <cell r="I530">
            <v>0</v>
          </cell>
          <cell r="J530">
            <v>72.22</v>
          </cell>
          <cell r="K530">
            <v>0</v>
          </cell>
          <cell r="L530">
            <v>51327.127999999997</v>
          </cell>
        </row>
        <row r="531">
          <cell r="D531">
            <v>12040</v>
          </cell>
          <cell r="F531">
            <v>5.0350000000000001</v>
          </cell>
          <cell r="G531">
            <v>20</v>
          </cell>
          <cell r="H531">
            <v>20</v>
          </cell>
          <cell r="I531">
            <v>0</v>
          </cell>
          <cell r="J531">
            <v>95.11</v>
          </cell>
          <cell r="K531">
            <v>0</v>
          </cell>
          <cell r="L531">
            <v>51422.237999999998</v>
          </cell>
        </row>
        <row r="532">
          <cell r="D532">
            <v>12060</v>
          </cell>
          <cell r="F532">
            <v>4.9219999999999997</v>
          </cell>
          <cell r="G532">
            <v>20</v>
          </cell>
          <cell r="H532">
            <v>20</v>
          </cell>
          <cell r="I532">
            <v>0</v>
          </cell>
          <cell r="J532">
            <v>99.57</v>
          </cell>
          <cell r="K532">
            <v>0</v>
          </cell>
          <cell r="L532">
            <v>51521.807999999997</v>
          </cell>
        </row>
        <row r="533">
          <cell r="D533">
            <v>12080</v>
          </cell>
          <cell r="F533">
            <v>2.5529999999999999</v>
          </cell>
          <cell r="G533">
            <v>20</v>
          </cell>
          <cell r="H533">
            <v>20</v>
          </cell>
          <cell r="I533">
            <v>0</v>
          </cell>
          <cell r="J533">
            <v>74.75</v>
          </cell>
          <cell r="K533">
            <v>0</v>
          </cell>
          <cell r="L533">
            <v>51596.557999999997</v>
          </cell>
        </row>
        <row r="534">
          <cell r="D534">
            <v>12100</v>
          </cell>
          <cell r="F534">
            <v>5.9989999999999997</v>
          </cell>
          <cell r="G534">
            <v>20</v>
          </cell>
          <cell r="H534">
            <v>20</v>
          </cell>
          <cell r="I534">
            <v>0</v>
          </cell>
          <cell r="J534">
            <v>85.52</v>
          </cell>
          <cell r="K534">
            <v>0</v>
          </cell>
          <cell r="L534">
            <v>51682.077999999994</v>
          </cell>
        </row>
        <row r="535">
          <cell r="D535">
            <v>12120</v>
          </cell>
          <cell r="F535">
            <v>5.9569999999999999</v>
          </cell>
          <cell r="G535">
            <v>20</v>
          </cell>
          <cell r="H535">
            <v>20</v>
          </cell>
          <cell r="I535">
            <v>0</v>
          </cell>
          <cell r="J535">
            <v>119.56</v>
          </cell>
          <cell r="K535">
            <v>0</v>
          </cell>
          <cell r="L535">
            <v>51801.637999999992</v>
          </cell>
        </row>
        <row r="536">
          <cell r="D536">
            <v>12140</v>
          </cell>
          <cell r="F536">
            <v>6.1449999999999996</v>
          </cell>
          <cell r="G536">
            <v>20</v>
          </cell>
          <cell r="H536">
            <v>20</v>
          </cell>
          <cell r="I536">
            <v>0</v>
          </cell>
          <cell r="J536">
            <v>121.02</v>
          </cell>
          <cell r="K536">
            <v>0</v>
          </cell>
          <cell r="L536">
            <v>51922.657999999989</v>
          </cell>
        </row>
        <row r="537">
          <cell r="D537">
            <v>12160</v>
          </cell>
          <cell r="F537">
            <v>5.742</v>
          </cell>
          <cell r="G537">
            <v>20</v>
          </cell>
          <cell r="H537">
            <v>20</v>
          </cell>
          <cell r="I537">
            <v>0</v>
          </cell>
          <cell r="J537">
            <v>118.87</v>
          </cell>
          <cell r="K537">
            <v>0</v>
          </cell>
          <cell r="L537">
            <v>52041.527999999991</v>
          </cell>
        </row>
        <row r="538">
          <cell r="D538">
            <v>12180</v>
          </cell>
          <cell r="F538">
            <v>5.6559999999999997</v>
          </cell>
          <cell r="G538">
            <v>20</v>
          </cell>
          <cell r="H538">
            <v>20</v>
          </cell>
          <cell r="I538">
            <v>0</v>
          </cell>
          <cell r="J538">
            <v>113.98</v>
          </cell>
          <cell r="K538">
            <v>0</v>
          </cell>
          <cell r="L538">
            <v>52155.507999999994</v>
          </cell>
        </row>
        <row r="539">
          <cell r="D539">
            <v>12200</v>
          </cell>
          <cell r="F539">
            <v>5.6630000000000003</v>
          </cell>
          <cell r="G539">
            <v>20</v>
          </cell>
          <cell r="H539">
            <v>20</v>
          </cell>
          <cell r="I539">
            <v>0</v>
          </cell>
          <cell r="J539">
            <v>113.19</v>
          </cell>
          <cell r="K539">
            <v>0</v>
          </cell>
          <cell r="L539">
            <v>52268.697999999997</v>
          </cell>
        </row>
        <row r="540">
          <cell r="D540">
            <v>12220</v>
          </cell>
          <cell r="F540">
            <v>4.5190000000000001</v>
          </cell>
          <cell r="G540">
            <v>20</v>
          </cell>
          <cell r="H540">
            <v>20</v>
          </cell>
          <cell r="I540">
            <v>0</v>
          </cell>
          <cell r="J540">
            <v>101.82</v>
          </cell>
          <cell r="K540">
            <v>0</v>
          </cell>
          <cell r="L540">
            <v>52370.517999999996</v>
          </cell>
        </row>
        <row r="541">
          <cell r="D541">
            <v>12240</v>
          </cell>
          <cell r="F541">
            <v>2.0640000000000001</v>
          </cell>
          <cell r="G541">
            <v>20</v>
          </cell>
          <cell r="H541">
            <v>20</v>
          </cell>
          <cell r="I541">
            <v>0</v>
          </cell>
          <cell r="J541">
            <v>65.83</v>
          </cell>
          <cell r="K541">
            <v>0</v>
          </cell>
          <cell r="L541">
            <v>52436.347999999998</v>
          </cell>
        </row>
        <row r="542">
          <cell r="D542">
            <v>12260</v>
          </cell>
          <cell r="F542">
            <v>5.1070000000000002</v>
          </cell>
          <cell r="G542">
            <v>20</v>
          </cell>
          <cell r="H542">
            <v>20</v>
          </cell>
          <cell r="I542">
            <v>0</v>
          </cell>
          <cell r="J542">
            <v>71.709999999999994</v>
          </cell>
          <cell r="K542">
            <v>0</v>
          </cell>
          <cell r="L542">
            <v>52508.057999999997</v>
          </cell>
        </row>
        <row r="543">
          <cell r="D543">
            <v>12280</v>
          </cell>
          <cell r="F543">
            <v>5.1079999999999997</v>
          </cell>
          <cell r="G543">
            <v>20</v>
          </cell>
          <cell r="H543">
            <v>20</v>
          </cell>
          <cell r="I543">
            <v>0</v>
          </cell>
          <cell r="J543">
            <v>102.15</v>
          </cell>
          <cell r="K543">
            <v>0</v>
          </cell>
          <cell r="L543">
            <v>52610.207999999999</v>
          </cell>
        </row>
        <row r="544">
          <cell r="D544">
            <v>12300</v>
          </cell>
          <cell r="F544">
            <v>5.1479999999999997</v>
          </cell>
          <cell r="G544">
            <v>20</v>
          </cell>
          <cell r="H544">
            <v>20</v>
          </cell>
          <cell r="I544">
            <v>0</v>
          </cell>
          <cell r="J544">
            <v>102.56</v>
          </cell>
          <cell r="K544">
            <v>0</v>
          </cell>
          <cell r="L544">
            <v>52712.767999999996</v>
          </cell>
        </row>
        <row r="545">
          <cell r="D545">
            <v>12320</v>
          </cell>
          <cell r="F545">
            <v>5.8760000000000003</v>
          </cell>
          <cell r="G545">
            <v>20</v>
          </cell>
          <cell r="H545">
            <v>20</v>
          </cell>
          <cell r="I545">
            <v>0</v>
          </cell>
          <cell r="J545">
            <v>110.24</v>
          </cell>
          <cell r="K545">
            <v>0</v>
          </cell>
          <cell r="L545">
            <v>52823.007999999994</v>
          </cell>
        </row>
        <row r="546">
          <cell r="D546">
            <v>12340</v>
          </cell>
          <cell r="F546">
            <v>6.7560000000000002</v>
          </cell>
          <cell r="G546">
            <v>20</v>
          </cell>
          <cell r="H546">
            <v>20</v>
          </cell>
          <cell r="I546">
            <v>0</v>
          </cell>
          <cell r="J546">
            <v>126.32</v>
          </cell>
          <cell r="K546">
            <v>0</v>
          </cell>
          <cell r="L546">
            <v>52949.327999999994</v>
          </cell>
        </row>
        <row r="547">
          <cell r="D547">
            <v>12360</v>
          </cell>
          <cell r="F547">
            <v>6.6470000000000002</v>
          </cell>
          <cell r="G547">
            <v>20</v>
          </cell>
          <cell r="H547">
            <v>20</v>
          </cell>
          <cell r="I547">
            <v>0</v>
          </cell>
          <cell r="J547">
            <v>134.03</v>
          </cell>
          <cell r="K547">
            <v>0</v>
          </cell>
          <cell r="L547">
            <v>53083.357999999993</v>
          </cell>
        </row>
        <row r="548">
          <cell r="D548">
            <v>12380</v>
          </cell>
          <cell r="F548">
            <v>6.4119999999999999</v>
          </cell>
          <cell r="G548">
            <v>20</v>
          </cell>
          <cell r="H548">
            <v>20</v>
          </cell>
          <cell r="I548">
            <v>0</v>
          </cell>
          <cell r="J548">
            <v>130.59</v>
          </cell>
          <cell r="K548">
            <v>0</v>
          </cell>
          <cell r="L548">
            <v>53213.947999999989</v>
          </cell>
        </row>
        <row r="549">
          <cell r="D549">
            <v>12400</v>
          </cell>
          <cell r="F549">
            <v>6.4989999999999997</v>
          </cell>
          <cell r="G549">
            <v>20</v>
          </cell>
          <cell r="H549">
            <v>20</v>
          </cell>
          <cell r="I549">
            <v>0</v>
          </cell>
          <cell r="J549">
            <v>129.11000000000001</v>
          </cell>
          <cell r="K549">
            <v>0</v>
          </cell>
          <cell r="L549">
            <v>53343.05799999999</v>
          </cell>
        </row>
        <row r="550">
          <cell r="D550">
            <v>12420</v>
          </cell>
          <cell r="F550">
            <v>6.9039999999999999</v>
          </cell>
          <cell r="G550">
            <v>20</v>
          </cell>
          <cell r="H550">
            <v>20</v>
          </cell>
          <cell r="I550">
            <v>0</v>
          </cell>
          <cell r="J550">
            <v>134.03</v>
          </cell>
          <cell r="K550">
            <v>0</v>
          </cell>
          <cell r="L550">
            <v>53477.087999999989</v>
          </cell>
        </row>
        <row r="551">
          <cell r="D551">
            <v>12440</v>
          </cell>
          <cell r="F551">
            <v>7.2350000000000003</v>
          </cell>
          <cell r="G551">
            <v>20</v>
          </cell>
          <cell r="H551">
            <v>20</v>
          </cell>
          <cell r="I551">
            <v>0</v>
          </cell>
          <cell r="J551">
            <v>141.38999999999999</v>
          </cell>
          <cell r="K551">
            <v>0</v>
          </cell>
          <cell r="L551">
            <v>53618.477999999988</v>
          </cell>
        </row>
        <row r="552">
          <cell r="D552">
            <v>12460</v>
          </cell>
          <cell r="F552">
            <v>8.5150000000000006</v>
          </cell>
          <cell r="G552">
            <v>20</v>
          </cell>
          <cell r="H552">
            <v>20</v>
          </cell>
          <cell r="I552">
            <v>0</v>
          </cell>
          <cell r="J552">
            <v>157.5</v>
          </cell>
          <cell r="K552">
            <v>0</v>
          </cell>
          <cell r="L552">
            <v>53775.977999999988</v>
          </cell>
        </row>
        <row r="553">
          <cell r="D553">
            <v>12480</v>
          </cell>
          <cell r="F553">
            <v>9.7289999999999992</v>
          </cell>
          <cell r="G553">
            <v>20</v>
          </cell>
          <cell r="H553">
            <v>20</v>
          </cell>
          <cell r="I553">
            <v>0</v>
          </cell>
          <cell r="J553">
            <v>182.44</v>
          </cell>
          <cell r="K553">
            <v>0</v>
          </cell>
          <cell r="L553">
            <v>53958.417999999991</v>
          </cell>
        </row>
        <row r="554">
          <cell r="D554">
            <v>12500</v>
          </cell>
          <cell r="F554">
            <v>9.9849999999999994</v>
          </cell>
          <cell r="G554">
            <v>20</v>
          </cell>
          <cell r="H554">
            <v>20</v>
          </cell>
          <cell r="I554">
            <v>0</v>
          </cell>
          <cell r="J554">
            <v>197.14</v>
          </cell>
          <cell r="K554">
            <v>0</v>
          </cell>
          <cell r="L554">
            <v>54155.55799999999</v>
          </cell>
        </row>
        <row r="555">
          <cell r="D555">
            <v>12520</v>
          </cell>
          <cell r="F555">
            <v>10.423</v>
          </cell>
          <cell r="G555">
            <v>20</v>
          </cell>
          <cell r="H555">
            <v>20</v>
          </cell>
          <cell r="I555">
            <v>0</v>
          </cell>
          <cell r="J555">
            <v>204.08</v>
          </cell>
          <cell r="K555">
            <v>0</v>
          </cell>
          <cell r="L555">
            <v>54359.637999999992</v>
          </cell>
        </row>
        <row r="556">
          <cell r="D556">
            <v>12540</v>
          </cell>
          <cell r="F556">
            <v>10.026</v>
          </cell>
          <cell r="G556">
            <v>20</v>
          </cell>
          <cell r="H556">
            <v>20</v>
          </cell>
          <cell r="I556">
            <v>0</v>
          </cell>
          <cell r="J556">
            <v>204.49</v>
          </cell>
          <cell r="K556">
            <v>0</v>
          </cell>
          <cell r="L556">
            <v>54564.12799999999</v>
          </cell>
        </row>
        <row r="557">
          <cell r="D557">
            <v>12560</v>
          </cell>
          <cell r="F557">
            <v>8.3840000000000003</v>
          </cell>
          <cell r="G557">
            <v>20</v>
          </cell>
          <cell r="H557">
            <v>20</v>
          </cell>
          <cell r="I557">
            <v>0</v>
          </cell>
          <cell r="J557">
            <v>184.1</v>
          </cell>
          <cell r="K557">
            <v>0</v>
          </cell>
          <cell r="L557">
            <v>54748.227999999988</v>
          </cell>
        </row>
        <row r="558">
          <cell r="D558">
            <v>12580</v>
          </cell>
          <cell r="F558">
            <v>6.8120000000000003</v>
          </cell>
          <cell r="G558">
            <v>20</v>
          </cell>
          <cell r="H558">
            <v>20</v>
          </cell>
          <cell r="I558">
            <v>0</v>
          </cell>
          <cell r="J558">
            <v>151.96</v>
          </cell>
          <cell r="K558">
            <v>0</v>
          </cell>
          <cell r="L558">
            <v>54900.187999999987</v>
          </cell>
        </row>
        <row r="559">
          <cell r="D559">
            <v>12600</v>
          </cell>
          <cell r="F559">
            <v>8.3130000000000006</v>
          </cell>
          <cell r="G559">
            <v>20</v>
          </cell>
          <cell r="H559">
            <v>20</v>
          </cell>
          <cell r="I559">
            <v>0</v>
          </cell>
          <cell r="J559">
            <v>151.25</v>
          </cell>
          <cell r="K559">
            <v>0</v>
          </cell>
          <cell r="L559">
            <v>55051.437999999987</v>
          </cell>
        </row>
        <row r="560">
          <cell r="D560">
            <v>12620</v>
          </cell>
          <cell r="F560">
            <v>4.5860000000000003</v>
          </cell>
          <cell r="G560">
            <v>20</v>
          </cell>
          <cell r="H560">
            <v>20</v>
          </cell>
          <cell r="I560">
            <v>0</v>
          </cell>
          <cell r="J560">
            <v>128.99</v>
          </cell>
          <cell r="K560">
            <v>0</v>
          </cell>
          <cell r="L560">
            <v>55180.427999999985</v>
          </cell>
        </row>
        <row r="561">
          <cell r="D561">
            <v>12640</v>
          </cell>
          <cell r="F561">
            <v>4.024</v>
          </cell>
          <cell r="G561">
            <v>20</v>
          </cell>
          <cell r="H561">
            <v>20</v>
          </cell>
          <cell r="I561">
            <v>0</v>
          </cell>
          <cell r="J561">
            <v>86.1</v>
          </cell>
          <cell r="K561">
            <v>0</v>
          </cell>
          <cell r="L561">
            <v>55266.527999999984</v>
          </cell>
        </row>
        <row r="562">
          <cell r="D562">
            <v>12660</v>
          </cell>
          <cell r="F562">
            <v>4.1239999999999997</v>
          </cell>
          <cell r="G562">
            <v>20</v>
          </cell>
          <cell r="H562">
            <v>20</v>
          </cell>
          <cell r="I562">
            <v>0</v>
          </cell>
          <cell r="J562">
            <v>81.48</v>
          </cell>
          <cell r="K562">
            <v>0</v>
          </cell>
          <cell r="L562">
            <v>55348.007999999987</v>
          </cell>
        </row>
        <row r="563">
          <cell r="D563">
            <v>12680</v>
          </cell>
          <cell r="F563">
            <v>3.387</v>
          </cell>
          <cell r="G563">
            <v>20</v>
          </cell>
          <cell r="H563">
            <v>20</v>
          </cell>
          <cell r="I563">
            <v>0</v>
          </cell>
          <cell r="J563">
            <v>75.11</v>
          </cell>
          <cell r="K563">
            <v>0</v>
          </cell>
          <cell r="L563">
            <v>55423.117999999988</v>
          </cell>
        </row>
        <row r="564">
          <cell r="D564">
            <v>12700</v>
          </cell>
          <cell r="F564">
            <v>3.4390000000000001</v>
          </cell>
          <cell r="G564">
            <v>20</v>
          </cell>
          <cell r="H564">
            <v>20</v>
          </cell>
          <cell r="I564">
            <v>0</v>
          </cell>
          <cell r="J564">
            <v>68.260000000000005</v>
          </cell>
          <cell r="K564">
            <v>0</v>
          </cell>
          <cell r="L564">
            <v>55491.37799999999</v>
          </cell>
        </row>
        <row r="565">
          <cell r="D565">
            <v>12720</v>
          </cell>
          <cell r="F565">
            <v>5.1989999999999998</v>
          </cell>
          <cell r="G565">
            <v>20</v>
          </cell>
          <cell r="H565">
            <v>20</v>
          </cell>
          <cell r="I565">
            <v>0</v>
          </cell>
          <cell r="J565">
            <v>86.38</v>
          </cell>
          <cell r="K565">
            <v>0</v>
          </cell>
          <cell r="L565">
            <v>55577.757999999987</v>
          </cell>
        </row>
        <row r="566">
          <cell r="D566">
            <v>12740</v>
          </cell>
          <cell r="F566">
            <v>4.0739999999999998</v>
          </cell>
          <cell r="G566">
            <v>20</v>
          </cell>
          <cell r="H566">
            <v>20</v>
          </cell>
          <cell r="I566">
            <v>0</v>
          </cell>
          <cell r="J566">
            <v>92.73</v>
          </cell>
          <cell r="K566">
            <v>0</v>
          </cell>
          <cell r="L566">
            <v>55670.48799999999</v>
          </cell>
        </row>
        <row r="567">
          <cell r="D567">
            <v>12760</v>
          </cell>
          <cell r="F567">
            <v>2.8149999999999999</v>
          </cell>
          <cell r="G567">
            <v>20</v>
          </cell>
          <cell r="H567">
            <v>20</v>
          </cell>
          <cell r="I567">
            <v>0</v>
          </cell>
          <cell r="J567">
            <v>68.89</v>
          </cell>
          <cell r="K567">
            <v>0</v>
          </cell>
          <cell r="L567">
            <v>55739.37799999999</v>
          </cell>
        </row>
        <row r="568">
          <cell r="D568">
            <v>12780</v>
          </cell>
          <cell r="F568">
            <v>3.1989999999999998</v>
          </cell>
          <cell r="G568">
            <v>20</v>
          </cell>
          <cell r="H568">
            <v>20</v>
          </cell>
          <cell r="I568">
            <v>0</v>
          </cell>
          <cell r="J568">
            <v>60.14</v>
          </cell>
          <cell r="K568">
            <v>0</v>
          </cell>
          <cell r="L568">
            <v>55799.517999999989</v>
          </cell>
        </row>
        <row r="569">
          <cell r="D569">
            <v>12800</v>
          </cell>
          <cell r="F569">
            <v>2.9289999999999998</v>
          </cell>
          <cell r="G569">
            <v>20</v>
          </cell>
          <cell r="H569">
            <v>20</v>
          </cell>
          <cell r="I569">
            <v>0</v>
          </cell>
          <cell r="J569">
            <v>61.28</v>
          </cell>
          <cell r="K569">
            <v>0</v>
          </cell>
          <cell r="L569">
            <v>55860.797999999988</v>
          </cell>
        </row>
        <row r="570">
          <cell r="D570">
            <v>12820</v>
          </cell>
          <cell r="F570">
            <v>6.6959999999999997</v>
          </cell>
          <cell r="G570">
            <v>20</v>
          </cell>
          <cell r="H570">
            <v>20</v>
          </cell>
          <cell r="I570">
            <v>0</v>
          </cell>
          <cell r="J570">
            <v>96.25</v>
          </cell>
          <cell r="K570">
            <v>0</v>
          </cell>
          <cell r="L570">
            <v>55957.047999999988</v>
          </cell>
        </row>
        <row r="571">
          <cell r="D571">
            <v>12840</v>
          </cell>
          <cell r="F571">
            <v>5.9660000000000002</v>
          </cell>
          <cell r="G571">
            <v>20</v>
          </cell>
          <cell r="H571">
            <v>20</v>
          </cell>
          <cell r="I571">
            <v>0</v>
          </cell>
          <cell r="J571">
            <v>126.62</v>
          </cell>
          <cell r="K571">
            <v>0</v>
          </cell>
          <cell r="L571">
            <v>56083.667999999991</v>
          </cell>
        </row>
        <row r="572">
          <cell r="D572">
            <v>12860</v>
          </cell>
          <cell r="F572">
            <v>5.5250000000000004</v>
          </cell>
          <cell r="G572">
            <v>20</v>
          </cell>
          <cell r="H572">
            <v>20</v>
          </cell>
          <cell r="I572">
            <v>0</v>
          </cell>
          <cell r="J572">
            <v>114.91</v>
          </cell>
          <cell r="K572">
            <v>0</v>
          </cell>
          <cell r="L572">
            <v>56198.577999999994</v>
          </cell>
        </row>
        <row r="573">
          <cell r="D573">
            <v>12880</v>
          </cell>
          <cell r="F573">
            <v>5.3529999999999998</v>
          </cell>
          <cell r="G573">
            <v>20</v>
          </cell>
          <cell r="H573">
            <v>20</v>
          </cell>
          <cell r="I573">
            <v>0</v>
          </cell>
          <cell r="J573">
            <v>108.78</v>
          </cell>
          <cell r="K573">
            <v>0</v>
          </cell>
          <cell r="L573">
            <v>56307.357999999993</v>
          </cell>
        </row>
        <row r="574">
          <cell r="D574">
            <v>12900</v>
          </cell>
          <cell r="F574">
            <v>5.048</v>
          </cell>
          <cell r="G574">
            <v>20</v>
          </cell>
          <cell r="H574">
            <v>20</v>
          </cell>
          <cell r="I574">
            <v>0</v>
          </cell>
          <cell r="J574">
            <v>104.01</v>
          </cell>
          <cell r="K574">
            <v>0</v>
          </cell>
          <cell r="L574">
            <v>56411.367999999995</v>
          </cell>
        </row>
        <row r="575">
          <cell r="D575">
            <v>12920</v>
          </cell>
          <cell r="F575">
            <v>6.7380000000000004</v>
          </cell>
          <cell r="G575">
            <v>20</v>
          </cell>
          <cell r="H575">
            <v>20</v>
          </cell>
          <cell r="I575">
            <v>0</v>
          </cell>
          <cell r="J575">
            <v>117.86</v>
          </cell>
          <cell r="K575">
            <v>0</v>
          </cell>
          <cell r="L575">
            <v>56529.227999999996</v>
          </cell>
        </row>
        <row r="576">
          <cell r="D576">
            <v>12940</v>
          </cell>
          <cell r="F576">
            <v>6.7130000000000001</v>
          </cell>
          <cell r="G576">
            <v>20</v>
          </cell>
          <cell r="H576">
            <v>20</v>
          </cell>
          <cell r="I576">
            <v>0</v>
          </cell>
          <cell r="J576">
            <v>134.51</v>
          </cell>
          <cell r="K576">
            <v>0</v>
          </cell>
          <cell r="L576">
            <v>56663.737999999998</v>
          </cell>
        </row>
        <row r="577">
          <cell r="D577">
            <v>12960</v>
          </cell>
          <cell r="F577">
            <v>7.02</v>
          </cell>
          <cell r="G577">
            <v>20</v>
          </cell>
          <cell r="H577">
            <v>20</v>
          </cell>
          <cell r="I577">
            <v>0</v>
          </cell>
          <cell r="J577">
            <v>137.33000000000001</v>
          </cell>
          <cell r="K577">
            <v>0</v>
          </cell>
          <cell r="L577">
            <v>56801.067999999999</v>
          </cell>
        </row>
        <row r="578">
          <cell r="D578">
            <v>12980</v>
          </cell>
          <cell r="F578">
            <v>5.9539999999999997</v>
          </cell>
          <cell r="G578">
            <v>20</v>
          </cell>
          <cell r="H578">
            <v>20</v>
          </cell>
          <cell r="I578">
            <v>0</v>
          </cell>
          <cell r="J578">
            <v>129.74</v>
          </cell>
          <cell r="K578">
            <v>0</v>
          </cell>
          <cell r="L578">
            <v>56930.807999999997</v>
          </cell>
        </row>
        <row r="579">
          <cell r="D579">
            <v>13000</v>
          </cell>
          <cell r="F579">
            <v>1.62</v>
          </cell>
          <cell r="G579">
            <v>20</v>
          </cell>
          <cell r="H579">
            <v>20</v>
          </cell>
          <cell r="I579">
            <v>0</v>
          </cell>
          <cell r="J579">
            <v>75.739999999999995</v>
          </cell>
          <cell r="K579">
            <v>0</v>
          </cell>
          <cell r="L579">
            <v>57006.547999999995</v>
          </cell>
        </row>
        <row r="580">
          <cell r="D580">
            <v>13020</v>
          </cell>
          <cell r="F580">
            <v>5.7590000000000003</v>
          </cell>
          <cell r="G580">
            <v>20</v>
          </cell>
          <cell r="H580">
            <v>20</v>
          </cell>
          <cell r="I580">
            <v>0</v>
          </cell>
          <cell r="J580">
            <v>73.790000000000006</v>
          </cell>
          <cell r="K580">
            <v>0</v>
          </cell>
          <cell r="L580">
            <v>57080.337999999996</v>
          </cell>
        </row>
        <row r="581">
          <cell r="D581">
            <v>13040</v>
          </cell>
          <cell r="F581">
            <v>8.1980000000000004</v>
          </cell>
          <cell r="G581">
            <v>20</v>
          </cell>
          <cell r="H581">
            <v>20</v>
          </cell>
          <cell r="I581">
            <v>0</v>
          </cell>
          <cell r="J581">
            <v>139.57</v>
          </cell>
          <cell r="K581">
            <v>0</v>
          </cell>
          <cell r="L581">
            <v>57219.907999999996</v>
          </cell>
        </row>
        <row r="582">
          <cell r="D582">
            <v>13060</v>
          </cell>
          <cell r="F582">
            <v>8.4550000000000001</v>
          </cell>
          <cell r="G582">
            <v>20</v>
          </cell>
          <cell r="H582">
            <v>20</v>
          </cell>
          <cell r="I582">
            <v>0</v>
          </cell>
          <cell r="J582">
            <v>166.53</v>
          </cell>
          <cell r="K582">
            <v>0</v>
          </cell>
          <cell r="L582">
            <v>57386.437999999995</v>
          </cell>
        </row>
        <row r="583">
          <cell r="D583">
            <v>13080</v>
          </cell>
          <cell r="F583">
            <v>8.4730000000000008</v>
          </cell>
          <cell r="G583">
            <v>20</v>
          </cell>
          <cell r="H583">
            <v>20</v>
          </cell>
          <cell r="I583">
            <v>0</v>
          </cell>
          <cell r="J583">
            <v>169.28</v>
          </cell>
          <cell r="K583">
            <v>0</v>
          </cell>
          <cell r="L583">
            <v>57555.717999999993</v>
          </cell>
        </row>
        <row r="584">
          <cell r="D584">
            <v>13100</v>
          </cell>
          <cell r="F584">
            <v>8.4510000000000005</v>
          </cell>
          <cell r="G584">
            <v>20</v>
          </cell>
          <cell r="H584">
            <v>20</v>
          </cell>
          <cell r="I584">
            <v>0</v>
          </cell>
          <cell r="J584">
            <v>169.24</v>
          </cell>
          <cell r="K584">
            <v>0</v>
          </cell>
          <cell r="L584">
            <v>57724.957999999991</v>
          </cell>
        </row>
        <row r="585">
          <cell r="D585">
            <v>13120</v>
          </cell>
          <cell r="F585">
            <v>8.98</v>
          </cell>
          <cell r="G585">
            <v>20</v>
          </cell>
          <cell r="H585">
            <v>20</v>
          </cell>
          <cell r="I585">
            <v>0</v>
          </cell>
          <cell r="J585">
            <v>174.31</v>
          </cell>
          <cell r="K585">
            <v>0</v>
          </cell>
          <cell r="L585">
            <v>57899.267999999989</v>
          </cell>
        </row>
        <row r="586">
          <cell r="D586">
            <v>13140</v>
          </cell>
          <cell r="F586">
            <v>8.68</v>
          </cell>
          <cell r="G586">
            <v>20</v>
          </cell>
          <cell r="H586">
            <v>20</v>
          </cell>
          <cell r="I586">
            <v>0</v>
          </cell>
          <cell r="J586">
            <v>176.6</v>
          </cell>
          <cell r="K586">
            <v>0</v>
          </cell>
          <cell r="L586">
            <v>58075.867999999988</v>
          </cell>
        </row>
        <row r="587">
          <cell r="D587">
            <v>13160</v>
          </cell>
          <cell r="F587">
            <v>8.0399999999999991</v>
          </cell>
          <cell r="G587">
            <v>20</v>
          </cell>
          <cell r="H587">
            <v>20</v>
          </cell>
          <cell r="I587">
            <v>0</v>
          </cell>
          <cell r="J587">
            <v>167.2</v>
          </cell>
          <cell r="K587">
            <v>0</v>
          </cell>
          <cell r="L587">
            <v>58243.067999999985</v>
          </cell>
        </row>
        <row r="588">
          <cell r="D588">
            <v>13180</v>
          </cell>
          <cell r="F588">
            <v>8.3350000000000009</v>
          </cell>
          <cell r="G588">
            <v>20</v>
          </cell>
          <cell r="H588">
            <v>20</v>
          </cell>
          <cell r="I588">
            <v>0</v>
          </cell>
          <cell r="J588">
            <v>163.75</v>
          </cell>
          <cell r="K588">
            <v>0</v>
          </cell>
          <cell r="L588">
            <v>58406.817999999985</v>
          </cell>
        </row>
        <row r="589">
          <cell r="D589">
            <v>13200</v>
          </cell>
          <cell r="F589">
            <v>8.0839999999999996</v>
          </cell>
          <cell r="G589">
            <v>20</v>
          </cell>
          <cell r="H589">
            <v>20</v>
          </cell>
          <cell r="I589">
            <v>0</v>
          </cell>
          <cell r="J589">
            <v>164.19</v>
          </cell>
          <cell r="K589">
            <v>0</v>
          </cell>
          <cell r="L589">
            <v>58571.007999999987</v>
          </cell>
        </row>
        <row r="590">
          <cell r="D590">
            <v>13220</v>
          </cell>
          <cell r="F590">
            <v>8.8439999999999994</v>
          </cell>
          <cell r="G590">
            <v>20</v>
          </cell>
          <cell r="H590">
            <v>20</v>
          </cell>
          <cell r="I590">
            <v>0</v>
          </cell>
          <cell r="J590">
            <v>169.28</v>
          </cell>
          <cell r="K590">
            <v>0</v>
          </cell>
          <cell r="L590">
            <v>58740.287999999986</v>
          </cell>
        </row>
        <row r="591">
          <cell r="D591">
            <v>13240</v>
          </cell>
          <cell r="F591">
            <v>8.7840000000000007</v>
          </cell>
          <cell r="G591">
            <v>20</v>
          </cell>
          <cell r="H591">
            <v>20</v>
          </cell>
          <cell r="I591">
            <v>0</v>
          </cell>
          <cell r="J591">
            <v>176.28</v>
          </cell>
          <cell r="K591">
            <v>0</v>
          </cell>
          <cell r="L591">
            <v>58916.567999999985</v>
          </cell>
        </row>
        <row r="592">
          <cell r="D592">
            <v>13260</v>
          </cell>
          <cell r="F592">
            <v>8.4090000000000007</v>
          </cell>
          <cell r="G592">
            <v>20</v>
          </cell>
          <cell r="H592">
            <v>20</v>
          </cell>
          <cell r="I592">
            <v>0</v>
          </cell>
          <cell r="J592">
            <v>171.93</v>
          </cell>
          <cell r="K592">
            <v>0</v>
          </cell>
          <cell r="L592">
            <v>59088.497999999985</v>
          </cell>
        </row>
        <row r="593">
          <cell r="D593">
            <v>13280</v>
          </cell>
          <cell r="F593">
            <v>8.4339999999999993</v>
          </cell>
          <cell r="G593">
            <v>20</v>
          </cell>
          <cell r="H593">
            <v>20</v>
          </cell>
          <cell r="I593">
            <v>0</v>
          </cell>
          <cell r="J593">
            <v>168.43</v>
          </cell>
          <cell r="K593">
            <v>0</v>
          </cell>
          <cell r="L593">
            <v>59256.927999999985</v>
          </cell>
        </row>
        <row r="594">
          <cell r="D594">
            <v>13300</v>
          </cell>
          <cell r="F594">
            <v>8.4090000000000007</v>
          </cell>
          <cell r="G594">
            <v>20</v>
          </cell>
          <cell r="H594">
            <v>20</v>
          </cell>
          <cell r="I594">
            <v>0</v>
          </cell>
          <cell r="J594">
            <v>168.43</v>
          </cell>
          <cell r="K594">
            <v>0</v>
          </cell>
          <cell r="L594">
            <v>59425.357999999986</v>
          </cell>
        </row>
        <row r="595">
          <cell r="D595">
            <v>13320</v>
          </cell>
          <cell r="F595">
            <v>7.7080000000000002</v>
          </cell>
          <cell r="G595">
            <v>20</v>
          </cell>
          <cell r="H595">
            <v>20</v>
          </cell>
          <cell r="I595">
            <v>0</v>
          </cell>
          <cell r="J595">
            <v>161.16999999999999</v>
          </cell>
          <cell r="K595">
            <v>0</v>
          </cell>
          <cell r="L595">
            <v>59586.527999999984</v>
          </cell>
        </row>
        <row r="596">
          <cell r="D596">
            <v>13340</v>
          </cell>
          <cell r="F596">
            <v>1.9670000000000001</v>
          </cell>
          <cell r="G596">
            <v>20</v>
          </cell>
          <cell r="H596">
            <v>20</v>
          </cell>
          <cell r="I596">
            <v>0</v>
          </cell>
          <cell r="J596">
            <v>96.75</v>
          </cell>
          <cell r="K596">
            <v>0</v>
          </cell>
          <cell r="L596">
            <v>59683.277999999984</v>
          </cell>
        </row>
        <row r="597">
          <cell r="D597">
            <v>13360</v>
          </cell>
          <cell r="F597">
            <v>8.5079999999999991</v>
          </cell>
          <cell r="G597">
            <v>20</v>
          </cell>
          <cell r="H597">
            <v>20</v>
          </cell>
          <cell r="I597">
            <v>0</v>
          </cell>
          <cell r="J597">
            <v>104.75</v>
          </cell>
          <cell r="K597">
            <v>0</v>
          </cell>
          <cell r="L597">
            <v>59788.027999999984</v>
          </cell>
        </row>
        <row r="598">
          <cell r="D598">
            <v>13380</v>
          </cell>
          <cell r="F598">
            <v>8.0269999999999992</v>
          </cell>
          <cell r="G598">
            <v>20</v>
          </cell>
          <cell r="H598">
            <v>20</v>
          </cell>
          <cell r="I598">
            <v>0</v>
          </cell>
          <cell r="J598">
            <v>165.35</v>
          </cell>
          <cell r="K598">
            <v>0</v>
          </cell>
          <cell r="L598">
            <v>59953.377999999982</v>
          </cell>
        </row>
        <row r="599">
          <cell r="D599">
            <v>13400</v>
          </cell>
          <cell r="F599">
            <v>7.8760000000000003</v>
          </cell>
          <cell r="G599">
            <v>20</v>
          </cell>
          <cell r="H599">
            <v>20</v>
          </cell>
          <cell r="I599">
            <v>0</v>
          </cell>
          <cell r="J599">
            <v>159.03</v>
          </cell>
          <cell r="K599">
            <v>0</v>
          </cell>
          <cell r="L599">
            <v>60112.407999999981</v>
          </cell>
        </row>
        <row r="600">
          <cell r="D600">
            <v>13420</v>
          </cell>
          <cell r="F600">
            <v>7.194</v>
          </cell>
          <cell r="G600">
            <v>20</v>
          </cell>
          <cell r="H600">
            <v>20</v>
          </cell>
          <cell r="I600">
            <v>0</v>
          </cell>
          <cell r="J600">
            <v>150.69999999999999</v>
          </cell>
          <cell r="K600">
            <v>0</v>
          </cell>
          <cell r="L600">
            <v>60263.107999999978</v>
          </cell>
        </row>
        <row r="601">
          <cell r="D601">
            <v>13440</v>
          </cell>
          <cell r="F601">
            <v>6.4290000000000003</v>
          </cell>
          <cell r="G601">
            <v>20</v>
          </cell>
          <cell r="H601">
            <v>20</v>
          </cell>
          <cell r="I601">
            <v>0</v>
          </cell>
          <cell r="J601">
            <v>136.22999999999999</v>
          </cell>
          <cell r="K601">
            <v>0</v>
          </cell>
          <cell r="L601">
            <v>60399.337999999982</v>
          </cell>
        </row>
        <row r="602">
          <cell r="D602">
            <v>13460</v>
          </cell>
          <cell r="F602">
            <v>5.835</v>
          </cell>
          <cell r="G602">
            <v>20</v>
          </cell>
          <cell r="H602">
            <v>20</v>
          </cell>
          <cell r="I602">
            <v>0</v>
          </cell>
          <cell r="J602">
            <v>122.64</v>
          </cell>
          <cell r="K602">
            <v>0</v>
          </cell>
          <cell r="L602">
            <v>60521.977999999981</v>
          </cell>
        </row>
        <row r="603">
          <cell r="D603">
            <v>13480</v>
          </cell>
          <cell r="F603">
            <v>7.1239999999999997</v>
          </cell>
          <cell r="G603">
            <v>20</v>
          </cell>
          <cell r="H603">
            <v>20</v>
          </cell>
          <cell r="I603">
            <v>0</v>
          </cell>
          <cell r="J603">
            <v>129.59</v>
          </cell>
          <cell r="K603">
            <v>0</v>
          </cell>
          <cell r="L603">
            <v>60651.567999999977</v>
          </cell>
        </row>
        <row r="604">
          <cell r="D604">
            <v>13500</v>
          </cell>
          <cell r="F604">
            <v>7.0890000000000004</v>
          </cell>
          <cell r="G604">
            <v>20</v>
          </cell>
          <cell r="H604">
            <v>20</v>
          </cell>
          <cell r="I604">
            <v>0</v>
          </cell>
          <cell r="J604">
            <v>142.13</v>
          </cell>
          <cell r="K604">
            <v>0</v>
          </cell>
          <cell r="L604">
            <v>60793.697999999975</v>
          </cell>
        </row>
        <row r="605">
          <cell r="D605">
            <v>13520</v>
          </cell>
          <cell r="F605">
            <v>7.03</v>
          </cell>
          <cell r="G605">
            <v>20</v>
          </cell>
          <cell r="H605">
            <v>20</v>
          </cell>
          <cell r="I605">
            <v>0</v>
          </cell>
          <cell r="J605">
            <v>141.19</v>
          </cell>
          <cell r="K605">
            <v>0</v>
          </cell>
          <cell r="L605">
            <v>60934.887999999977</v>
          </cell>
        </row>
        <row r="606">
          <cell r="D606">
            <v>13540</v>
          </cell>
          <cell r="F606">
            <v>6.2469999999999999</v>
          </cell>
          <cell r="G606">
            <v>20</v>
          </cell>
          <cell r="H606">
            <v>20</v>
          </cell>
          <cell r="I606">
            <v>0</v>
          </cell>
          <cell r="J606">
            <v>132.77000000000001</v>
          </cell>
          <cell r="K606">
            <v>0</v>
          </cell>
          <cell r="L606">
            <v>61067.657999999974</v>
          </cell>
        </row>
        <row r="607">
          <cell r="D607">
            <v>13560</v>
          </cell>
          <cell r="F607">
            <v>5.6879999999999997</v>
          </cell>
          <cell r="G607">
            <v>20</v>
          </cell>
          <cell r="H607">
            <v>20</v>
          </cell>
          <cell r="I607">
            <v>0</v>
          </cell>
          <cell r="J607">
            <v>119.35</v>
          </cell>
          <cell r="K607">
            <v>0</v>
          </cell>
          <cell r="L607">
            <v>61187.007999999973</v>
          </cell>
        </row>
        <row r="608">
          <cell r="D608">
            <v>13580</v>
          </cell>
          <cell r="F608">
            <v>8.423</v>
          </cell>
          <cell r="G608">
            <v>20</v>
          </cell>
          <cell r="H608">
            <v>20</v>
          </cell>
          <cell r="I608">
            <v>0</v>
          </cell>
          <cell r="J608">
            <v>141.11000000000001</v>
          </cell>
          <cell r="K608">
            <v>0</v>
          </cell>
          <cell r="L608">
            <v>61328.117999999973</v>
          </cell>
        </row>
        <row r="609">
          <cell r="D609">
            <v>13600</v>
          </cell>
          <cell r="F609">
            <v>4.5919999999999996</v>
          </cell>
          <cell r="G609">
            <v>20</v>
          </cell>
          <cell r="H609">
            <v>20</v>
          </cell>
          <cell r="I609">
            <v>0</v>
          </cell>
          <cell r="J609">
            <v>130.15</v>
          </cell>
          <cell r="K609">
            <v>0</v>
          </cell>
          <cell r="L609">
            <v>61458.267999999975</v>
          </cell>
        </row>
        <row r="610">
          <cell r="D610">
            <v>13620</v>
          </cell>
          <cell r="F610">
            <v>6.0359999999999996</v>
          </cell>
          <cell r="G610">
            <v>20</v>
          </cell>
          <cell r="H610">
            <v>20</v>
          </cell>
          <cell r="I610">
            <v>0</v>
          </cell>
          <cell r="J610">
            <v>106.28</v>
          </cell>
          <cell r="K610">
            <v>0</v>
          </cell>
          <cell r="L610">
            <v>61564.547999999973</v>
          </cell>
        </row>
        <row r="611">
          <cell r="D611">
            <v>13640</v>
          </cell>
          <cell r="F611">
            <v>6.0330000000000004</v>
          </cell>
          <cell r="G611">
            <v>20</v>
          </cell>
          <cell r="H611">
            <v>20</v>
          </cell>
          <cell r="I611">
            <v>0</v>
          </cell>
          <cell r="J611">
            <v>120.69</v>
          </cell>
          <cell r="K611">
            <v>0</v>
          </cell>
          <cell r="L611">
            <v>61685.237999999976</v>
          </cell>
        </row>
        <row r="612">
          <cell r="D612">
            <v>13660</v>
          </cell>
          <cell r="F612">
            <v>6.649</v>
          </cell>
          <cell r="G612">
            <v>20</v>
          </cell>
          <cell r="H612">
            <v>20</v>
          </cell>
          <cell r="I612">
            <v>0</v>
          </cell>
          <cell r="J612">
            <v>126.82</v>
          </cell>
          <cell r="K612">
            <v>0</v>
          </cell>
          <cell r="L612">
            <v>61812.057999999975</v>
          </cell>
        </row>
        <row r="613">
          <cell r="D613">
            <v>13680</v>
          </cell>
          <cell r="F613">
            <v>7.0129999999999999</v>
          </cell>
          <cell r="G613">
            <v>20</v>
          </cell>
          <cell r="H613">
            <v>20</v>
          </cell>
          <cell r="I613">
            <v>0</v>
          </cell>
          <cell r="J613">
            <v>136.62</v>
          </cell>
          <cell r="K613">
            <v>0</v>
          </cell>
          <cell r="L613">
            <v>61948.677999999978</v>
          </cell>
        </row>
        <row r="614">
          <cell r="D614">
            <v>13700</v>
          </cell>
          <cell r="F614">
            <v>7.1379999999999999</v>
          </cell>
          <cell r="G614">
            <v>20</v>
          </cell>
          <cell r="H614">
            <v>20</v>
          </cell>
          <cell r="I614">
            <v>0</v>
          </cell>
          <cell r="J614">
            <v>141.51</v>
          </cell>
          <cell r="K614">
            <v>0</v>
          </cell>
          <cell r="L614">
            <v>62090.18799999998</v>
          </cell>
        </row>
        <row r="615">
          <cell r="D615">
            <v>13720</v>
          </cell>
          <cell r="F615">
            <v>6.6390000000000002</v>
          </cell>
          <cell r="G615">
            <v>20</v>
          </cell>
          <cell r="H615">
            <v>20</v>
          </cell>
          <cell r="I615">
            <v>0</v>
          </cell>
          <cell r="J615">
            <v>137.77000000000001</v>
          </cell>
          <cell r="K615">
            <v>0</v>
          </cell>
          <cell r="L615">
            <v>62227.957999999977</v>
          </cell>
        </row>
        <row r="616">
          <cell r="D616">
            <v>13740</v>
          </cell>
          <cell r="F616">
            <v>6.532</v>
          </cell>
          <cell r="G616">
            <v>20</v>
          </cell>
          <cell r="H616">
            <v>20</v>
          </cell>
          <cell r="I616">
            <v>0</v>
          </cell>
          <cell r="J616">
            <v>131.71</v>
          </cell>
          <cell r="K616">
            <v>0</v>
          </cell>
          <cell r="L616">
            <v>62359.667999999976</v>
          </cell>
        </row>
        <row r="617">
          <cell r="D617">
            <v>13760</v>
          </cell>
          <cell r="F617">
            <v>7.2009999999999996</v>
          </cell>
          <cell r="G617">
            <v>20</v>
          </cell>
          <cell r="H617">
            <v>20</v>
          </cell>
          <cell r="I617">
            <v>0</v>
          </cell>
          <cell r="J617">
            <v>137.33000000000001</v>
          </cell>
          <cell r="K617">
            <v>0</v>
          </cell>
          <cell r="L617">
            <v>62496.997999999978</v>
          </cell>
        </row>
        <row r="618">
          <cell r="D618">
            <v>13780</v>
          </cell>
          <cell r="F618">
            <v>7.1070000000000002</v>
          </cell>
          <cell r="G618">
            <v>20</v>
          </cell>
          <cell r="H618">
            <v>20</v>
          </cell>
          <cell r="I618">
            <v>0</v>
          </cell>
          <cell r="J618">
            <v>143.08000000000001</v>
          </cell>
          <cell r="K618">
            <v>0</v>
          </cell>
          <cell r="L618">
            <v>62640.07799999998</v>
          </cell>
        </row>
        <row r="619">
          <cell r="D619">
            <v>13800</v>
          </cell>
          <cell r="F619">
            <v>6.5270000000000001</v>
          </cell>
          <cell r="G619">
            <v>20</v>
          </cell>
          <cell r="H619">
            <v>20</v>
          </cell>
          <cell r="I619">
            <v>0</v>
          </cell>
          <cell r="J619">
            <v>136.34</v>
          </cell>
          <cell r="K619">
            <v>0</v>
          </cell>
          <cell r="L619">
            <v>62776.417999999976</v>
          </cell>
        </row>
        <row r="620">
          <cell r="D620">
            <v>13820</v>
          </cell>
          <cell r="F620">
            <v>6.0339999999999998</v>
          </cell>
          <cell r="G620">
            <v>20</v>
          </cell>
          <cell r="H620">
            <v>20</v>
          </cell>
          <cell r="I620">
            <v>0</v>
          </cell>
          <cell r="J620">
            <v>125.61</v>
          </cell>
          <cell r="K620">
            <v>0</v>
          </cell>
          <cell r="L620">
            <v>62902.027999999977</v>
          </cell>
        </row>
        <row r="621">
          <cell r="D621">
            <v>13840</v>
          </cell>
          <cell r="F621">
            <v>5.78</v>
          </cell>
          <cell r="G621">
            <v>20</v>
          </cell>
          <cell r="H621">
            <v>20</v>
          </cell>
          <cell r="I621">
            <v>0</v>
          </cell>
          <cell r="J621">
            <v>118.14</v>
          </cell>
          <cell r="K621">
            <v>0</v>
          </cell>
          <cell r="L621">
            <v>63020.167999999976</v>
          </cell>
        </row>
        <row r="622">
          <cell r="D622">
            <v>13860</v>
          </cell>
          <cell r="F622">
            <v>5.306</v>
          </cell>
          <cell r="G622">
            <v>20</v>
          </cell>
          <cell r="H622">
            <v>20</v>
          </cell>
          <cell r="I622">
            <v>0</v>
          </cell>
          <cell r="J622">
            <v>110.86</v>
          </cell>
          <cell r="K622">
            <v>0</v>
          </cell>
          <cell r="L622">
            <v>63131.027999999977</v>
          </cell>
        </row>
        <row r="623">
          <cell r="D623">
            <v>13880</v>
          </cell>
          <cell r="F623">
            <v>4.6959999999999997</v>
          </cell>
          <cell r="G623">
            <v>20</v>
          </cell>
          <cell r="H623">
            <v>20</v>
          </cell>
          <cell r="I623">
            <v>0</v>
          </cell>
          <cell r="J623">
            <v>100.02</v>
          </cell>
          <cell r="K623">
            <v>0</v>
          </cell>
          <cell r="L623">
            <v>63231.047999999973</v>
          </cell>
        </row>
        <row r="624">
          <cell r="D624">
            <v>13900</v>
          </cell>
          <cell r="F624">
            <v>0.52100000000000002</v>
          </cell>
          <cell r="G624">
            <v>20</v>
          </cell>
          <cell r="H624">
            <v>20</v>
          </cell>
          <cell r="I624">
            <v>0</v>
          </cell>
          <cell r="J624">
            <v>52.17</v>
          </cell>
          <cell r="K624">
            <v>0</v>
          </cell>
          <cell r="L624">
            <v>63283.217999999972</v>
          </cell>
        </row>
        <row r="625">
          <cell r="D625">
            <v>13920</v>
          </cell>
          <cell r="F625">
            <v>4.96</v>
          </cell>
          <cell r="G625">
            <v>20</v>
          </cell>
          <cell r="H625">
            <v>20</v>
          </cell>
          <cell r="I625">
            <v>0</v>
          </cell>
          <cell r="J625">
            <v>54.81</v>
          </cell>
          <cell r="K625">
            <v>0</v>
          </cell>
          <cell r="L625">
            <v>63338.027999999969</v>
          </cell>
        </row>
        <row r="626">
          <cell r="D626">
            <v>13940</v>
          </cell>
          <cell r="F626">
            <v>5.7939999999999996</v>
          </cell>
          <cell r="G626">
            <v>20</v>
          </cell>
          <cell r="H626">
            <v>20</v>
          </cell>
          <cell r="I626">
            <v>0</v>
          </cell>
          <cell r="J626">
            <v>107.54</v>
          </cell>
          <cell r="K626">
            <v>0</v>
          </cell>
          <cell r="L626">
            <v>63445.56799999997</v>
          </cell>
        </row>
        <row r="627">
          <cell r="D627">
            <v>13960</v>
          </cell>
          <cell r="F627">
            <v>5.9180000000000001</v>
          </cell>
          <cell r="G627">
            <v>20</v>
          </cell>
          <cell r="H627">
            <v>20</v>
          </cell>
          <cell r="I627">
            <v>0</v>
          </cell>
          <cell r="J627">
            <v>117.12</v>
          </cell>
          <cell r="K627">
            <v>0</v>
          </cell>
          <cell r="L627">
            <v>63562.687999999973</v>
          </cell>
        </row>
        <row r="628">
          <cell r="D628">
            <v>13980</v>
          </cell>
          <cell r="F628">
            <v>6.0229999999999997</v>
          </cell>
          <cell r="G628">
            <v>20</v>
          </cell>
          <cell r="H628">
            <v>20</v>
          </cell>
          <cell r="I628">
            <v>0</v>
          </cell>
          <cell r="J628">
            <v>119.41</v>
          </cell>
          <cell r="K628">
            <v>0</v>
          </cell>
          <cell r="L628">
            <v>63682.097999999976</v>
          </cell>
        </row>
        <row r="629">
          <cell r="D629">
            <v>14000</v>
          </cell>
          <cell r="F629">
            <v>5.81</v>
          </cell>
          <cell r="G629">
            <v>20</v>
          </cell>
          <cell r="H629">
            <v>20</v>
          </cell>
          <cell r="I629">
            <v>0</v>
          </cell>
          <cell r="J629">
            <v>118.33</v>
          </cell>
          <cell r="K629">
            <v>0</v>
          </cell>
          <cell r="L629">
            <v>63800.427999999978</v>
          </cell>
        </row>
        <row r="630">
          <cell r="D630">
            <v>14020</v>
          </cell>
          <cell r="F630">
            <v>5.6189999999999998</v>
          </cell>
          <cell r="G630">
            <v>20</v>
          </cell>
          <cell r="H630">
            <v>20</v>
          </cell>
          <cell r="I630">
            <v>0</v>
          </cell>
          <cell r="J630">
            <v>114.29</v>
          </cell>
          <cell r="K630">
            <v>0</v>
          </cell>
          <cell r="L630">
            <v>63914.717999999979</v>
          </cell>
        </row>
        <row r="631">
          <cell r="D631">
            <v>14040</v>
          </cell>
          <cell r="F631">
            <v>6.1440000000000001</v>
          </cell>
          <cell r="G631">
            <v>20</v>
          </cell>
          <cell r="H631">
            <v>20</v>
          </cell>
          <cell r="I631">
            <v>0</v>
          </cell>
          <cell r="J631">
            <v>117.63</v>
          </cell>
          <cell r="K631">
            <v>0</v>
          </cell>
          <cell r="L631">
            <v>64032.347999999976</v>
          </cell>
        </row>
        <row r="632">
          <cell r="D632">
            <v>14060</v>
          </cell>
          <cell r="F632">
            <v>4.5949999999999998</v>
          </cell>
          <cell r="G632">
            <v>20</v>
          </cell>
          <cell r="H632">
            <v>20</v>
          </cell>
          <cell r="I632">
            <v>0</v>
          </cell>
          <cell r="J632">
            <v>107.39</v>
          </cell>
          <cell r="K632">
            <v>0</v>
          </cell>
          <cell r="L632">
            <v>64139.737999999976</v>
          </cell>
        </row>
        <row r="633">
          <cell r="D633">
            <v>14080</v>
          </cell>
          <cell r="F633">
            <v>4.8230000000000004</v>
          </cell>
          <cell r="G633">
            <v>20</v>
          </cell>
          <cell r="H633">
            <v>20</v>
          </cell>
          <cell r="I633">
            <v>0</v>
          </cell>
          <cell r="J633">
            <v>94.18</v>
          </cell>
          <cell r="K633">
            <v>0</v>
          </cell>
          <cell r="L633">
            <v>64233.917999999976</v>
          </cell>
        </row>
        <row r="634">
          <cell r="D634">
            <v>14100</v>
          </cell>
          <cell r="F634">
            <v>4.2119999999999997</v>
          </cell>
          <cell r="G634">
            <v>20</v>
          </cell>
          <cell r="H634">
            <v>20</v>
          </cell>
          <cell r="I634">
            <v>0</v>
          </cell>
          <cell r="J634">
            <v>90.35</v>
          </cell>
          <cell r="K634">
            <v>0</v>
          </cell>
          <cell r="L634">
            <v>64324.267999999975</v>
          </cell>
        </row>
        <row r="635">
          <cell r="D635">
            <v>14120</v>
          </cell>
          <cell r="F635">
            <v>4.3920000000000003</v>
          </cell>
          <cell r="G635">
            <v>20</v>
          </cell>
          <cell r="H635">
            <v>20</v>
          </cell>
          <cell r="I635">
            <v>0</v>
          </cell>
          <cell r="J635">
            <v>86.04</v>
          </cell>
          <cell r="K635">
            <v>0</v>
          </cell>
          <cell r="L635">
            <v>64410.307999999975</v>
          </cell>
        </row>
        <row r="636">
          <cell r="D636">
            <v>14140</v>
          </cell>
          <cell r="F636">
            <v>4.8730000000000002</v>
          </cell>
          <cell r="G636">
            <v>20</v>
          </cell>
          <cell r="H636">
            <v>20</v>
          </cell>
          <cell r="I636">
            <v>0</v>
          </cell>
          <cell r="J636">
            <v>92.65</v>
          </cell>
          <cell r="K636">
            <v>0</v>
          </cell>
          <cell r="L636">
            <v>64502.957999999977</v>
          </cell>
        </row>
        <row r="637">
          <cell r="D637">
            <v>14160</v>
          </cell>
          <cell r="F637">
            <v>5.5570000000000004</v>
          </cell>
          <cell r="G637">
            <v>20</v>
          </cell>
          <cell r="H637">
            <v>20</v>
          </cell>
          <cell r="I637">
            <v>0</v>
          </cell>
          <cell r="J637">
            <v>104.3</v>
          </cell>
          <cell r="K637">
            <v>0</v>
          </cell>
          <cell r="L637">
            <v>64607.25799999998</v>
          </cell>
        </row>
        <row r="638">
          <cell r="D638">
            <v>14180</v>
          </cell>
          <cell r="F638">
            <v>6.1520000000000001</v>
          </cell>
          <cell r="G638">
            <v>20</v>
          </cell>
          <cell r="H638">
            <v>20</v>
          </cell>
          <cell r="I638">
            <v>0</v>
          </cell>
          <cell r="J638">
            <v>117.09</v>
          </cell>
          <cell r="K638">
            <v>0</v>
          </cell>
          <cell r="L638">
            <v>64724.347999999976</v>
          </cell>
        </row>
        <row r="639">
          <cell r="D639">
            <v>14200</v>
          </cell>
          <cell r="F639">
            <v>6.0389999999999997</v>
          </cell>
          <cell r="G639">
            <v>20</v>
          </cell>
          <cell r="H639">
            <v>20</v>
          </cell>
          <cell r="I639">
            <v>0</v>
          </cell>
          <cell r="J639">
            <v>121.91</v>
          </cell>
          <cell r="K639">
            <v>0</v>
          </cell>
          <cell r="L639">
            <v>64846.25799999998</v>
          </cell>
        </row>
        <row r="640">
          <cell r="D640">
            <v>14220</v>
          </cell>
          <cell r="F640">
            <v>5.7489999999999997</v>
          </cell>
          <cell r="G640">
            <v>20</v>
          </cell>
          <cell r="H640">
            <v>20</v>
          </cell>
          <cell r="I640">
            <v>0</v>
          </cell>
          <cell r="J640">
            <v>117.88</v>
          </cell>
          <cell r="K640">
            <v>0</v>
          </cell>
          <cell r="L640">
            <v>64964.137999999977</v>
          </cell>
        </row>
        <row r="641">
          <cell r="D641">
            <v>14240</v>
          </cell>
          <cell r="F641">
            <v>6.4429999999999996</v>
          </cell>
          <cell r="G641">
            <v>20</v>
          </cell>
          <cell r="H641">
            <v>20</v>
          </cell>
          <cell r="I641">
            <v>0</v>
          </cell>
          <cell r="J641">
            <v>121.92</v>
          </cell>
          <cell r="K641">
            <v>0</v>
          </cell>
          <cell r="L641">
            <v>65086.057999999975</v>
          </cell>
        </row>
        <row r="642">
          <cell r="D642">
            <v>14260</v>
          </cell>
          <cell r="F642">
            <v>6.2910000000000004</v>
          </cell>
          <cell r="G642">
            <v>20</v>
          </cell>
          <cell r="H642">
            <v>20</v>
          </cell>
          <cell r="I642">
            <v>0</v>
          </cell>
          <cell r="J642">
            <v>127.34</v>
          </cell>
          <cell r="K642">
            <v>0</v>
          </cell>
          <cell r="L642">
            <v>65213.397999999972</v>
          </cell>
        </row>
        <row r="643">
          <cell r="D643">
            <v>14280</v>
          </cell>
          <cell r="F643">
            <v>6.1174999999999997</v>
          </cell>
          <cell r="G643">
            <v>20</v>
          </cell>
          <cell r="H643">
            <v>20</v>
          </cell>
          <cell r="I643">
            <v>0</v>
          </cell>
          <cell r="J643">
            <v>124.08499999999999</v>
          </cell>
          <cell r="K643">
            <v>0</v>
          </cell>
          <cell r="L643">
            <v>65337.482999999971</v>
          </cell>
        </row>
        <row r="644">
          <cell r="D644">
            <v>14300</v>
          </cell>
          <cell r="F644">
            <v>6.4</v>
          </cell>
          <cell r="G644">
            <v>20</v>
          </cell>
          <cell r="H644">
            <v>20</v>
          </cell>
          <cell r="I644">
            <v>0</v>
          </cell>
          <cell r="J644">
            <v>125.175</v>
          </cell>
          <cell r="K644">
            <v>0</v>
          </cell>
          <cell r="L644">
            <v>65462.657999999974</v>
          </cell>
        </row>
        <row r="645">
          <cell r="D645">
            <v>14320</v>
          </cell>
          <cell r="F645">
            <v>7.7919999999999998</v>
          </cell>
          <cell r="G645">
            <v>20</v>
          </cell>
          <cell r="H645">
            <v>20</v>
          </cell>
          <cell r="I645">
            <v>0</v>
          </cell>
          <cell r="J645">
            <v>141.91999999999999</v>
          </cell>
          <cell r="K645">
            <v>0</v>
          </cell>
          <cell r="L645">
            <v>65604.57799999998</v>
          </cell>
        </row>
        <row r="646">
          <cell r="D646">
            <v>14340</v>
          </cell>
          <cell r="F646">
            <v>8.7240000000000002</v>
          </cell>
          <cell r="G646">
            <v>20</v>
          </cell>
          <cell r="H646">
            <v>20</v>
          </cell>
          <cell r="I646">
            <v>0</v>
          </cell>
          <cell r="J646">
            <v>165.16</v>
          </cell>
          <cell r="K646">
            <v>0</v>
          </cell>
          <cell r="L646">
            <v>65769.737999999983</v>
          </cell>
        </row>
        <row r="647">
          <cell r="D647">
            <v>14360</v>
          </cell>
          <cell r="F647">
            <v>8.9420000000000002</v>
          </cell>
          <cell r="G647">
            <v>20</v>
          </cell>
          <cell r="H647">
            <v>20</v>
          </cell>
          <cell r="I647">
            <v>0</v>
          </cell>
          <cell r="J647">
            <v>176.66</v>
          </cell>
          <cell r="K647">
            <v>0</v>
          </cell>
          <cell r="L647">
            <v>65946.397999999986</v>
          </cell>
        </row>
        <row r="648">
          <cell r="D648">
            <v>14380</v>
          </cell>
          <cell r="F648">
            <v>7.8959999999999999</v>
          </cell>
          <cell r="G648">
            <v>20</v>
          </cell>
          <cell r="H648">
            <v>20</v>
          </cell>
          <cell r="I648">
            <v>0</v>
          </cell>
          <cell r="J648">
            <v>168.38</v>
          </cell>
          <cell r="K648">
            <v>0</v>
          </cell>
          <cell r="L648">
            <v>66114.777999999991</v>
          </cell>
        </row>
        <row r="649">
          <cell r="D649">
            <v>14400</v>
          </cell>
          <cell r="F649">
            <v>3.5710000000000002</v>
          </cell>
          <cell r="G649">
            <v>20</v>
          </cell>
          <cell r="H649">
            <v>20</v>
          </cell>
          <cell r="I649">
            <v>0</v>
          </cell>
          <cell r="J649">
            <v>114.67</v>
          </cell>
          <cell r="K649">
            <v>0</v>
          </cell>
          <cell r="L649">
            <v>66229.447999999989</v>
          </cell>
        </row>
        <row r="650">
          <cell r="D650">
            <v>14420</v>
          </cell>
          <cell r="F650">
            <v>7.0919999999999996</v>
          </cell>
          <cell r="G650">
            <v>20</v>
          </cell>
          <cell r="H650">
            <v>20</v>
          </cell>
          <cell r="I650">
            <v>0</v>
          </cell>
          <cell r="J650">
            <v>106.63</v>
          </cell>
          <cell r="K650">
            <v>0</v>
          </cell>
          <cell r="L650">
            <v>66336.077999999994</v>
          </cell>
        </row>
        <row r="651">
          <cell r="D651">
            <v>14440</v>
          </cell>
          <cell r="F651">
            <v>9.1969999999999992</v>
          </cell>
          <cell r="G651">
            <v>20</v>
          </cell>
          <cell r="H651">
            <v>20</v>
          </cell>
          <cell r="I651">
            <v>0</v>
          </cell>
          <cell r="J651">
            <v>162.88999999999999</v>
          </cell>
          <cell r="K651">
            <v>0</v>
          </cell>
          <cell r="L651">
            <v>66498.967999999993</v>
          </cell>
        </row>
        <row r="652">
          <cell r="D652">
            <v>14460</v>
          </cell>
          <cell r="F652">
            <v>9.6590000000000007</v>
          </cell>
          <cell r="G652">
            <v>20</v>
          </cell>
          <cell r="H652">
            <v>20</v>
          </cell>
          <cell r="I652">
            <v>0</v>
          </cell>
          <cell r="J652">
            <v>188.56</v>
          </cell>
          <cell r="K652">
            <v>0</v>
          </cell>
          <cell r="L652">
            <v>66687.527999999991</v>
          </cell>
        </row>
        <row r="653">
          <cell r="D653">
            <v>14480</v>
          </cell>
          <cell r="F653">
            <v>9.6</v>
          </cell>
          <cell r="G653">
            <v>20</v>
          </cell>
          <cell r="H653">
            <v>20</v>
          </cell>
          <cell r="I653">
            <v>0</v>
          </cell>
          <cell r="J653">
            <v>192.59</v>
          </cell>
          <cell r="K653">
            <v>0</v>
          </cell>
          <cell r="L653">
            <v>66880.117999999988</v>
          </cell>
        </row>
        <row r="654">
          <cell r="D654">
            <v>14500</v>
          </cell>
          <cell r="F654">
            <v>9.18</v>
          </cell>
          <cell r="G654">
            <v>20</v>
          </cell>
          <cell r="H654">
            <v>20</v>
          </cell>
          <cell r="I654">
            <v>0</v>
          </cell>
          <cell r="J654">
            <v>187.8</v>
          </cell>
          <cell r="K654">
            <v>0</v>
          </cell>
          <cell r="L654">
            <v>67067.917999999991</v>
          </cell>
        </row>
        <row r="655">
          <cell r="D655">
            <v>14520</v>
          </cell>
          <cell r="F655">
            <v>9.4090000000000007</v>
          </cell>
          <cell r="G655">
            <v>20</v>
          </cell>
          <cell r="H655">
            <v>20</v>
          </cell>
          <cell r="I655">
            <v>0</v>
          </cell>
          <cell r="J655">
            <v>185.89</v>
          </cell>
          <cell r="K655">
            <v>0</v>
          </cell>
          <cell r="L655">
            <v>67253.80799999999</v>
          </cell>
        </row>
        <row r="656">
          <cell r="D656">
            <v>14540</v>
          </cell>
          <cell r="F656">
            <v>9.032</v>
          </cell>
          <cell r="G656">
            <v>20</v>
          </cell>
          <cell r="H656">
            <v>20</v>
          </cell>
          <cell r="I656">
            <v>0</v>
          </cell>
          <cell r="J656">
            <v>184.41</v>
          </cell>
          <cell r="K656">
            <v>0</v>
          </cell>
          <cell r="L656">
            <v>67438.217999999993</v>
          </cell>
        </row>
        <row r="657">
          <cell r="D657">
            <v>14560</v>
          </cell>
          <cell r="F657">
            <v>8.1850000000000005</v>
          </cell>
          <cell r="G657">
            <v>20</v>
          </cell>
          <cell r="H657">
            <v>20</v>
          </cell>
          <cell r="I657">
            <v>0</v>
          </cell>
          <cell r="J657">
            <v>172.17</v>
          </cell>
          <cell r="K657">
            <v>0</v>
          </cell>
          <cell r="L657">
            <v>67610.387999999992</v>
          </cell>
        </row>
        <row r="658">
          <cell r="D658">
            <v>14580</v>
          </cell>
          <cell r="F658">
            <v>8.3800000000000008</v>
          </cell>
          <cell r="G658">
            <v>20</v>
          </cell>
          <cell r="H658">
            <v>20</v>
          </cell>
          <cell r="I658">
            <v>0</v>
          </cell>
          <cell r="J658">
            <v>165.65</v>
          </cell>
          <cell r="K658">
            <v>0</v>
          </cell>
          <cell r="L658">
            <v>67776.037999999986</v>
          </cell>
        </row>
        <row r="659">
          <cell r="D659">
            <v>14600</v>
          </cell>
          <cell r="F659">
            <v>8.3219999999999992</v>
          </cell>
          <cell r="G659">
            <v>20</v>
          </cell>
          <cell r="H659">
            <v>20</v>
          </cell>
          <cell r="I659">
            <v>0</v>
          </cell>
          <cell r="J659">
            <v>167.02</v>
          </cell>
          <cell r="K659">
            <v>0</v>
          </cell>
          <cell r="L659">
            <v>67943.05799999999</v>
          </cell>
        </row>
        <row r="660">
          <cell r="D660">
            <v>14620</v>
          </cell>
          <cell r="F660">
            <v>8.0440000000000005</v>
          </cell>
          <cell r="G660">
            <v>20</v>
          </cell>
          <cell r="H660">
            <v>20</v>
          </cell>
          <cell r="I660">
            <v>0</v>
          </cell>
          <cell r="J660">
            <v>163.66</v>
          </cell>
          <cell r="K660">
            <v>0</v>
          </cell>
          <cell r="L660">
            <v>68106.717999999993</v>
          </cell>
        </row>
        <row r="661">
          <cell r="D661">
            <v>14640</v>
          </cell>
          <cell r="F661">
            <v>7.9939999999999998</v>
          </cell>
          <cell r="G661">
            <v>20</v>
          </cell>
          <cell r="H661">
            <v>20</v>
          </cell>
          <cell r="I661">
            <v>0</v>
          </cell>
          <cell r="J661">
            <v>160.38</v>
          </cell>
          <cell r="K661">
            <v>0</v>
          </cell>
          <cell r="L661">
            <v>68267.097999999998</v>
          </cell>
        </row>
        <row r="662">
          <cell r="D662">
            <v>14660</v>
          </cell>
          <cell r="F662">
            <v>7.141</v>
          </cell>
          <cell r="G662">
            <v>20</v>
          </cell>
          <cell r="H662">
            <v>20</v>
          </cell>
          <cell r="I662">
            <v>0</v>
          </cell>
          <cell r="J662">
            <v>151.35</v>
          </cell>
          <cell r="K662">
            <v>0</v>
          </cell>
          <cell r="L662">
            <v>68418.448000000004</v>
          </cell>
        </row>
        <row r="663">
          <cell r="D663">
            <v>14680</v>
          </cell>
          <cell r="F663">
            <v>7.2960000000000003</v>
          </cell>
          <cell r="G663">
            <v>20</v>
          </cell>
          <cell r="H663">
            <v>20</v>
          </cell>
          <cell r="I663">
            <v>0</v>
          </cell>
          <cell r="J663">
            <v>144.37</v>
          </cell>
          <cell r="K663">
            <v>0</v>
          </cell>
          <cell r="L663">
            <v>68562.817999999999</v>
          </cell>
        </row>
        <row r="664">
          <cell r="D664">
            <v>14700</v>
          </cell>
          <cell r="F664">
            <v>6.9180000000000001</v>
          </cell>
          <cell r="G664">
            <v>20</v>
          </cell>
          <cell r="H664">
            <v>20</v>
          </cell>
          <cell r="I664">
            <v>0</v>
          </cell>
          <cell r="J664">
            <v>142.13999999999999</v>
          </cell>
          <cell r="K664">
            <v>0</v>
          </cell>
          <cell r="L664">
            <v>68704.957999999999</v>
          </cell>
        </row>
        <row r="665">
          <cell r="D665">
            <v>14720</v>
          </cell>
          <cell r="F665">
            <v>7.1849999999999996</v>
          </cell>
          <cell r="G665">
            <v>20</v>
          </cell>
          <cell r="H665">
            <v>20</v>
          </cell>
          <cell r="I665">
            <v>0</v>
          </cell>
          <cell r="J665">
            <v>141.03</v>
          </cell>
          <cell r="K665">
            <v>0</v>
          </cell>
          <cell r="L665">
            <v>68845.987999999998</v>
          </cell>
        </row>
        <row r="666">
          <cell r="D666">
            <v>14740</v>
          </cell>
          <cell r="F666">
            <v>7.0490000000000004</v>
          </cell>
          <cell r="G666">
            <v>20</v>
          </cell>
          <cell r="H666">
            <v>20</v>
          </cell>
          <cell r="I666">
            <v>0</v>
          </cell>
          <cell r="J666">
            <v>142.34</v>
          </cell>
          <cell r="K666">
            <v>0</v>
          </cell>
          <cell r="L666">
            <v>68988.327999999994</v>
          </cell>
        </row>
        <row r="667">
          <cell r="D667">
            <v>14760</v>
          </cell>
          <cell r="F667">
            <v>6.4809999999999999</v>
          </cell>
          <cell r="G667">
            <v>20</v>
          </cell>
          <cell r="H667">
            <v>20</v>
          </cell>
          <cell r="I667">
            <v>0</v>
          </cell>
          <cell r="J667">
            <v>135.30000000000001</v>
          </cell>
          <cell r="K667">
            <v>0</v>
          </cell>
          <cell r="L667">
            <v>69123.627999999997</v>
          </cell>
        </row>
        <row r="668">
          <cell r="D668">
            <v>14780</v>
          </cell>
          <cell r="F668">
            <v>6.9370000000000003</v>
          </cell>
          <cell r="G668">
            <v>20</v>
          </cell>
          <cell r="H668">
            <v>20</v>
          </cell>
          <cell r="I668">
            <v>0</v>
          </cell>
          <cell r="J668">
            <v>134.18</v>
          </cell>
          <cell r="K668">
            <v>0</v>
          </cell>
          <cell r="L668">
            <v>69257.80799999999</v>
          </cell>
        </row>
        <row r="669">
          <cell r="D669">
            <v>14800</v>
          </cell>
          <cell r="F669">
            <v>6.7789999999999999</v>
          </cell>
          <cell r="G669">
            <v>20</v>
          </cell>
          <cell r="H669">
            <v>20</v>
          </cell>
          <cell r="I669">
            <v>0</v>
          </cell>
          <cell r="J669">
            <v>137.16</v>
          </cell>
          <cell r="K669">
            <v>0</v>
          </cell>
          <cell r="L669">
            <v>69394.967999999993</v>
          </cell>
        </row>
        <row r="670">
          <cell r="D670">
            <v>14820</v>
          </cell>
          <cell r="F670">
            <v>5.9349999999999996</v>
          </cell>
          <cell r="G670">
            <v>20</v>
          </cell>
          <cell r="H670">
            <v>20</v>
          </cell>
          <cell r="I670">
            <v>0</v>
          </cell>
          <cell r="J670">
            <v>127.14</v>
          </cell>
          <cell r="K670">
            <v>0</v>
          </cell>
          <cell r="L670">
            <v>69522.107999999993</v>
          </cell>
        </row>
        <row r="671">
          <cell r="D671">
            <v>14840</v>
          </cell>
          <cell r="F671">
            <v>5.9550000000000001</v>
          </cell>
          <cell r="G671">
            <v>20</v>
          </cell>
          <cell r="H671">
            <v>20</v>
          </cell>
          <cell r="I671">
            <v>0</v>
          </cell>
          <cell r="J671">
            <v>118.9</v>
          </cell>
          <cell r="K671">
            <v>0</v>
          </cell>
          <cell r="L671">
            <v>69641.007999999987</v>
          </cell>
        </row>
        <row r="672">
          <cell r="D672">
            <v>14860</v>
          </cell>
          <cell r="F672">
            <v>5.9279999999999999</v>
          </cell>
          <cell r="G672">
            <v>20</v>
          </cell>
          <cell r="H672">
            <v>20</v>
          </cell>
          <cell r="I672">
            <v>0</v>
          </cell>
          <cell r="J672">
            <v>118.83</v>
          </cell>
          <cell r="K672">
            <v>0</v>
          </cell>
          <cell r="L672">
            <v>69759.837999999989</v>
          </cell>
        </row>
        <row r="673">
          <cell r="D673">
            <v>14880</v>
          </cell>
          <cell r="F673">
            <v>5.7060000000000004</v>
          </cell>
          <cell r="G673">
            <v>20</v>
          </cell>
          <cell r="H673">
            <v>20</v>
          </cell>
          <cell r="I673">
            <v>0</v>
          </cell>
          <cell r="J673">
            <v>116.34</v>
          </cell>
          <cell r="K673">
            <v>0</v>
          </cell>
          <cell r="L673">
            <v>69876.177999999985</v>
          </cell>
        </row>
        <row r="674">
          <cell r="D674">
            <v>14900</v>
          </cell>
          <cell r="F674">
            <v>5.4459999999999997</v>
          </cell>
          <cell r="G674">
            <v>20</v>
          </cell>
          <cell r="H674">
            <v>20</v>
          </cell>
          <cell r="I674">
            <v>0</v>
          </cell>
          <cell r="J674">
            <v>111.52</v>
          </cell>
          <cell r="K674">
            <v>0</v>
          </cell>
          <cell r="L674">
            <v>69987.697999999989</v>
          </cell>
        </row>
        <row r="675">
          <cell r="D675">
            <v>14920</v>
          </cell>
          <cell r="F675">
            <v>4.9219999999999997</v>
          </cell>
          <cell r="G675">
            <v>20</v>
          </cell>
          <cell r="H675">
            <v>20</v>
          </cell>
          <cell r="I675">
            <v>0</v>
          </cell>
          <cell r="J675">
            <v>103.68</v>
          </cell>
          <cell r="K675">
            <v>0</v>
          </cell>
          <cell r="L675">
            <v>70091.377999999982</v>
          </cell>
        </row>
        <row r="676">
          <cell r="D676">
            <v>14940</v>
          </cell>
          <cell r="F676">
            <v>5.6580000000000004</v>
          </cell>
          <cell r="G676">
            <v>20</v>
          </cell>
          <cell r="H676">
            <v>20</v>
          </cell>
          <cell r="I676">
            <v>0</v>
          </cell>
          <cell r="J676">
            <v>105.8</v>
          </cell>
          <cell r="K676">
            <v>0</v>
          </cell>
          <cell r="L676">
            <v>70197.177999999985</v>
          </cell>
        </row>
        <row r="677">
          <cell r="D677">
            <v>14960</v>
          </cell>
          <cell r="F677">
            <v>5.4740000000000002</v>
          </cell>
          <cell r="G677">
            <v>20</v>
          </cell>
          <cell r="H677">
            <v>20</v>
          </cell>
          <cell r="I677">
            <v>0</v>
          </cell>
          <cell r="J677">
            <v>111.32</v>
          </cell>
          <cell r="K677">
            <v>0</v>
          </cell>
          <cell r="L677">
            <v>70308.497999999992</v>
          </cell>
        </row>
        <row r="678">
          <cell r="D678">
            <v>14980</v>
          </cell>
          <cell r="F678">
            <v>5.7279999999999998</v>
          </cell>
          <cell r="G678">
            <v>20</v>
          </cell>
          <cell r="H678">
            <v>20</v>
          </cell>
          <cell r="I678">
            <v>0</v>
          </cell>
          <cell r="J678">
            <v>112.02</v>
          </cell>
          <cell r="K678">
            <v>0</v>
          </cell>
          <cell r="L678">
            <v>70420.517999999996</v>
          </cell>
        </row>
        <row r="679">
          <cell r="D679">
            <v>15000</v>
          </cell>
          <cell r="F679">
            <v>5.484</v>
          </cell>
          <cell r="G679">
            <v>20</v>
          </cell>
          <cell r="H679">
            <v>20</v>
          </cell>
          <cell r="I679">
            <v>0</v>
          </cell>
          <cell r="J679">
            <v>112.12</v>
          </cell>
          <cell r="K679">
            <v>0</v>
          </cell>
          <cell r="L679">
            <v>70532.637999999992</v>
          </cell>
        </row>
        <row r="680">
          <cell r="D680">
            <v>15020</v>
          </cell>
          <cell r="F680">
            <v>5.4690000000000003</v>
          </cell>
          <cell r="G680">
            <v>20</v>
          </cell>
          <cell r="H680">
            <v>20</v>
          </cell>
          <cell r="I680">
            <v>0</v>
          </cell>
          <cell r="J680">
            <v>109.53</v>
          </cell>
          <cell r="K680">
            <v>0</v>
          </cell>
          <cell r="L680">
            <v>70642.167999999991</v>
          </cell>
        </row>
        <row r="681">
          <cell r="D681">
            <v>15040</v>
          </cell>
          <cell r="F681">
            <v>6.7240000000000002</v>
          </cell>
          <cell r="G681">
            <v>20</v>
          </cell>
          <cell r="H681">
            <v>20</v>
          </cell>
          <cell r="I681">
            <v>0</v>
          </cell>
          <cell r="J681">
            <v>121.93</v>
          </cell>
          <cell r="K681">
            <v>0</v>
          </cell>
          <cell r="L681">
            <v>70764.097999999984</v>
          </cell>
        </row>
        <row r="682">
          <cell r="D682">
            <v>15060</v>
          </cell>
          <cell r="F682">
            <v>4.8280000000000003</v>
          </cell>
          <cell r="G682">
            <v>20</v>
          </cell>
          <cell r="H682">
            <v>20</v>
          </cell>
          <cell r="I682">
            <v>0</v>
          </cell>
          <cell r="J682">
            <v>115.52</v>
          </cell>
          <cell r="K682">
            <v>0</v>
          </cell>
          <cell r="L682">
            <v>70879.617999999988</v>
          </cell>
        </row>
        <row r="683">
          <cell r="D683">
            <v>15080</v>
          </cell>
          <cell r="F683">
            <v>5.1689999999999996</v>
          </cell>
          <cell r="G683">
            <v>20</v>
          </cell>
          <cell r="H683">
            <v>20</v>
          </cell>
          <cell r="I683">
            <v>0</v>
          </cell>
          <cell r="J683">
            <v>99.97</v>
          </cell>
          <cell r="K683">
            <v>0</v>
          </cell>
          <cell r="L683">
            <v>70979.587999999989</v>
          </cell>
        </row>
        <row r="684">
          <cell r="D684">
            <v>15100</v>
          </cell>
          <cell r="F684">
            <v>4.4820000000000002</v>
          </cell>
          <cell r="G684">
            <v>20</v>
          </cell>
          <cell r="H684">
            <v>20</v>
          </cell>
          <cell r="I684">
            <v>0</v>
          </cell>
          <cell r="J684">
            <v>96.51</v>
          </cell>
          <cell r="K684">
            <v>0</v>
          </cell>
          <cell r="L684">
            <v>71076.097999999984</v>
          </cell>
        </row>
        <row r="685">
          <cell r="D685">
            <v>15120</v>
          </cell>
          <cell r="F685">
            <v>3.9550000000000001</v>
          </cell>
          <cell r="G685">
            <v>20</v>
          </cell>
          <cell r="H685">
            <v>20</v>
          </cell>
          <cell r="I685">
            <v>0</v>
          </cell>
          <cell r="J685">
            <v>84.37</v>
          </cell>
          <cell r="K685">
            <v>0</v>
          </cell>
          <cell r="L685">
            <v>71160.467999999979</v>
          </cell>
        </row>
        <row r="686">
          <cell r="D686">
            <v>15140</v>
          </cell>
          <cell r="F686">
            <v>4.4240000000000004</v>
          </cell>
          <cell r="G686">
            <v>20</v>
          </cell>
          <cell r="H686">
            <v>20</v>
          </cell>
          <cell r="I686">
            <v>0</v>
          </cell>
          <cell r="J686">
            <v>83.79</v>
          </cell>
          <cell r="K686">
            <v>0</v>
          </cell>
          <cell r="L686">
            <v>71244.257999999973</v>
          </cell>
        </row>
        <row r="687">
          <cell r="D687">
            <v>15160</v>
          </cell>
          <cell r="F687">
            <v>4.4660000000000002</v>
          </cell>
          <cell r="G687">
            <v>20</v>
          </cell>
          <cell r="H687">
            <v>20</v>
          </cell>
          <cell r="I687">
            <v>0</v>
          </cell>
          <cell r="J687">
            <v>88.9</v>
          </cell>
          <cell r="K687">
            <v>0</v>
          </cell>
          <cell r="L687">
            <v>71333.157999999967</v>
          </cell>
        </row>
        <row r="688">
          <cell r="D688">
            <v>15180</v>
          </cell>
          <cell r="F688">
            <v>4.5750000000000002</v>
          </cell>
          <cell r="G688">
            <v>20</v>
          </cell>
          <cell r="H688">
            <v>20</v>
          </cell>
          <cell r="I688">
            <v>0</v>
          </cell>
          <cell r="J688">
            <v>90.41</v>
          </cell>
          <cell r="K688">
            <v>0</v>
          </cell>
          <cell r="L688">
            <v>71423.56799999997</v>
          </cell>
        </row>
        <row r="689">
          <cell r="D689">
            <v>15200</v>
          </cell>
          <cell r="F689">
            <v>3.7829999999999999</v>
          </cell>
          <cell r="G689">
            <v>20</v>
          </cell>
          <cell r="H689">
            <v>20</v>
          </cell>
          <cell r="I689">
            <v>0</v>
          </cell>
          <cell r="J689">
            <v>83.58</v>
          </cell>
          <cell r="K689">
            <v>0</v>
          </cell>
          <cell r="L689">
            <v>71507.147999999972</v>
          </cell>
        </row>
        <row r="690">
          <cell r="D690">
            <v>15220</v>
          </cell>
          <cell r="F690">
            <v>5.1689999999999996</v>
          </cell>
          <cell r="G690">
            <v>20</v>
          </cell>
          <cell r="H690">
            <v>20</v>
          </cell>
          <cell r="I690">
            <v>0</v>
          </cell>
          <cell r="J690">
            <v>89.52</v>
          </cell>
          <cell r="K690">
            <v>0</v>
          </cell>
          <cell r="L690">
            <v>71596.667999999976</v>
          </cell>
        </row>
        <row r="691">
          <cell r="D691">
            <v>15240</v>
          </cell>
          <cell r="F691">
            <v>6.43</v>
          </cell>
          <cell r="G691">
            <v>20</v>
          </cell>
          <cell r="H691">
            <v>20</v>
          </cell>
          <cell r="I691">
            <v>0</v>
          </cell>
          <cell r="J691">
            <v>115.99</v>
          </cell>
          <cell r="K691">
            <v>0</v>
          </cell>
          <cell r="L691">
            <v>71712.657999999981</v>
          </cell>
        </row>
        <row r="692">
          <cell r="D692">
            <v>15260</v>
          </cell>
          <cell r="F692">
            <v>6.2409999999999997</v>
          </cell>
          <cell r="G692">
            <v>20</v>
          </cell>
          <cell r="H692">
            <v>20</v>
          </cell>
          <cell r="I692">
            <v>0</v>
          </cell>
          <cell r="J692">
            <v>126.71</v>
          </cell>
          <cell r="K692">
            <v>0</v>
          </cell>
          <cell r="L692">
            <v>71839.367999999988</v>
          </cell>
        </row>
        <row r="693">
          <cell r="D693">
            <v>15280</v>
          </cell>
          <cell r="F693">
            <v>5.726</v>
          </cell>
          <cell r="G693">
            <v>20</v>
          </cell>
          <cell r="H693">
            <v>20</v>
          </cell>
          <cell r="I693">
            <v>0</v>
          </cell>
          <cell r="J693">
            <v>119.67</v>
          </cell>
          <cell r="K693">
            <v>0</v>
          </cell>
          <cell r="L693">
            <v>71959.037999999986</v>
          </cell>
        </row>
        <row r="694">
          <cell r="D694">
            <v>15300</v>
          </cell>
          <cell r="F694">
            <v>6.1210000000000004</v>
          </cell>
          <cell r="G694">
            <v>20</v>
          </cell>
          <cell r="H694">
            <v>20</v>
          </cell>
          <cell r="I694">
            <v>0</v>
          </cell>
          <cell r="J694">
            <v>118.47</v>
          </cell>
          <cell r="K694">
            <v>0</v>
          </cell>
          <cell r="L694">
            <v>72077.507999999987</v>
          </cell>
        </row>
        <row r="695">
          <cell r="D695">
            <v>15320</v>
          </cell>
          <cell r="F695">
            <v>2.4670000000000001</v>
          </cell>
          <cell r="G695">
            <v>20</v>
          </cell>
          <cell r="H695">
            <v>20</v>
          </cell>
          <cell r="I695">
            <v>0</v>
          </cell>
          <cell r="J695">
            <v>85.88</v>
          </cell>
          <cell r="K695">
            <v>0</v>
          </cell>
          <cell r="L695">
            <v>72163.387999999992</v>
          </cell>
        </row>
        <row r="696">
          <cell r="D696">
            <v>15340</v>
          </cell>
          <cell r="F696">
            <v>5.6369999999999996</v>
          </cell>
          <cell r="G696">
            <v>20</v>
          </cell>
          <cell r="H696">
            <v>20</v>
          </cell>
          <cell r="I696">
            <v>0</v>
          </cell>
          <cell r="J696">
            <v>81.040000000000006</v>
          </cell>
          <cell r="K696">
            <v>0</v>
          </cell>
          <cell r="L696">
            <v>72244.427999999985</v>
          </cell>
        </row>
        <row r="697">
          <cell r="D697">
            <v>15360</v>
          </cell>
          <cell r="F697">
            <v>6.7990000000000004</v>
          </cell>
          <cell r="G697">
            <v>20</v>
          </cell>
          <cell r="H697">
            <v>20</v>
          </cell>
          <cell r="I697">
            <v>0</v>
          </cell>
          <cell r="J697">
            <v>124.36</v>
          </cell>
          <cell r="K697">
            <v>0</v>
          </cell>
          <cell r="L697">
            <v>72368.787999999986</v>
          </cell>
        </row>
        <row r="698">
          <cell r="D698">
            <v>15380</v>
          </cell>
          <cell r="F698">
            <v>6.9550000000000001</v>
          </cell>
          <cell r="G698">
            <v>20</v>
          </cell>
          <cell r="H698">
            <v>20</v>
          </cell>
          <cell r="I698">
            <v>0</v>
          </cell>
          <cell r="J698">
            <v>137.54</v>
          </cell>
          <cell r="K698">
            <v>0</v>
          </cell>
          <cell r="L698">
            <v>72506.32799999998</v>
          </cell>
        </row>
        <row r="699">
          <cell r="D699">
            <v>15400</v>
          </cell>
          <cell r="F699">
            <v>4.9740000000000002</v>
          </cell>
          <cell r="G699">
            <v>20</v>
          </cell>
          <cell r="H699">
            <v>20</v>
          </cell>
          <cell r="I699">
            <v>0</v>
          </cell>
          <cell r="J699">
            <v>119.29</v>
          </cell>
          <cell r="K699">
            <v>0</v>
          </cell>
          <cell r="L699">
            <v>72625.617999999973</v>
          </cell>
        </row>
        <row r="700">
          <cell r="D700">
            <v>15420</v>
          </cell>
          <cell r="F700">
            <v>5.3380000000000001</v>
          </cell>
          <cell r="G700">
            <v>20</v>
          </cell>
          <cell r="H700">
            <v>20</v>
          </cell>
          <cell r="I700">
            <v>0</v>
          </cell>
          <cell r="J700">
            <v>103.12</v>
          </cell>
          <cell r="K700">
            <v>0</v>
          </cell>
          <cell r="L700">
            <v>72728.737999999968</v>
          </cell>
        </row>
        <row r="701">
          <cell r="D701">
            <v>15440</v>
          </cell>
          <cell r="F701">
            <v>4.383</v>
          </cell>
          <cell r="G701">
            <v>20</v>
          </cell>
          <cell r="H701">
            <v>20</v>
          </cell>
          <cell r="I701">
            <v>0</v>
          </cell>
          <cell r="J701">
            <v>97.21</v>
          </cell>
          <cell r="K701">
            <v>0</v>
          </cell>
          <cell r="L701">
            <v>72825.947999999975</v>
          </cell>
        </row>
        <row r="702">
          <cell r="D702">
            <v>15460</v>
          </cell>
          <cell r="F702">
            <v>4.0049999999999999</v>
          </cell>
          <cell r="G702">
            <v>20</v>
          </cell>
          <cell r="H702">
            <v>20</v>
          </cell>
          <cell r="I702">
            <v>0</v>
          </cell>
          <cell r="J702">
            <v>83.88</v>
          </cell>
          <cell r="K702">
            <v>0</v>
          </cell>
          <cell r="L702">
            <v>72909.82799999998</v>
          </cell>
        </row>
        <row r="703">
          <cell r="D703">
            <v>15480</v>
          </cell>
          <cell r="F703">
            <v>5.0410000000000004</v>
          </cell>
          <cell r="G703">
            <v>20</v>
          </cell>
          <cell r="H703">
            <v>20</v>
          </cell>
          <cell r="I703">
            <v>0</v>
          </cell>
          <cell r="J703">
            <v>90.46</v>
          </cell>
          <cell r="K703">
            <v>0</v>
          </cell>
          <cell r="L703">
            <v>73000.287999999986</v>
          </cell>
        </row>
        <row r="704">
          <cell r="D704">
            <v>15500</v>
          </cell>
          <cell r="F704">
            <v>5.7030000000000003</v>
          </cell>
          <cell r="G704">
            <v>20</v>
          </cell>
          <cell r="H704">
            <v>20</v>
          </cell>
          <cell r="I704">
            <v>0</v>
          </cell>
          <cell r="J704">
            <v>107.44</v>
          </cell>
          <cell r="K704">
            <v>0</v>
          </cell>
          <cell r="L704">
            <v>73107.727999999988</v>
          </cell>
        </row>
        <row r="705">
          <cell r="D705">
            <v>15520</v>
          </cell>
          <cell r="F705">
            <v>6.1660000000000004</v>
          </cell>
          <cell r="G705">
            <v>20</v>
          </cell>
          <cell r="H705">
            <v>20</v>
          </cell>
          <cell r="I705">
            <v>0</v>
          </cell>
          <cell r="J705">
            <v>118.69</v>
          </cell>
          <cell r="K705">
            <v>0</v>
          </cell>
          <cell r="L705">
            <v>73226.417999999991</v>
          </cell>
        </row>
        <row r="706">
          <cell r="D706">
            <v>15540</v>
          </cell>
          <cell r="F706">
            <v>7.59</v>
          </cell>
          <cell r="G706">
            <v>20</v>
          </cell>
          <cell r="H706">
            <v>20</v>
          </cell>
          <cell r="I706">
            <v>0</v>
          </cell>
          <cell r="J706">
            <v>137.56</v>
          </cell>
          <cell r="K706">
            <v>0</v>
          </cell>
          <cell r="L706">
            <v>73363.977999999988</v>
          </cell>
        </row>
        <row r="707">
          <cell r="D707">
            <v>15560</v>
          </cell>
          <cell r="F707">
            <v>7.5140000000000002</v>
          </cell>
          <cell r="G707">
            <v>20</v>
          </cell>
          <cell r="H707">
            <v>20</v>
          </cell>
          <cell r="I707">
            <v>0</v>
          </cell>
          <cell r="J707">
            <v>151.04</v>
          </cell>
          <cell r="K707">
            <v>0</v>
          </cell>
          <cell r="L707">
            <v>73515.017999999982</v>
          </cell>
        </row>
        <row r="708">
          <cell r="D708">
            <v>15580</v>
          </cell>
          <cell r="F708">
            <v>7.7789999999999999</v>
          </cell>
          <cell r="G708">
            <v>20</v>
          </cell>
          <cell r="H708">
            <v>20</v>
          </cell>
          <cell r="I708">
            <v>0</v>
          </cell>
          <cell r="J708">
            <v>152.93</v>
          </cell>
          <cell r="K708">
            <v>0</v>
          </cell>
          <cell r="L708">
            <v>73667.947999999975</v>
          </cell>
        </row>
        <row r="709">
          <cell r="D709">
            <v>15600</v>
          </cell>
          <cell r="F709">
            <v>8.8729999999999993</v>
          </cell>
          <cell r="G709">
            <v>20</v>
          </cell>
          <cell r="H709">
            <v>20</v>
          </cell>
          <cell r="I709">
            <v>0</v>
          </cell>
          <cell r="J709">
            <v>166.52</v>
          </cell>
          <cell r="K709">
            <v>0</v>
          </cell>
          <cell r="L709">
            <v>73834.467999999979</v>
          </cell>
        </row>
        <row r="710">
          <cell r="D710">
            <v>15620</v>
          </cell>
          <cell r="F710">
            <v>8.7769999999999992</v>
          </cell>
          <cell r="G710">
            <v>20</v>
          </cell>
          <cell r="H710">
            <v>20</v>
          </cell>
          <cell r="I710">
            <v>0</v>
          </cell>
          <cell r="J710">
            <v>176.5</v>
          </cell>
          <cell r="K710">
            <v>0</v>
          </cell>
          <cell r="L710">
            <v>74010.967999999979</v>
          </cell>
        </row>
        <row r="711">
          <cell r="D711">
            <v>15640</v>
          </cell>
          <cell r="F711">
            <v>8.0269999999999992</v>
          </cell>
          <cell r="G711">
            <v>20</v>
          </cell>
          <cell r="H711">
            <v>20</v>
          </cell>
          <cell r="I711">
            <v>0</v>
          </cell>
          <cell r="J711">
            <v>168.04</v>
          </cell>
          <cell r="K711">
            <v>0</v>
          </cell>
          <cell r="L711">
            <v>74179.007999999973</v>
          </cell>
        </row>
        <row r="712">
          <cell r="D712">
            <v>15660</v>
          </cell>
          <cell r="F712">
            <v>7.7110000000000003</v>
          </cell>
          <cell r="G712">
            <v>20</v>
          </cell>
          <cell r="H712">
            <v>20</v>
          </cell>
          <cell r="I712">
            <v>0</v>
          </cell>
          <cell r="J712">
            <v>157.38</v>
          </cell>
          <cell r="K712">
            <v>0</v>
          </cell>
          <cell r="L712">
            <v>74336.387999999977</v>
          </cell>
        </row>
        <row r="713">
          <cell r="D713">
            <v>15680</v>
          </cell>
          <cell r="F713">
            <v>8.5679999999999996</v>
          </cell>
          <cell r="G713">
            <v>20</v>
          </cell>
          <cell r="H713">
            <v>20</v>
          </cell>
          <cell r="I713">
            <v>0</v>
          </cell>
          <cell r="J713">
            <v>162.79</v>
          </cell>
          <cell r="K713">
            <v>0</v>
          </cell>
          <cell r="L713">
            <v>74499.177999999971</v>
          </cell>
        </row>
        <row r="714">
          <cell r="D714">
            <v>15700</v>
          </cell>
          <cell r="F714">
            <v>8.8719999999999999</v>
          </cell>
          <cell r="G714">
            <v>20</v>
          </cell>
          <cell r="H714">
            <v>20</v>
          </cell>
          <cell r="I714">
            <v>0</v>
          </cell>
          <cell r="J714">
            <v>174.4</v>
          </cell>
          <cell r="K714">
            <v>0</v>
          </cell>
          <cell r="L714">
            <v>74673.577999999965</v>
          </cell>
        </row>
        <row r="715">
          <cell r="D715">
            <v>15720</v>
          </cell>
          <cell r="F715">
            <v>8.9610000000000003</v>
          </cell>
          <cell r="G715">
            <v>20</v>
          </cell>
          <cell r="H715">
            <v>20</v>
          </cell>
          <cell r="I715">
            <v>0</v>
          </cell>
          <cell r="J715">
            <v>178.33</v>
          </cell>
          <cell r="K715">
            <v>0</v>
          </cell>
          <cell r="L715">
            <v>74851.907999999967</v>
          </cell>
        </row>
        <row r="716">
          <cell r="D716">
            <v>15740</v>
          </cell>
          <cell r="F716">
            <v>8.1639999999999997</v>
          </cell>
          <cell r="G716">
            <v>20</v>
          </cell>
          <cell r="H716">
            <v>20</v>
          </cell>
          <cell r="I716">
            <v>0</v>
          </cell>
          <cell r="J716">
            <v>171.25</v>
          </cell>
          <cell r="K716">
            <v>0</v>
          </cell>
          <cell r="L716">
            <v>75023.157999999967</v>
          </cell>
        </row>
        <row r="717">
          <cell r="D717">
            <v>15760</v>
          </cell>
          <cell r="F717">
            <v>8.3149999999999995</v>
          </cell>
          <cell r="G717">
            <v>20</v>
          </cell>
          <cell r="H717">
            <v>20</v>
          </cell>
          <cell r="I717">
            <v>0</v>
          </cell>
          <cell r="J717">
            <v>164.79</v>
          </cell>
          <cell r="K717">
            <v>0</v>
          </cell>
          <cell r="L717">
            <v>75187.94799999996</v>
          </cell>
        </row>
        <row r="718">
          <cell r="D718">
            <v>15780</v>
          </cell>
          <cell r="F718">
            <v>7.31</v>
          </cell>
          <cell r="G718">
            <v>20</v>
          </cell>
          <cell r="H718">
            <v>20</v>
          </cell>
          <cell r="I718">
            <v>0</v>
          </cell>
          <cell r="J718">
            <v>156.25</v>
          </cell>
          <cell r="K718">
            <v>0</v>
          </cell>
          <cell r="L718">
            <v>75344.19799999996</v>
          </cell>
        </row>
        <row r="719">
          <cell r="D719">
            <v>15800</v>
          </cell>
          <cell r="F719">
            <v>6.2309999999999999</v>
          </cell>
          <cell r="G719">
            <v>20</v>
          </cell>
          <cell r="H719">
            <v>20</v>
          </cell>
          <cell r="I719">
            <v>0</v>
          </cell>
          <cell r="J719">
            <v>135.41</v>
          </cell>
          <cell r="K719">
            <v>0</v>
          </cell>
          <cell r="L719">
            <v>75479.607999999964</v>
          </cell>
        </row>
        <row r="720">
          <cell r="D720">
            <v>15820</v>
          </cell>
          <cell r="F720">
            <v>6.3780000000000001</v>
          </cell>
          <cell r="G720">
            <v>20</v>
          </cell>
          <cell r="H720">
            <v>20</v>
          </cell>
          <cell r="I720">
            <v>0</v>
          </cell>
          <cell r="J720">
            <v>126.09</v>
          </cell>
          <cell r="K720">
            <v>0</v>
          </cell>
          <cell r="L720">
            <v>75605.69799999996</v>
          </cell>
        </row>
        <row r="721">
          <cell r="D721">
            <v>15840</v>
          </cell>
          <cell r="F721">
            <v>6.7409999999999997</v>
          </cell>
          <cell r="G721">
            <v>20</v>
          </cell>
          <cell r="H721">
            <v>20</v>
          </cell>
          <cell r="I721">
            <v>0</v>
          </cell>
          <cell r="J721">
            <v>131.19</v>
          </cell>
          <cell r="K721">
            <v>0</v>
          </cell>
          <cell r="L721">
            <v>75736.887999999963</v>
          </cell>
        </row>
        <row r="722">
          <cell r="D722">
            <v>15860</v>
          </cell>
          <cell r="F722">
            <v>6.8719999999999999</v>
          </cell>
          <cell r="G722">
            <v>20</v>
          </cell>
          <cell r="H722">
            <v>20</v>
          </cell>
          <cell r="I722">
            <v>0</v>
          </cell>
          <cell r="J722">
            <v>136.13</v>
          </cell>
          <cell r="K722">
            <v>0</v>
          </cell>
          <cell r="L722">
            <v>75873.017999999967</v>
          </cell>
        </row>
        <row r="723">
          <cell r="D723">
            <v>15880</v>
          </cell>
          <cell r="F723">
            <v>6.4790000000000001</v>
          </cell>
          <cell r="G723">
            <v>20</v>
          </cell>
          <cell r="H723">
            <v>20</v>
          </cell>
          <cell r="I723">
            <v>0</v>
          </cell>
          <cell r="J723">
            <v>133.51</v>
          </cell>
          <cell r="K723">
            <v>0</v>
          </cell>
          <cell r="L723">
            <v>76006.527999999962</v>
          </cell>
        </row>
        <row r="724">
          <cell r="D724">
            <v>15900</v>
          </cell>
          <cell r="F724">
            <v>4.9870000000000001</v>
          </cell>
          <cell r="G724">
            <v>20</v>
          </cell>
          <cell r="H724">
            <v>20</v>
          </cell>
          <cell r="I724">
            <v>0</v>
          </cell>
          <cell r="J724">
            <v>114.66</v>
          </cell>
          <cell r="K724">
            <v>0</v>
          </cell>
          <cell r="L724">
            <v>76121.187999999966</v>
          </cell>
        </row>
        <row r="725">
          <cell r="D725">
            <v>15920</v>
          </cell>
          <cell r="F725">
            <v>4.9059999999999997</v>
          </cell>
          <cell r="G725">
            <v>20</v>
          </cell>
          <cell r="H725">
            <v>20</v>
          </cell>
          <cell r="I725">
            <v>0</v>
          </cell>
          <cell r="J725">
            <v>98.93</v>
          </cell>
          <cell r="K725">
            <v>0</v>
          </cell>
          <cell r="L725">
            <v>76220.117999999959</v>
          </cell>
        </row>
        <row r="726">
          <cell r="D726">
            <v>15940</v>
          </cell>
          <cell r="F726">
            <v>5.157</v>
          </cell>
          <cell r="G726">
            <v>20</v>
          </cell>
          <cell r="H726">
            <v>20</v>
          </cell>
          <cell r="I726">
            <v>0</v>
          </cell>
          <cell r="J726">
            <v>100.63</v>
          </cell>
          <cell r="K726">
            <v>0</v>
          </cell>
          <cell r="L726">
            <v>76320.747999999963</v>
          </cell>
        </row>
        <row r="727">
          <cell r="D727">
            <v>15960</v>
          </cell>
          <cell r="F727">
            <v>5.7619999999999996</v>
          </cell>
          <cell r="G727">
            <v>20</v>
          </cell>
          <cell r="H727">
            <v>20</v>
          </cell>
          <cell r="I727">
            <v>0</v>
          </cell>
          <cell r="J727">
            <v>109.19</v>
          </cell>
          <cell r="K727">
            <v>0</v>
          </cell>
          <cell r="L727">
            <v>76429.937999999966</v>
          </cell>
        </row>
        <row r="728">
          <cell r="D728">
            <v>15980</v>
          </cell>
          <cell r="F728">
            <v>6.0510000000000002</v>
          </cell>
          <cell r="G728">
            <v>20</v>
          </cell>
          <cell r="H728">
            <v>20</v>
          </cell>
          <cell r="I728">
            <v>0</v>
          </cell>
          <cell r="J728">
            <v>118.13</v>
          </cell>
          <cell r="K728">
            <v>0</v>
          </cell>
          <cell r="L728">
            <v>76548.06799999997</v>
          </cell>
        </row>
        <row r="729">
          <cell r="D729">
            <v>16000</v>
          </cell>
          <cell r="F729">
            <v>5.7519999999999998</v>
          </cell>
          <cell r="G729">
            <v>20</v>
          </cell>
          <cell r="H729">
            <v>20</v>
          </cell>
          <cell r="I729">
            <v>0</v>
          </cell>
          <cell r="J729">
            <v>118.03</v>
          </cell>
          <cell r="K729">
            <v>0</v>
          </cell>
          <cell r="L729">
            <v>76666.097999999969</v>
          </cell>
        </row>
        <row r="730">
          <cell r="D730">
            <v>16020</v>
          </cell>
          <cell r="F730">
            <v>6.8810000000000002</v>
          </cell>
          <cell r="G730">
            <v>20</v>
          </cell>
          <cell r="H730">
            <v>20</v>
          </cell>
          <cell r="I730">
            <v>0</v>
          </cell>
          <cell r="J730">
            <v>126.33</v>
          </cell>
          <cell r="K730">
            <v>0</v>
          </cell>
          <cell r="L730">
            <v>76792.427999999971</v>
          </cell>
        </row>
        <row r="731">
          <cell r="D731">
            <v>16040</v>
          </cell>
          <cell r="F731">
            <v>6.2270000000000003</v>
          </cell>
          <cell r="G731">
            <v>20</v>
          </cell>
          <cell r="H731">
            <v>20</v>
          </cell>
          <cell r="I731">
            <v>0</v>
          </cell>
          <cell r="J731">
            <v>131.08000000000001</v>
          </cell>
          <cell r="K731">
            <v>0</v>
          </cell>
          <cell r="L731">
            <v>76923.507999999973</v>
          </cell>
        </row>
        <row r="732">
          <cell r="D732">
            <v>16060</v>
          </cell>
          <cell r="F732">
            <v>5.7720000000000002</v>
          </cell>
          <cell r="G732">
            <v>20</v>
          </cell>
          <cell r="H732">
            <v>20</v>
          </cell>
          <cell r="I732">
            <v>0</v>
          </cell>
          <cell r="J732">
            <v>119.99</v>
          </cell>
          <cell r="K732">
            <v>0</v>
          </cell>
          <cell r="L732">
            <v>77043.497999999978</v>
          </cell>
        </row>
        <row r="733">
          <cell r="D733">
            <v>16080</v>
          </cell>
          <cell r="F733">
            <v>5.8460000000000001</v>
          </cell>
          <cell r="G733">
            <v>20</v>
          </cell>
          <cell r="H733">
            <v>20</v>
          </cell>
          <cell r="I733">
            <v>0</v>
          </cell>
          <cell r="J733">
            <v>116.18</v>
          </cell>
          <cell r="K733">
            <v>0</v>
          </cell>
          <cell r="L733">
            <v>77159.677999999971</v>
          </cell>
        </row>
        <row r="734">
          <cell r="D734">
            <v>16100</v>
          </cell>
          <cell r="F734">
            <v>5.39</v>
          </cell>
          <cell r="G734">
            <v>20</v>
          </cell>
          <cell r="H734">
            <v>20</v>
          </cell>
          <cell r="I734">
            <v>0</v>
          </cell>
          <cell r="J734">
            <v>112.36</v>
          </cell>
          <cell r="K734">
            <v>0</v>
          </cell>
          <cell r="L734">
            <v>77272.037999999971</v>
          </cell>
        </row>
        <row r="735">
          <cell r="D735">
            <v>16120</v>
          </cell>
          <cell r="F735">
            <v>5.0529999999999999</v>
          </cell>
          <cell r="G735">
            <v>20</v>
          </cell>
          <cell r="H735">
            <v>20</v>
          </cell>
          <cell r="I735">
            <v>0</v>
          </cell>
          <cell r="J735">
            <v>104.43</v>
          </cell>
          <cell r="K735">
            <v>0</v>
          </cell>
          <cell r="L735">
            <v>77376.467999999964</v>
          </cell>
        </row>
        <row r="736">
          <cell r="D736">
            <v>16140</v>
          </cell>
          <cell r="F736">
            <v>5.4889999999999999</v>
          </cell>
          <cell r="G736">
            <v>20</v>
          </cell>
          <cell r="H736">
            <v>20</v>
          </cell>
          <cell r="I736">
            <v>0</v>
          </cell>
          <cell r="J736">
            <v>105.42</v>
          </cell>
          <cell r="K736">
            <v>0</v>
          </cell>
          <cell r="L736">
            <v>77481.887999999963</v>
          </cell>
        </row>
        <row r="737">
          <cell r="D737">
            <v>16160</v>
          </cell>
          <cell r="F737">
            <v>5.8179999999999996</v>
          </cell>
          <cell r="G737">
            <v>20</v>
          </cell>
          <cell r="H737">
            <v>20</v>
          </cell>
          <cell r="I737">
            <v>0</v>
          </cell>
          <cell r="J737">
            <v>113.07</v>
          </cell>
          <cell r="K737">
            <v>0</v>
          </cell>
          <cell r="L737">
            <v>77594.95799999997</v>
          </cell>
        </row>
        <row r="738">
          <cell r="D738">
            <v>16180</v>
          </cell>
          <cell r="F738">
            <v>6.4820000000000002</v>
          </cell>
          <cell r="G738">
            <v>20</v>
          </cell>
          <cell r="H738">
            <v>20</v>
          </cell>
          <cell r="I738">
            <v>0</v>
          </cell>
          <cell r="J738">
            <v>123</v>
          </cell>
          <cell r="K738">
            <v>0</v>
          </cell>
          <cell r="L738">
            <v>77717.95799999997</v>
          </cell>
        </row>
        <row r="739">
          <cell r="D739">
            <v>16200</v>
          </cell>
          <cell r="F739">
            <v>6.2880000000000003</v>
          </cell>
          <cell r="G739">
            <v>20</v>
          </cell>
          <cell r="H739">
            <v>20</v>
          </cell>
          <cell r="I739">
            <v>0</v>
          </cell>
          <cell r="J739">
            <v>127.7</v>
          </cell>
          <cell r="K739">
            <v>0</v>
          </cell>
          <cell r="L739">
            <v>77845.657999999967</v>
          </cell>
        </row>
        <row r="740">
          <cell r="D740">
            <v>16220</v>
          </cell>
          <cell r="F740">
            <v>6.9859999999999998</v>
          </cell>
          <cell r="G740">
            <v>20</v>
          </cell>
          <cell r="H740">
            <v>20</v>
          </cell>
          <cell r="I740">
            <v>0</v>
          </cell>
          <cell r="J740">
            <v>132.74</v>
          </cell>
          <cell r="K740">
            <v>0</v>
          </cell>
          <cell r="L740">
            <v>77978.397999999972</v>
          </cell>
        </row>
        <row r="741">
          <cell r="D741">
            <v>16240</v>
          </cell>
          <cell r="F741">
            <v>6.7610000000000001</v>
          </cell>
          <cell r="G741">
            <v>20</v>
          </cell>
          <cell r="H741">
            <v>20</v>
          </cell>
          <cell r="I741">
            <v>0</v>
          </cell>
          <cell r="J741">
            <v>137.47</v>
          </cell>
          <cell r="K741">
            <v>0</v>
          </cell>
          <cell r="L741">
            <v>78115.867999999973</v>
          </cell>
        </row>
        <row r="742">
          <cell r="D742">
            <v>16260</v>
          </cell>
          <cell r="F742">
            <v>7.6509999999999998</v>
          </cell>
          <cell r="G742">
            <v>20</v>
          </cell>
          <cell r="H742">
            <v>20</v>
          </cell>
          <cell r="I742">
            <v>0</v>
          </cell>
          <cell r="J742">
            <v>144.12</v>
          </cell>
          <cell r="K742">
            <v>0</v>
          </cell>
          <cell r="L742">
            <v>78259.987999999968</v>
          </cell>
        </row>
        <row r="743">
          <cell r="D743">
            <v>16280</v>
          </cell>
          <cell r="F743">
            <v>7.5369999999999999</v>
          </cell>
          <cell r="G743">
            <v>20</v>
          </cell>
          <cell r="H743">
            <v>20</v>
          </cell>
          <cell r="I743">
            <v>0</v>
          </cell>
          <cell r="J743">
            <v>151.88</v>
          </cell>
          <cell r="K743">
            <v>0</v>
          </cell>
          <cell r="L743">
            <v>78411.867999999973</v>
          </cell>
        </row>
        <row r="744">
          <cell r="D744">
            <v>16300</v>
          </cell>
          <cell r="F744">
            <v>5.2480000000000002</v>
          </cell>
          <cell r="G744">
            <v>20</v>
          </cell>
          <cell r="H744">
            <v>20</v>
          </cell>
          <cell r="I744">
            <v>0</v>
          </cell>
          <cell r="J744">
            <v>127.85</v>
          </cell>
          <cell r="K744">
            <v>0</v>
          </cell>
          <cell r="L744">
            <v>78539.717999999979</v>
          </cell>
        </row>
        <row r="745">
          <cell r="D745">
            <v>16320</v>
          </cell>
          <cell r="F745">
            <v>4.3620000000000001</v>
          </cell>
          <cell r="G745">
            <v>20</v>
          </cell>
          <cell r="H745">
            <v>20</v>
          </cell>
          <cell r="I745">
            <v>0</v>
          </cell>
          <cell r="J745">
            <v>96.1</v>
          </cell>
          <cell r="K745">
            <v>0</v>
          </cell>
          <cell r="L745">
            <v>78635.817999999985</v>
          </cell>
        </row>
        <row r="746">
          <cell r="D746">
            <v>16340</v>
          </cell>
          <cell r="F746">
            <v>6.21</v>
          </cell>
          <cell r="G746">
            <v>20</v>
          </cell>
          <cell r="H746">
            <v>20</v>
          </cell>
          <cell r="I746">
            <v>0</v>
          </cell>
          <cell r="J746">
            <v>105.72</v>
          </cell>
          <cell r="K746">
            <v>0</v>
          </cell>
          <cell r="L746">
            <v>78741.537999999986</v>
          </cell>
        </row>
        <row r="747">
          <cell r="D747">
            <v>16360</v>
          </cell>
          <cell r="F747">
            <v>5.7839999999999998</v>
          </cell>
          <cell r="G747">
            <v>20</v>
          </cell>
          <cell r="H747">
            <v>20</v>
          </cell>
          <cell r="I747">
            <v>0</v>
          </cell>
          <cell r="J747">
            <v>119.94</v>
          </cell>
          <cell r="K747">
            <v>0</v>
          </cell>
          <cell r="L747">
            <v>78861.477999999988</v>
          </cell>
        </row>
        <row r="748">
          <cell r="D748">
            <v>16380</v>
          </cell>
          <cell r="F748">
            <v>3.9430000000000001</v>
          </cell>
          <cell r="G748">
            <v>20</v>
          </cell>
          <cell r="H748">
            <v>20</v>
          </cell>
          <cell r="I748">
            <v>0</v>
          </cell>
          <cell r="J748">
            <v>97.27</v>
          </cell>
          <cell r="K748">
            <v>0</v>
          </cell>
          <cell r="L748">
            <v>78958.747999999992</v>
          </cell>
        </row>
        <row r="749">
          <cell r="D749">
            <v>16400</v>
          </cell>
          <cell r="F749">
            <v>3.0910000000000002</v>
          </cell>
          <cell r="G749">
            <v>20</v>
          </cell>
          <cell r="H749">
            <v>20</v>
          </cell>
          <cell r="I749">
            <v>0</v>
          </cell>
          <cell r="J749">
            <v>70.34</v>
          </cell>
          <cell r="K749">
            <v>0</v>
          </cell>
          <cell r="L749">
            <v>79029.087999999989</v>
          </cell>
        </row>
        <row r="750">
          <cell r="D750">
            <v>16420</v>
          </cell>
          <cell r="F750">
            <v>2.3410000000000002</v>
          </cell>
          <cell r="G750">
            <v>20</v>
          </cell>
          <cell r="H750">
            <v>20</v>
          </cell>
          <cell r="I750">
            <v>0</v>
          </cell>
          <cell r="J750">
            <v>54.32</v>
          </cell>
          <cell r="K750">
            <v>0</v>
          </cell>
          <cell r="L750">
            <v>79083.407999999996</v>
          </cell>
        </row>
        <row r="751">
          <cell r="D751">
            <v>16440</v>
          </cell>
          <cell r="F751">
            <v>3.468</v>
          </cell>
          <cell r="G751">
            <v>20</v>
          </cell>
          <cell r="H751">
            <v>20</v>
          </cell>
          <cell r="I751">
            <v>0</v>
          </cell>
          <cell r="J751">
            <v>58.09</v>
          </cell>
          <cell r="K751">
            <v>0</v>
          </cell>
          <cell r="L751">
            <v>79141.497999999992</v>
          </cell>
        </row>
        <row r="752">
          <cell r="D752">
            <v>16460</v>
          </cell>
          <cell r="F752">
            <v>2.8410000000000002</v>
          </cell>
          <cell r="G752">
            <v>20</v>
          </cell>
          <cell r="H752">
            <v>20</v>
          </cell>
          <cell r="I752">
            <v>0</v>
          </cell>
          <cell r="J752">
            <v>63.09</v>
          </cell>
          <cell r="K752">
            <v>0</v>
          </cell>
          <cell r="L752">
            <v>79204.587999999989</v>
          </cell>
        </row>
        <row r="753">
          <cell r="D753">
            <v>16480</v>
          </cell>
          <cell r="F753">
            <v>3.1030000000000002</v>
          </cell>
          <cell r="G753">
            <v>20</v>
          </cell>
          <cell r="H753">
            <v>20</v>
          </cell>
          <cell r="I753">
            <v>0</v>
          </cell>
          <cell r="J753">
            <v>59.44</v>
          </cell>
          <cell r="K753">
            <v>0</v>
          </cell>
          <cell r="L753">
            <v>79264.027999999991</v>
          </cell>
        </row>
        <row r="754">
          <cell r="D754">
            <v>16500</v>
          </cell>
          <cell r="F754">
            <v>3.056</v>
          </cell>
          <cell r="G754">
            <v>20</v>
          </cell>
          <cell r="H754">
            <v>20</v>
          </cell>
          <cell r="I754">
            <v>0</v>
          </cell>
          <cell r="J754">
            <v>61.59</v>
          </cell>
          <cell r="K754">
            <v>0</v>
          </cell>
          <cell r="L754">
            <v>79325.617999999988</v>
          </cell>
        </row>
        <row r="755">
          <cell r="D755">
            <v>16520</v>
          </cell>
          <cell r="F755">
            <v>2.5870000000000002</v>
          </cell>
          <cell r="G755">
            <v>20</v>
          </cell>
          <cell r="H755">
            <v>20</v>
          </cell>
          <cell r="I755">
            <v>0</v>
          </cell>
          <cell r="J755">
            <v>56.43</v>
          </cell>
          <cell r="K755">
            <v>0</v>
          </cell>
          <cell r="L755">
            <v>79382.047999999981</v>
          </cell>
        </row>
        <row r="756">
          <cell r="D756">
            <v>16540</v>
          </cell>
          <cell r="F756">
            <v>3.141</v>
          </cell>
          <cell r="G756">
            <v>20</v>
          </cell>
          <cell r="H756">
            <v>20</v>
          </cell>
          <cell r="I756">
            <v>0</v>
          </cell>
          <cell r="J756">
            <v>57.28</v>
          </cell>
          <cell r="K756">
            <v>0</v>
          </cell>
          <cell r="L756">
            <v>79439.32799999998</v>
          </cell>
        </row>
        <row r="757">
          <cell r="D757">
            <v>16560</v>
          </cell>
          <cell r="F757">
            <v>5.2069999999999999</v>
          </cell>
          <cell r="G757">
            <v>20</v>
          </cell>
          <cell r="H757">
            <v>20</v>
          </cell>
          <cell r="I757">
            <v>0</v>
          </cell>
          <cell r="J757">
            <v>83.48</v>
          </cell>
          <cell r="K757">
            <v>0</v>
          </cell>
          <cell r="L757">
            <v>79522.807999999975</v>
          </cell>
        </row>
        <row r="758">
          <cell r="D758">
            <v>16580</v>
          </cell>
          <cell r="F758">
            <v>5.3719999999999999</v>
          </cell>
          <cell r="G758">
            <v>20</v>
          </cell>
          <cell r="H758">
            <v>20</v>
          </cell>
          <cell r="I758">
            <v>0</v>
          </cell>
          <cell r="J758">
            <v>105.79</v>
          </cell>
          <cell r="K758">
            <v>0</v>
          </cell>
          <cell r="L758">
            <v>79628.597999999969</v>
          </cell>
        </row>
        <row r="759">
          <cell r="D759">
            <v>16600</v>
          </cell>
          <cell r="F759">
            <v>6.8819999999999997</v>
          </cell>
          <cell r="G759">
            <v>20</v>
          </cell>
          <cell r="H759">
            <v>20</v>
          </cell>
          <cell r="I759">
            <v>0</v>
          </cell>
          <cell r="J759">
            <v>122.54</v>
          </cell>
          <cell r="K759">
            <v>0</v>
          </cell>
          <cell r="L759">
            <v>79751.137999999963</v>
          </cell>
        </row>
        <row r="760">
          <cell r="D760">
            <v>16620</v>
          </cell>
          <cell r="F760">
            <v>6.8529999999999998</v>
          </cell>
          <cell r="G760">
            <v>20</v>
          </cell>
          <cell r="H760">
            <v>20</v>
          </cell>
          <cell r="I760">
            <v>0</v>
          </cell>
          <cell r="J760">
            <v>137.35</v>
          </cell>
          <cell r="K760">
            <v>0</v>
          </cell>
          <cell r="L760">
            <v>79888.487999999968</v>
          </cell>
        </row>
        <row r="761">
          <cell r="D761">
            <v>16640</v>
          </cell>
          <cell r="F761">
            <v>6.1459999999999999</v>
          </cell>
          <cell r="G761">
            <v>20</v>
          </cell>
          <cell r="H761">
            <v>20</v>
          </cell>
          <cell r="I761">
            <v>0</v>
          </cell>
          <cell r="J761">
            <v>129.99</v>
          </cell>
          <cell r="K761">
            <v>0</v>
          </cell>
          <cell r="L761">
            <v>80018.477999999974</v>
          </cell>
        </row>
        <row r="762">
          <cell r="D762">
            <v>16660</v>
          </cell>
          <cell r="F762">
            <v>1.738</v>
          </cell>
          <cell r="G762">
            <v>20</v>
          </cell>
          <cell r="H762">
            <v>20</v>
          </cell>
          <cell r="I762">
            <v>0</v>
          </cell>
          <cell r="J762">
            <v>78.84</v>
          </cell>
          <cell r="K762">
            <v>0</v>
          </cell>
          <cell r="L762">
            <v>80097.31799999997</v>
          </cell>
        </row>
        <row r="763">
          <cell r="D763">
            <v>16680</v>
          </cell>
          <cell r="F763">
            <v>8.1270000000000007</v>
          </cell>
          <cell r="G763">
            <v>20</v>
          </cell>
          <cell r="H763">
            <v>20</v>
          </cell>
          <cell r="I763">
            <v>0</v>
          </cell>
          <cell r="J763">
            <v>98.65</v>
          </cell>
          <cell r="K763">
            <v>0</v>
          </cell>
          <cell r="L763">
            <v>80195.967999999964</v>
          </cell>
        </row>
        <row r="764">
          <cell r="D764">
            <v>16700</v>
          </cell>
          <cell r="F764">
            <v>6.9219999999999997</v>
          </cell>
          <cell r="G764">
            <v>20</v>
          </cell>
          <cell r="H764">
            <v>20</v>
          </cell>
          <cell r="I764">
            <v>0</v>
          </cell>
          <cell r="J764">
            <v>150.49</v>
          </cell>
          <cell r="K764">
            <v>0</v>
          </cell>
          <cell r="L764">
            <v>80346.45799999997</v>
          </cell>
        </row>
        <row r="765">
          <cell r="D765">
            <v>16720</v>
          </cell>
          <cell r="F765">
            <v>6.085</v>
          </cell>
          <cell r="G765">
            <v>20</v>
          </cell>
          <cell r="H765">
            <v>20</v>
          </cell>
          <cell r="I765">
            <v>0</v>
          </cell>
          <cell r="J765">
            <v>130.07</v>
          </cell>
          <cell r="K765">
            <v>0</v>
          </cell>
          <cell r="L765">
            <v>80476.527999999977</v>
          </cell>
        </row>
        <row r="766">
          <cell r="D766">
            <v>16740</v>
          </cell>
          <cell r="F766">
            <v>5.407</v>
          </cell>
          <cell r="G766">
            <v>20</v>
          </cell>
          <cell r="H766">
            <v>20</v>
          </cell>
          <cell r="I766">
            <v>0</v>
          </cell>
          <cell r="J766">
            <v>114.92</v>
          </cell>
          <cell r="K766">
            <v>0</v>
          </cell>
          <cell r="L766">
            <v>80591.447999999975</v>
          </cell>
        </row>
        <row r="767">
          <cell r="D767">
            <v>16760</v>
          </cell>
          <cell r="F767">
            <v>6.7359999999999998</v>
          </cell>
          <cell r="G767">
            <v>20</v>
          </cell>
          <cell r="H767">
            <v>20</v>
          </cell>
          <cell r="I767">
            <v>0</v>
          </cell>
          <cell r="J767">
            <v>121.43</v>
          </cell>
          <cell r="K767">
            <v>0</v>
          </cell>
          <cell r="L767">
            <v>80712.877999999968</v>
          </cell>
        </row>
        <row r="768">
          <cell r="D768">
            <v>16780</v>
          </cell>
          <cell r="F768">
            <v>6.06</v>
          </cell>
          <cell r="G768">
            <v>20</v>
          </cell>
          <cell r="H768">
            <v>20</v>
          </cell>
          <cell r="I768">
            <v>0</v>
          </cell>
          <cell r="J768">
            <v>127.96</v>
          </cell>
          <cell r="K768">
            <v>0</v>
          </cell>
          <cell r="L768">
            <v>80840.837999999974</v>
          </cell>
        </row>
        <row r="769">
          <cell r="D769">
            <v>16800</v>
          </cell>
          <cell r="F769">
            <v>11.109</v>
          </cell>
          <cell r="G769">
            <v>20</v>
          </cell>
          <cell r="H769">
            <v>20</v>
          </cell>
          <cell r="I769">
            <v>0</v>
          </cell>
          <cell r="J769">
            <v>171.69</v>
          </cell>
          <cell r="K769">
            <v>0</v>
          </cell>
          <cell r="L769">
            <v>81012.527999999977</v>
          </cell>
        </row>
        <row r="770">
          <cell r="D770">
            <v>16820</v>
          </cell>
          <cell r="F770">
            <v>10.738</v>
          </cell>
          <cell r="G770">
            <v>20</v>
          </cell>
          <cell r="H770">
            <v>20</v>
          </cell>
          <cell r="I770">
            <v>0</v>
          </cell>
          <cell r="J770">
            <v>218.47</v>
          </cell>
          <cell r="K770">
            <v>0</v>
          </cell>
          <cell r="L770">
            <v>81230.997999999978</v>
          </cell>
        </row>
        <row r="771">
          <cell r="D771">
            <v>16840</v>
          </cell>
          <cell r="F771">
            <v>9.843</v>
          </cell>
          <cell r="G771">
            <v>20</v>
          </cell>
          <cell r="H771">
            <v>20</v>
          </cell>
          <cell r="I771">
            <v>0</v>
          </cell>
          <cell r="J771">
            <v>205.81</v>
          </cell>
          <cell r="K771">
            <v>0</v>
          </cell>
          <cell r="L771">
            <v>81436.807999999975</v>
          </cell>
        </row>
        <row r="772">
          <cell r="D772">
            <v>16860</v>
          </cell>
          <cell r="F772">
            <v>9.3070000000000004</v>
          </cell>
          <cell r="G772">
            <v>20</v>
          </cell>
          <cell r="H772">
            <v>20</v>
          </cell>
          <cell r="I772">
            <v>0</v>
          </cell>
          <cell r="J772">
            <v>191.5</v>
          </cell>
          <cell r="K772">
            <v>0</v>
          </cell>
          <cell r="L772">
            <v>81628.307999999975</v>
          </cell>
        </row>
        <row r="773">
          <cell r="D773">
            <v>16880</v>
          </cell>
          <cell r="F773">
            <v>9.5020000000000007</v>
          </cell>
          <cell r="G773">
            <v>20</v>
          </cell>
          <cell r="H773">
            <v>20</v>
          </cell>
          <cell r="I773">
            <v>0</v>
          </cell>
          <cell r="J773">
            <v>188.09</v>
          </cell>
          <cell r="K773">
            <v>0</v>
          </cell>
          <cell r="L773">
            <v>81816.397999999972</v>
          </cell>
        </row>
        <row r="774">
          <cell r="D774">
            <v>16900</v>
          </cell>
          <cell r="F774">
            <v>8.5399999999999991</v>
          </cell>
          <cell r="G774">
            <v>20</v>
          </cell>
          <cell r="H774">
            <v>20</v>
          </cell>
          <cell r="I774">
            <v>0</v>
          </cell>
          <cell r="J774">
            <v>180.42</v>
          </cell>
          <cell r="K774">
            <v>0</v>
          </cell>
          <cell r="L774">
            <v>81996.81799999997</v>
          </cell>
        </row>
        <row r="775">
          <cell r="D775">
            <v>16920</v>
          </cell>
          <cell r="F775">
            <v>11.986000000000001</v>
          </cell>
          <cell r="G775">
            <v>20</v>
          </cell>
          <cell r="H775">
            <v>20</v>
          </cell>
          <cell r="I775">
            <v>0</v>
          </cell>
          <cell r="J775">
            <v>205.26</v>
          </cell>
          <cell r="K775">
            <v>0</v>
          </cell>
          <cell r="L775">
            <v>82202.077999999965</v>
          </cell>
        </row>
        <row r="776">
          <cell r="D776">
            <v>16940</v>
          </cell>
          <cell r="F776">
            <v>12.304</v>
          </cell>
          <cell r="G776">
            <v>20</v>
          </cell>
          <cell r="H776">
            <v>20</v>
          </cell>
          <cell r="I776">
            <v>0</v>
          </cell>
          <cell r="J776">
            <v>242.9</v>
          </cell>
          <cell r="K776">
            <v>0</v>
          </cell>
          <cell r="L776">
            <v>82444.977999999959</v>
          </cell>
        </row>
        <row r="777">
          <cell r="D777">
            <v>16960</v>
          </cell>
          <cell r="F777">
            <v>12.788</v>
          </cell>
          <cell r="G777">
            <v>20</v>
          </cell>
          <cell r="H777">
            <v>20</v>
          </cell>
          <cell r="I777">
            <v>0</v>
          </cell>
          <cell r="J777">
            <v>250.92</v>
          </cell>
          <cell r="K777">
            <v>0</v>
          </cell>
          <cell r="L777">
            <v>82695.897999999957</v>
          </cell>
        </row>
        <row r="778">
          <cell r="D778">
            <v>16980</v>
          </cell>
          <cell r="F778">
            <v>13.862</v>
          </cell>
          <cell r="G778">
            <v>20</v>
          </cell>
          <cell r="H778">
            <v>20</v>
          </cell>
          <cell r="I778">
            <v>0</v>
          </cell>
          <cell r="J778">
            <v>266.5</v>
          </cell>
          <cell r="K778">
            <v>0</v>
          </cell>
          <cell r="L778">
            <v>82962.397999999957</v>
          </cell>
        </row>
        <row r="779">
          <cell r="D779">
            <v>17000</v>
          </cell>
          <cell r="F779">
            <v>14.619</v>
          </cell>
          <cell r="G779">
            <v>20</v>
          </cell>
          <cell r="H779">
            <v>20</v>
          </cell>
          <cell r="I779">
            <v>0</v>
          </cell>
          <cell r="J779">
            <v>284.81</v>
          </cell>
          <cell r="K779">
            <v>0</v>
          </cell>
          <cell r="L779">
            <v>83247.207999999955</v>
          </cell>
        </row>
        <row r="780">
          <cell r="D780">
            <v>17020</v>
          </cell>
          <cell r="F780">
            <v>13.695</v>
          </cell>
          <cell r="G780">
            <v>20</v>
          </cell>
          <cell r="H780">
            <v>20</v>
          </cell>
          <cell r="I780">
            <v>0</v>
          </cell>
          <cell r="J780">
            <v>283.14</v>
          </cell>
          <cell r="K780">
            <v>0</v>
          </cell>
          <cell r="L780">
            <v>83530.347999999954</v>
          </cell>
        </row>
        <row r="781">
          <cell r="D781">
            <v>17040</v>
          </cell>
          <cell r="F781">
            <v>12.856999999999999</v>
          </cell>
          <cell r="G781">
            <v>20</v>
          </cell>
          <cell r="H781">
            <v>20</v>
          </cell>
          <cell r="I781">
            <v>0</v>
          </cell>
          <cell r="J781">
            <v>265.52</v>
          </cell>
          <cell r="K781">
            <v>0</v>
          </cell>
          <cell r="L781">
            <v>83795.867999999959</v>
          </cell>
        </row>
        <row r="782">
          <cell r="D782">
            <v>17060</v>
          </cell>
          <cell r="F782">
            <v>12.561</v>
          </cell>
          <cell r="G782">
            <v>20</v>
          </cell>
          <cell r="H782">
            <v>20</v>
          </cell>
          <cell r="I782">
            <v>0</v>
          </cell>
          <cell r="J782">
            <v>254.18</v>
          </cell>
          <cell r="K782">
            <v>0</v>
          </cell>
          <cell r="L782">
            <v>84050.047999999952</v>
          </cell>
        </row>
        <row r="783">
          <cell r="D783">
            <v>17080</v>
          </cell>
          <cell r="F783">
            <v>12.188000000000001</v>
          </cell>
          <cell r="G783">
            <v>20</v>
          </cell>
          <cell r="H783">
            <v>20</v>
          </cell>
          <cell r="I783">
            <v>0</v>
          </cell>
          <cell r="J783">
            <v>247.49</v>
          </cell>
          <cell r="K783">
            <v>0</v>
          </cell>
          <cell r="L783">
            <v>84297.537999999957</v>
          </cell>
        </row>
        <row r="784">
          <cell r="D784">
            <v>17100</v>
          </cell>
          <cell r="F784">
            <v>10.744</v>
          </cell>
          <cell r="G784">
            <v>20</v>
          </cell>
          <cell r="H784">
            <v>20</v>
          </cell>
          <cell r="I784">
            <v>0</v>
          </cell>
          <cell r="J784">
            <v>229.32</v>
          </cell>
          <cell r="K784">
            <v>0</v>
          </cell>
          <cell r="L784">
            <v>84526.857999999964</v>
          </cell>
        </row>
        <row r="785">
          <cell r="D785">
            <v>17120</v>
          </cell>
          <cell r="F785">
            <v>11.195</v>
          </cell>
          <cell r="G785">
            <v>20</v>
          </cell>
          <cell r="H785">
            <v>20</v>
          </cell>
          <cell r="I785">
            <v>0</v>
          </cell>
          <cell r="J785">
            <v>219.39</v>
          </cell>
          <cell r="K785">
            <v>0</v>
          </cell>
          <cell r="L785">
            <v>84746.247999999963</v>
          </cell>
        </row>
        <row r="786">
          <cell r="D786">
            <v>17140</v>
          </cell>
          <cell r="F786">
            <v>12.749000000000001</v>
          </cell>
          <cell r="G786">
            <v>20</v>
          </cell>
          <cell r="H786">
            <v>20</v>
          </cell>
          <cell r="I786">
            <v>0</v>
          </cell>
          <cell r="J786">
            <v>239.44</v>
          </cell>
          <cell r="K786">
            <v>0</v>
          </cell>
          <cell r="L786">
            <v>84985.687999999966</v>
          </cell>
        </row>
        <row r="787">
          <cell r="D787">
            <v>17160</v>
          </cell>
          <cell r="F787">
            <v>14.878</v>
          </cell>
          <cell r="G787">
            <v>20</v>
          </cell>
          <cell r="H787">
            <v>20</v>
          </cell>
          <cell r="I787">
            <v>0</v>
          </cell>
          <cell r="J787">
            <v>276.27</v>
          </cell>
          <cell r="K787">
            <v>0</v>
          </cell>
          <cell r="L787">
            <v>85261.95799999997</v>
          </cell>
        </row>
        <row r="788">
          <cell r="D788">
            <v>17180</v>
          </cell>
          <cell r="F788">
            <v>13.808</v>
          </cell>
          <cell r="G788">
            <v>20</v>
          </cell>
          <cell r="H788">
            <v>20</v>
          </cell>
          <cell r="I788">
            <v>0</v>
          </cell>
          <cell r="J788">
            <v>286.86</v>
          </cell>
          <cell r="K788">
            <v>0</v>
          </cell>
          <cell r="L788">
            <v>85548.81799999997</v>
          </cell>
        </row>
        <row r="789">
          <cell r="D789">
            <v>17200</v>
          </cell>
          <cell r="F789">
            <v>14.663</v>
          </cell>
          <cell r="G789">
            <v>20</v>
          </cell>
          <cell r="H789">
            <v>20</v>
          </cell>
          <cell r="I789">
            <v>0</v>
          </cell>
          <cell r="J789">
            <v>284.70999999999998</v>
          </cell>
          <cell r="K789">
            <v>0</v>
          </cell>
          <cell r="L789">
            <v>85833.527999999977</v>
          </cell>
        </row>
        <row r="790">
          <cell r="D790">
            <v>17220</v>
          </cell>
          <cell r="F790">
            <v>15.145</v>
          </cell>
          <cell r="G790">
            <v>20</v>
          </cell>
          <cell r="H790">
            <v>20</v>
          </cell>
          <cell r="I790">
            <v>0</v>
          </cell>
          <cell r="J790">
            <v>298.08</v>
          </cell>
          <cell r="K790">
            <v>0</v>
          </cell>
          <cell r="L790">
            <v>86131.607999999978</v>
          </cell>
        </row>
        <row r="791">
          <cell r="D791">
            <v>17240</v>
          </cell>
          <cell r="F791">
            <v>15.21</v>
          </cell>
          <cell r="G791">
            <v>20</v>
          </cell>
          <cell r="H791">
            <v>20</v>
          </cell>
          <cell r="I791">
            <v>0</v>
          </cell>
          <cell r="J791">
            <v>303.55</v>
          </cell>
          <cell r="K791">
            <v>0</v>
          </cell>
          <cell r="L791">
            <v>86435.157999999981</v>
          </cell>
        </row>
        <row r="792">
          <cell r="D792">
            <v>17260</v>
          </cell>
          <cell r="F792">
            <v>16.170999999999999</v>
          </cell>
          <cell r="G792">
            <v>20</v>
          </cell>
          <cell r="H792">
            <v>20</v>
          </cell>
          <cell r="I792">
            <v>0</v>
          </cell>
          <cell r="J792">
            <v>313.81</v>
          </cell>
          <cell r="K792">
            <v>0</v>
          </cell>
          <cell r="L792">
            <v>86748.967999999979</v>
          </cell>
        </row>
        <row r="793">
          <cell r="D793">
            <v>17280</v>
          </cell>
          <cell r="F793">
            <v>16.501999999999999</v>
          </cell>
          <cell r="G793">
            <v>20</v>
          </cell>
          <cell r="H793">
            <v>20</v>
          </cell>
          <cell r="I793">
            <v>0</v>
          </cell>
          <cell r="J793">
            <v>326.73</v>
          </cell>
          <cell r="K793">
            <v>0</v>
          </cell>
          <cell r="L793">
            <v>87075.697999999975</v>
          </cell>
        </row>
        <row r="794">
          <cell r="D794">
            <v>17300</v>
          </cell>
          <cell r="F794">
            <v>14.813000000000001</v>
          </cell>
          <cell r="G794">
            <v>20</v>
          </cell>
          <cell r="H794">
            <v>20</v>
          </cell>
          <cell r="I794">
            <v>0</v>
          </cell>
          <cell r="J794">
            <v>313.14999999999998</v>
          </cell>
          <cell r="K794">
            <v>0</v>
          </cell>
          <cell r="L794">
            <v>87388.847999999969</v>
          </cell>
        </row>
        <row r="795">
          <cell r="D795">
            <v>17320</v>
          </cell>
          <cell r="F795">
            <v>15.680999999999999</v>
          </cell>
          <cell r="G795">
            <v>20</v>
          </cell>
          <cell r="H795">
            <v>20</v>
          </cell>
          <cell r="I795">
            <v>0</v>
          </cell>
          <cell r="J795">
            <v>304.94</v>
          </cell>
          <cell r="K795">
            <v>0</v>
          </cell>
          <cell r="L795">
            <v>87693.787999999971</v>
          </cell>
        </row>
        <row r="796">
          <cell r="D796">
            <v>17340</v>
          </cell>
          <cell r="F796">
            <v>17.128</v>
          </cell>
          <cell r="G796">
            <v>20</v>
          </cell>
          <cell r="H796">
            <v>20</v>
          </cell>
          <cell r="I796">
            <v>0</v>
          </cell>
          <cell r="J796">
            <v>328.09</v>
          </cell>
          <cell r="K796">
            <v>0</v>
          </cell>
          <cell r="L796">
            <v>88021.877999999968</v>
          </cell>
        </row>
        <row r="797">
          <cell r="D797">
            <v>17360</v>
          </cell>
          <cell r="F797">
            <v>18.140999999999998</v>
          </cell>
          <cell r="G797">
            <v>20</v>
          </cell>
          <cell r="H797">
            <v>20</v>
          </cell>
          <cell r="I797">
            <v>0</v>
          </cell>
          <cell r="J797">
            <v>352.69</v>
          </cell>
          <cell r="K797">
            <v>0</v>
          </cell>
          <cell r="L797">
            <v>88374.56799999997</v>
          </cell>
        </row>
        <row r="798">
          <cell r="D798">
            <v>17380</v>
          </cell>
          <cell r="F798">
            <v>17.510000000000002</v>
          </cell>
          <cell r="G798">
            <v>20</v>
          </cell>
          <cell r="H798">
            <v>20</v>
          </cell>
          <cell r="I798">
            <v>0</v>
          </cell>
          <cell r="J798">
            <v>356.51</v>
          </cell>
          <cell r="K798">
            <v>0</v>
          </cell>
          <cell r="L798">
            <v>88731.077999999965</v>
          </cell>
        </row>
        <row r="799">
          <cell r="D799">
            <v>17400</v>
          </cell>
          <cell r="F799">
            <v>17.545999999999999</v>
          </cell>
          <cell r="G799">
            <v>20</v>
          </cell>
          <cell r="H799">
            <v>20</v>
          </cell>
          <cell r="I799">
            <v>0</v>
          </cell>
          <cell r="J799">
            <v>350.56</v>
          </cell>
          <cell r="K799">
            <v>0</v>
          </cell>
          <cell r="L799">
            <v>89081.637999999963</v>
          </cell>
        </row>
        <row r="800">
          <cell r="D800">
            <v>17420</v>
          </cell>
          <cell r="F800">
            <v>17.885999999999999</v>
          </cell>
          <cell r="G800">
            <v>20</v>
          </cell>
          <cell r="H800">
            <v>20</v>
          </cell>
          <cell r="I800">
            <v>0</v>
          </cell>
          <cell r="J800">
            <v>354.32</v>
          </cell>
          <cell r="K800">
            <v>0</v>
          </cell>
          <cell r="L800">
            <v>89435.95799999997</v>
          </cell>
        </row>
        <row r="801">
          <cell r="D801">
            <v>17440</v>
          </cell>
          <cell r="F801">
            <v>16.622</v>
          </cell>
          <cell r="G801">
            <v>20</v>
          </cell>
          <cell r="H801">
            <v>20</v>
          </cell>
          <cell r="I801">
            <v>0</v>
          </cell>
          <cell r="J801">
            <v>345.08</v>
          </cell>
          <cell r="K801">
            <v>0</v>
          </cell>
          <cell r="L801">
            <v>89781.037999999971</v>
          </cell>
        </row>
        <row r="802">
          <cell r="D802">
            <v>17460</v>
          </cell>
          <cell r="F802">
            <v>16.989999999999998</v>
          </cell>
          <cell r="G802">
            <v>20</v>
          </cell>
          <cell r="H802">
            <v>20</v>
          </cell>
          <cell r="I802">
            <v>0</v>
          </cell>
          <cell r="J802">
            <v>336.12</v>
          </cell>
          <cell r="K802">
            <v>0</v>
          </cell>
          <cell r="L802">
            <v>90117.157999999967</v>
          </cell>
        </row>
        <row r="803">
          <cell r="D803">
            <v>17480</v>
          </cell>
          <cell r="F803">
            <v>15.333</v>
          </cell>
          <cell r="G803">
            <v>20</v>
          </cell>
          <cell r="H803">
            <v>20</v>
          </cell>
          <cell r="I803">
            <v>0</v>
          </cell>
          <cell r="J803">
            <v>323.23</v>
          </cell>
          <cell r="K803">
            <v>0</v>
          </cell>
          <cell r="L803">
            <v>90440.387999999963</v>
          </cell>
        </row>
        <row r="804">
          <cell r="D804">
            <v>17500</v>
          </cell>
          <cell r="F804">
            <v>15.413</v>
          </cell>
          <cell r="G804">
            <v>20</v>
          </cell>
          <cell r="H804">
            <v>20</v>
          </cell>
          <cell r="I804">
            <v>0</v>
          </cell>
          <cell r="J804">
            <v>307.45999999999998</v>
          </cell>
          <cell r="K804">
            <v>0</v>
          </cell>
          <cell r="L804">
            <v>90747.847999999969</v>
          </cell>
        </row>
        <row r="805">
          <cell r="D805">
            <v>17520</v>
          </cell>
          <cell r="F805">
            <v>15.023</v>
          </cell>
          <cell r="G805">
            <v>20</v>
          </cell>
          <cell r="H805">
            <v>20</v>
          </cell>
          <cell r="I805">
            <v>0</v>
          </cell>
          <cell r="J805">
            <v>304.36</v>
          </cell>
          <cell r="K805">
            <v>0</v>
          </cell>
          <cell r="L805">
            <v>91052.20799999997</v>
          </cell>
        </row>
        <row r="806">
          <cell r="D806">
            <v>17540</v>
          </cell>
          <cell r="F806">
            <v>13.747</v>
          </cell>
          <cell r="G806">
            <v>20</v>
          </cell>
          <cell r="H806">
            <v>20</v>
          </cell>
          <cell r="I806">
            <v>0</v>
          </cell>
          <cell r="J806">
            <v>287.7</v>
          </cell>
          <cell r="K806">
            <v>0</v>
          </cell>
          <cell r="L806">
            <v>91339.907999999967</v>
          </cell>
        </row>
        <row r="807">
          <cell r="D807">
            <v>17560</v>
          </cell>
          <cell r="F807">
            <v>12.063000000000001</v>
          </cell>
          <cell r="G807">
            <v>20</v>
          </cell>
          <cell r="H807">
            <v>20</v>
          </cell>
          <cell r="I807">
            <v>0</v>
          </cell>
          <cell r="J807">
            <v>258.10000000000002</v>
          </cell>
          <cell r="K807">
            <v>0</v>
          </cell>
          <cell r="L807">
            <v>91598.007999999973</v>
          </cell>
        </row>
        <row r="808">
          <cell r="D808">
            <v>17580</v>
          </cell>
          <cell r="F808">
            <v>10.678000000000001</v>
          </cell>
          <cell r="G808">
            <v>20</v>
          </cell>
          <cell r="H808">
            <v>20</v>
          </cell>
          <cell r="I808">
            <v>0</v>
          </cell>
          <cell r="J808">
            <v>227.41</v>
          </cell>
          <cell r="K808">
            <v>0</v>
          </cell>
          <cell r="L808">
            <v>91825.417999999976</v>
          </cell>
        </row>
        <row r="809">
          <cell r="D809">
            <v>17600</v>
          </cell>
          <cell r="F809">
            <v>12.391999999999999</v>
          </cell>
          <cell r="G809">
            <v>20</v>
          </cell>
          <cell r="H809">
            <v>20</v>
          </cell>
          <cell r="I809">
            <v>0</v>
          </cell>
          <cell r="J809">
            <v>230.7</v>
          </cell>
          <cell r="K809">
            <v>0</v>
          </cell>
          <cell r="L809">
            <v>92056.117999999973</v>
          </cell>
        </row>
        <row r="810">
          <cell r="D810">
            <v>17620</v>
          </cell>
          <cell r="F810">
            <v>13.586</v>
          </cell>
          <cell r="G810">
            <v>20</v>
          </cell>
          <cell r="H810">
            <v>20</v>
          </cell>
          <cell r="I810">
            <v>0</v>
          </cell>
          <cell r="J810">
            <v>259.77999999999997</v>
          </cell>
          <cell r="K810">
            <v>0</v>
          </cell>
          <cell r="L810">
            <v>92315.897999999972</v>
          </cell>
        </row>
        <row r="811">
          <cell r="D811">
            <v>17640</v>
          </cell>
          <cell r="F811">
            <v>13.156000000000001</v>
          </cell>
          <cell r="G811">
            <v>20</v>
          </cell>
          <cell r="H811">
            <v>20</v>
          </cell>
          <cell r="I811">
            <v>0</v>
          </cell>
          <cell r="J811">
            <v>267.42</v>
          </cell>
          <cell r="K811">
            <v>0</v>
          </cell>
          <cell r="L811">
            <v>92583.31799999997</v>
          </cell>
        </row>
        <row r="812">
          <cell r="D812">
            <v>17660</v>
          </cell>
          <cell r="F812">
            <v>14.083</v>
          </cell>
          <cell r="G812">
            <v>20</v>
          </cell>
          <cell r="H812">
            <v>20</v>
          </cell>
          <cell r="I812">
            <v>0</v>
          </cell>
          <cell r="J812">
            <v>272.39</v>
          </cell>
          <cell r="K812">
            <v>0</v>
          </cell>
          <cell r="L812">
            <v>92855.70799999997</v>
          </cell>
        </row>
        <row r="813">
          <cell r="D813">
            <v>17680</v>
          </cell>
          <cell r="F813">
            <v>13.429</v>
          </cell>
          <cell r="G813">
            <v>20</v>
          </cell>
          <cell r="H813">
            <v>20</v>
          </cell>
          <cell r="I813">
            <v>0</v>
          </cell>
          <cell r="J813">
            <v>275.12</v>
          </cell>
          <cell r="K813">
            <v>0</v>
          </cell>
          <cell r="L813">
            <v>93130.827999999965</v>
          </cell>
        </row>
        <row r="814">
          <cell r="D814">
            <v>17700</v>
          </cell>
          <cell r="F814">
            <v>13.234</v>
          </cell>
          <cell r="G814">
            <v>20</v>
          </cell>
          <cell r="H814">
            <v>20</v>
          </cell>
          <cell r="I814">
            <v>0</v>
          </cell>
          <cell r="J814">
            <v>266.63</v>
          </cell>
          <cell r="K814">
            <v>0</v>
          </cell>
          <cell r="L814">
            <v>93397.45799999997</v>
          </cell>
        </row>
        <row r="815">
          <cell r="D815">
            <v>17720</v>
          </cell>
          <cell r="F815">
            <v>13.71</v>
          </cell>
          <cell r="G815">
            <v>20</v>
          </cell>
          <cell r="H815">
            <v>20</v>
          </cell>
          <cell r="I815">
            <v>0</v>
          </cell>
          <cell r="J815">
            <v>269.44</v>
          </cell>
          <cell r="K815">
            <v>0</v>
          </cell>
          <cell r="L815">
            <v>93666.897999999972</v>
          </cell>
        </row>
        <row r="816">
          <cell r="D816">
            <v>17740</v>
          </cell>
          <cell r="F816">
            <v>15.459</v>
          </cell>
          <cell r="G816">
            <v>20</v>
          </cell>
          <cell r="H816">
            <v>20</v>
          </cell>
          <cell r="I816">
            <v>0</v>
          </cell>
          <cell r="J816">
            <v>291.69</v>
          </cell>
          <cell r="K816">
            <v>0</v>
          </cell>
          <cell r="L816">
            <v>93958.587999999974</v>
          </cell>
        </row>
        <row r="817">
          <cell r="D817">
            <v>17760</v>
          </cell>
          <cell r="F817">
            <v>12.792999999999999</v>
          </cell>
          <cell r="G817">
            <v>20</v>
          </cell>
          <cell r="H817">
            <v>20</v>
          </cell>
          <cell r="I817">
            <v>0</v>
          </cell>
          <cell r="J817">
            <v>282.52</v>
          </cell>
          <cell r="K817">
            <v>0</v>
          </cell>
          <cell r="L817">
            <v>94241.107999999978</v>
          </cell>
        </row>
        <row r="818">
          <cell r="D818">
            <v>17780</v>
          </cell>
          <cell r="F818">
            <v>12.542</v>
          </cell>
          <cell r="G818">
            <v>20</v>
          </cell>
          <cell r="H818">
            <v>20</v>
          </cell>
          <cell r="I818">
            <v>0</v>
          </cell>
          <cell r="J818">
            <v>253.35</v>
          </cell>
          <cell r="K818">
            <v>0</v>
          </cell>
          <cell r="L818">
            <v>94494.457999999984</v>
          </cell>
        </row>
        <row r="819">
          <cell r="D819">
            <v>17800</v>
          </cell>
          <cell r="F819">
            <v>13.420999999999999</v>
          </cell>
          <cell r="G819">
            <v>20</v>
          </cell>
          <cell r="H819">
            <v>20</v>
          </cell>
          <cell r="I819">
            <v>0</v>
          </cell>
          <cell r="J819">
            <v>259.63</v>
          </cell>
          <cell r="K819">
            <v>0</v>
          </cell>
          <cell r="L819">
            <v>94754.087999999989</v>
          </cell>
        </row>
        <row r="820">
          <cell r="D820">
            <v>17820</v>
          </cell>
          <cell r="F820">
            <v>12.734</v>
          </cell>
          <cell r="G820">
            <v>20</v>
          </cell>
          <cell r="H820">
            <v>20</v>
          </cell>
          <cell r="I820">
            <v>0</v>
          </cell>
          <cell r="J820">
            <v>261.55</v>
          </cell>
          <cell r="K820">
            <v>0</v>
          </cell>
          <cell r="L820">
            <v>95015.637999999992</v>
          </cell>
        </row>
        <row r="821">
          <cell r="D821">
            <v>17840</v>
          </cell>
          <cell r="F821">
            <v>11.874000000000001</v>
          </cell>
          <cell r="G821">
            <v>20</v>
          </cell>
          <cell r="H821">
            <v>20</v>
          </cell>
          <cell r="I821">
            <v>0</v>
          </cell>
          <cell r="J821">
            <v>246.08</v>
          </cell>
          <cell r="K821">
            <v>0</v>
          </cell>
          <cell r="L821">
            <v>95261.717999999993</v>
          </cell>
        </row>
        <row r="822">
          <cell r="D822">
            <v>17860</v>
          </cell>
          <cell r="F822">
            <v>13.273999999999999</v>
          </cell>
          <cell r="G822">
            <v>20</v>
          </cell>
          <cell r="H822">
            <v>20</v>
          </cell>
          <cell r="I822">
            <v>0</v>
          </cell>
          <cell r="J822">
            <v>251.48</v>
          </cell>
          <cell r="K822">
            <v>0</v>
          </cell>
          <cell r="L822">
            <v>95513.197999999989</v>
          </cell>
        </row>
        <row r="823">
          <cell r="D823">
            <v>17880</v>
          </cell>
          <cell r="F823">
            <v>9.86</v>
          </cell>
          <cell r="G823">
            <v>20</v>
          </cell>
          <cell r="H823">
            <v>20</v>
          </cell>
          <cell r="I823">
            <v>0</v>
          </cell>
          <cell r="J823">
            <v>231.34</v>
          </cell>
          <cell r="K823">
            <v>0</v>
          </cell>
          <cell r="L823">
            <v>95744.537999999986</v>
          </cell>
        </row>
        <row r="824">
          <cell r="D824">
            <v>17900</v>
          </cell>
          <cell r="F824">
            <v>12.792</v>
          </cell>
          <cell r="G824">
            <v>20</v>
          </cell>
          <cell r="H824">
            <v>20</v>
          </cell>
          <cell r="I824">
            <v>0</v>
          </cell>
          <cell r="J824">
            <v>226.52</v>
          </cell>
          <cell r="K824">
            <v>0</v>
          </cell>
          <cell r="L824">
            <v>95971.05799999999</v>
          </cell>
        </row>
        <row r="825">
          <cell r="D825">
            <v>17920</v>
          </cell>
          <cell r="F825">
            <v>11.869</v>
          </cell>
          <cell r="G825">
            <v>20</v>
          </cell>
          <cell r="H825">
            <v>20</v>
          </cell>
          <cell r="I825">
            <v>0</v>
          </cell>
          <cell r="J825">
            <v>246.61</v>
          </cell>
          <cell r="K825">
            <v>0</v>
          </cell>
          <cell r="L825">
            <v>96217.667999999991</v>
          </cell>
        </row>
        <row r="826">
          <cell r="D826">
            <v>17940</v>
          </cell>
          <cell r="F826">
            <v>11.84</v>
          </cell>
          <cell r="G826">
            <v>20</v>
          </cell>
          <cell r="H826">
            <v>20</v>
          </cell>
          <cell r="I826">
            <v>0</v>
          </cell>
          <cell r="J826">
            <v>237.09</v>
          </cell>
          <cell r="K826">
            <v>0</v>
          </cell>
          <cell r="L826">
            <v>96454.757999999987</v>
          </cell>
        </row>
        <row r="827">
          <cell r="D827">
            <v>17960</v>
          </cell>
          <cell r="F827">
            <v>12.849</v>
          </cell>
          <cell r="G827">
            <v>20</v>
          </cell>
          <cell r="H827">
            <v>20</v>
          </cell>
          <cell r="I827">
            <v>0</v>
          </cell>
          <cell r="J827">
            <v>246.89</v>
          </cell>
          <cell r="K827">
            <v>0</v>
          </cell>
          <cell r="L827">
            <v>96701.647999999986</v>
          </cell>
        </row>
        <row r="828">
          <cell r="D828">
            <v>17980</v>
          </cell>
          <cell r="F828">
            <v>12.09</v>
          </cell>
          <cell r="G828">
            <v>20</v>
          </cell>
          <cell r="H828">
            <v>20</v>
          </cell>
          <cell r="I828">
            <v>0</v>
          </cell>
          <cell r="J828">
            <v>249.39</v>
          </cell>
          <cell r="K828">
            <v>0</v>
          </cell>
          <cell r="L828">
            <v>96951.037999999986</v>
          </cell>
        </row>
        <row r="829">
          <cell r="D829">
            <v>18000</v>
          </cell>
          <cell r="F829">
            <v>11.93</v>
          </cell>
          <cell r="G829">
            <v>20</v>
          </cell>
          <cell r="H829">
            <v>20</v>
          </cell>
          <cell r="I829">
            <v>0</v>
          </cell>
          <cell r="J829">
            <v>240.2</v>
          </cell>
          <cell r="K829">
            <v>0</v>
          </cell>
          <cell r="L829">
            <v>97191.237999999983</v>
          </cell>
        </row>
        <row r="830">
          <cell r="D830">
            <v>18020</v>
          </cell>
          <cell r="F830">
            <v>7.4169999999999998</v>
          </cell>
          <cell r="G830">
            <v>20</v>
          </cell>
          <cell r="H830">
            <v>20</v>
          </cell>
          <cell r="I830">
            <v>0</v>
          </cell>
          <cell r="J830">
            <v>193.47</v>
          </cell>
          <cell r="K830">
            <v>0</v>
          </cell>
          <cell r="L830">
            <v>97384.707999999984</v>
          </cell>
        </row>
        <row r="831">
          <cell r="D831">
            <v>18040</v>
          </cell>
          <cell r="F831">
            <v>11.766</v>
          </cell>
          <cell r="G831">
            <v>20</v>
          </cell>
          <cell r="H831">
            <v>20</v>
          </cell>
          <cell r="I831">
            <v>0</v>
          </cell>
          <cell r="J831">
            <v>191.83</v>
          </cell>
          <cell r="K831">
            <v>0</v>
          </cell>
          <cell r="L831">
            <v>97576.537999999986</v>
          </cell>
        </row>
        <row r="832">
          <cell r="D832">
            <v>18060</v>
          </cell>
          <cell r="F832">
            <v>12.036</v>
          </cell>
          <cell r="G832">
            <v>20</v>
          </cell>
          <cell r="H832">
            <v>20</v>
          </cell>
          <cell r="I832">
            <v>0</v>
          </cell>
          <cell r="J832">
            <v>238.02</v>
          </cell>
          <cell r="K832">
            <v>0</v>
          </cell>
          <cell r="L832">
            <v>97814.55799999999</v>
          </cell>
        </row>
        <row r="833">
          <cell r="D833">
            <v>18080</v>
          </cell>
          <cell r="F833">
            <v>13.292</v>
          </cell>
          <cell r="G833">
            <v>20</v>
          </cell>
          <cell r="H833">
            <v>20</v>
          </cell>
          <cell r="I833">
            <v>0</v>
          </cell>
          <cell r="J833">
            <v>253.28</v>
          </cell>
          <cell r="K833">
            <v>0</v>
          </cell>
          <cell r="L833">
            <v>98067.837999999989</v>
          </cell>
        </row>
        <row r="834">
          <cell r="D834">
            <v>18100</v>
          </cell>
          <cell r="F834">
            <v>13.781000000000001</v>
          </cell>
          <cell r="G834">
            <v>20</v>
          </cell>
          <cell r="H834">
            <v>20</v>
          </cell>
          <cell r="I834">
            <v>0</v>
          </cell>
          <cell r="J834">
            <v>270.73</v>
          </cell>
          <cell r="K834">
            <v>0</v>
          </cell>
          <cell r="L834">
            <v>98338.567999999985</v>
          </cell>
        </row>
        <row r="835">
          <cell r="D835">
            <v>18120</v>
          </cell>
          <cell r="F835">
            <v>14.25</v>
          </cell>
          <cell r="G835">
            <v>20</v>
          </cell>
          <cell r="H835">
            <v>20</v>
          </cell>
          <cell r="I835">
            <v>0</v>
          </cell>
          <cell r="J835">
            <v>280.31</v>
          </cell>
          <cell r="K835">
            <v>0</v>
          </cell>
          <cell r="L835">
            <v>98618.877999999982</v>
          </cell>
        </row>
        <row r="836">
          <cell r="D836">
            <v>18140</v>
          </cell>
          <cell r="F836">
            <v>1.3440000000000001</v>
          </cell>
          <cell r="G836">
            <v>20</v>
          </cell>
          <cell r="H836">
            <v>20</v>
          </cell>
          <cell r="I836">
            <v>0</v>
          </cell>
          <cell r="J836">
            <v>155.94</v>
          </cell>
          <cell r="K836">
            <v>0</v>
          </cell>
          <cell r="L836">
            <v>98774.817999999985</v>
          </cell>
        </row>
        <row r="837">
          <cell r="D837">
            <v>18160</v>
          </cell>
          <cell r="F837">
            <v>10.638999999999999</v>
          </cell>
          <cell r="G837">
            <v>20</v>
          </cell>
          <cell r="H837">
            <v>20</v>
          </cell>
          <cell r="I837">
            <v>0</v>
          </cell>
          <cell r="J837">
            <v>119.83</v>
          </cell>
          <cell r="K837">
            <v>0</v>
          </cell>
          <cell r="L837">
            <v>98894.647999999986</v>
          </cell>
        </row>
        <row r="838">
          <cell r="D838">
            <v>18180</v>
          </cell>
          <cell r="F838">
            <v>11.476000000000001</v>
          </cell>
          <cell r="G838">
            <v>20</v>
          </cell>
          <cell r="H838">
            <v>20</v>
          </cell>
          <cell r="I838">
            <v>0</v>
          </cell>
          <cell r="J838">
            <v>221.15</v>
          </cell>
          <cell r="K838">
            <v>0</v>
          </cell>
          <cell r="L838">
            <v>99115.797999999981</v>
          </cell>
        </row>
        <row r="839">
          <cell r="D839">
            <v>18200</v>
          </cell>
          <cell r="F839">
            <v>11.166</v>
          </cell>
          <cell r="G839">
            <v>20</v>
          </cell>
          <cell r="H839">
            <v>20</v>
          </cell>
          <cell r="I839">
            <v>0</v>
          </cell>
          <cell r="J839">
            <v>226.42</v>
          </cell>
          <cell r="K839">
            <v>0</v>
          </cell>
          <cell r="L839">
            <v>99342.217999999979</v>
          </cell>
        </row>
        <row r="840">
          <cell r="D840">
            <v>18220</v>
          </cell>
          <cell r="F840">
            <v>11.753</v>
          </cell>
          <cell r="G840">
            <v>20</v>
          </cell>
          <cell r="H840">
            <v>20</v>
          </cell>
          <cell r="I840">
            <v>0</v>
          </cell>
          <cell r="J840">
            <v>229.19</v>
          </cell>
          <cell r="K840">
            <v>0</v>
          </cell>
          <cell r="L840">
            <v>99571.407999999981</v>
          </cell>
        </row>
        <row r="841">
          <cell r="D841">
            <v>18240</v>
          </cell>
          <cell r="F841">
            <v>12.33</v>
          </cell>
          <cell r="G841">
            <v>20</v>
          </cell>
          <cell r="H841">
            <v>20</v>
          </cell>
          <cell r="I841">
            <v>0</v>
          </cell>
          <cell r="J841">
            <v>240.83</v>
          </cell>
          <cell r="K841">
            <v>0</v>
          </cell>
          <cell r="L841">
            <v>99812.237999999983</v>
          </cell>
        </row>
        <row r="842">
          <cell r="D842">
            <v>18260</v>
          </cell>
          <cell r="F842">
            <v>12.428000000000001</v>
          </cell>
          <cell r="G842">
            <v>20</v>
          </cell>
          <cell r="H842">
            <v>20</v>
          </cell>
          <cell r="I842">
            <v>0</v>
          </cell>
          <cell r="J842">
            <v>247.58</v>
          </cell>
          <cell r="K842">
            <v>0</v>
          </cell>
          <cell r="L842">
            <v>100059.81799999998</v>
          </cell>
        </row>
        <row r="843">
          <cell r="D843">
            <v>18280</v>
          </cell>
          <cell r="F843">
            <v>12.193</v>
          </cell>
          <cell r="G843">
            <v>20</v>
          </cell>
          <cell r="H843">
            <v>20</v>
          </cell>
          <cell r="I843">
            <v>0</v>
          </cell>
          <cell r="J843">
            <v>246.21</v>
          </cell>
          <cell r="K843">
            <v>0</v>
          </cell>
          <cell r="L843">
            <v>100306.02799999999</v>
          </cell>
        </row>
        <row r="844">
          <cell r="D844">
            <v>18300</v>
          </cell>
          <cell r="F844">
            <v>10.957000000000001</v>
          </cell>
          <cell r="G844">
            <v>20</v>
          </cell>
          <cell r="H844">
            <v>20</v>
          </cell>
          <cell r="I844">
            <v>0</v>
          </cell>
          <cell r="J844">
            <v>231.5</v>
          </cell>
          <cell r="K844">
            <v>0</v>
          </cell>
          <cell r="L844">
            <v>100537.52799999999</v>
          </cell>
        </row>
        <row r="845">
          <cell r="D845">
            <v>18320</v>
          </cell>
          <cell r="F845">
            <v>10.71</v>
          </cell>
          <cell r="G845">
            <v>20</v>
          </cell>
          <cell r="H845">
            <v>20</v>
          </cell>
          <cell r="I845">
            <v>0</v>
          </cell>
          <cell r="J845">
            <v>216.67</v>
          </cell>
          <cell r="K845">
            <v>0</v>
          </cell>
          <cell r="L845">
            <v>100754.19799999999</v>
          </cell>
        </row>
        <row r="846">
          <cell r="D846">
            <v>18340</v>
          </cell>
          <cell r="F846">
            <v>9.4499999999999993</v>
          </cell>
          <cell r="G846">
            <v>20</v>
          </cell>
          <cell r="H846">
            <v>20</v>
          </cell>
          <cell r="I846">
            <v>0</v>
          </cell>
          <cell r="J846">
            <v>201.6</v>
          </cell>
          <cell r="K846">
            <v>0</v>
          </cell>
          <cell r="L846">
            <v>100955.798</v>
          </cell>
        </row>
        <row r="847">
          <cell r="D847">
            <v>18360</v>
          </cell>
          <cell r="F847">
            <v>11.308</v>
          </cell>
          <cell r="G847">
            <v>20</v>
          </cell>
          <cell r="H847">
            <v>20</v>
          </cell>
          <cell r="I847">
            <v>0</v>
          </cell>
          <cell r="J847">
            <v>207.58</v>
          </cell>
          <cell r="K847">
            <v>0</v>
          </cell>
          <cell r="L847">
            <v>101163.378</v>
          </cell>
        </row>
        <row r="848">
          <cell r="D848">
            <v>18380</v>
          </cell>
          <cell r="F848">
            <v>10.305999999999999</v>
          </cell>
          <cell r="G848">
            <v>20</v>
          </cell>
          <cell r="H848">
            <v>20</v>
          </cell>
          <cell r="I848">
            <v>0</v>
          </cell>
          <cell r="J848">
            <v>216.14</v>
          </cell>
          <cell r="K848">
            <v>0</v>
          </cell>
          <cell r="L848">
            <v>101379.518</v>
          </cell>
        </row>
        <row r="849">
          <cell r="D849">
            <v>18400</v>
          </cell>
          <cell r="F849">
            <v>8.8130000000000006</v>
          </cell>
          <cell r="G849">
            <v>20</v>
          </cell>
          <cell r="H849">
            <v>20</v>
          </cell>
          <cell r="I849">
            <v>0</v>
          </cell>
          <cell r="J849">
            <v>191.19</v>
          </cell>
          <cell r="K849">
            <v>0</v>
          </cell>
          <cell r="L849">
            <v>101570.708</v>
          </cell>
        </row>
        <row r="850">
          <cell r="D850">
            <v>18420</v>
          </cell>
          <cell r="F850">
            <v>7.5469999999999997</v>
          </cell>
          <cell r="G850">
            <v>20</v>
          </cell>
          <cell r="H850">
            <v>20</v>
          </cell>
          <cell r="I850">
            <v>0</v>
          </cell>
          <cell r="J850">
            <v>163.6</v>
          </cell>
          <cell r="K850">
            <v>0</v>
          </cell>
          <cell r="L850">
            <v>101734.308</v>
          </cell>
        </row>
        <row r="851">
          <cell r="D851">
            <v>18440</v>
          </cell>
          <cell r="F851">
            <v>6.452</v>
          </cell>
          <cell r="G851">
            <v>20</v>
          </cell>
          <cell r="H851">
            <v>20</v>
          </cell>
          <cell r="I851">
            <v>0</v>
          </cell>
          <cell r="J851">
            <v>139.99</v>
          </cell>
          <cell r="K851">
            <v>0</v>
          </cell>
          <cell r="L851">
            <v>101874.29800000001</v>
          </cell>
        </row>
        <row r="852">
          <cell r="D852">
            <v>18460</v>
          </cell>
          <cell r="F852">
            <v>6.343</v>
          </cell>
          <cell r="G852">
            <v>20</v>
          </cell>
          <cell r="H852">
            <v>20</v>
          </cell>
          <cell r="I852">
            <v>0</v>
          </cell>
          <cell r="J852">
            <v>127.95</v>
          </cell>
          <cell r="K852">
            <v>0</v>
          </cell>
          <cell r="L852">
            <v>102002.24800000001</v>
          </cell>
        </row>
        <row r="853">
          <cell r="D853">
            <v>18480</v>
          </cell>
          <cell r="F853">
            <v>7.4909999999999997</v>
          </cell>
          <cell r="G853">
            <v>20</v>
          </cell>
          <cell r="H853">
            <v>20</v>
          </cell>
          <cell r="I853">
            <v>0</v>
          </cell>
          <cell r="J853">
            <v>138.34</v>
          </cell>
          <cell r="K853">
            <v>0</v>
          </cell>
          <cell r="L853">
            <v>102140.588</v>
          </cell>
        </row>
        <row r="854">
          <cell r="D854">
            <v>18500</v>
          </cell>
          <cell r="F854">
            <v>11.112</v>
          </cell>
          <cell r="G854">
            <v>20</v>
          </cell>
          <cell r="H854">
            <v>20</v>
          </cell>
          <cell r="I854">
            <v>0</v>
          </cell>
          <cell r="J854">
            <v>186.03</v>
          </cell>
          <cell r="K854">
            <v>0</v>
          </cell>
          <cell r="L854">
            <v>102326.618</v>
          </cell>
        </row>
        <row r="855">
          <cell r="D855">
            <v>18520</v>
          </cell>
          <cell r="F855">
            <v>11.066000000000001</v>
          </cell>
          <cell r="G855">
            <v>20</v>
          </cell>
          <cell r="H855">
            <v>20</v>
          </cell>
          <cell r="I855">
            <v>0</v>
          </cell>
          <cell r="J855">
            <v>221.78</v>
          </cell>
          <cell r="K855">
            <v>0</v>
          </cell>
          <cell r="L855">
            <v>102548.398</v>
          </cell>
        </row>
        <row r="856">
          <cell r="D856">
            <v>18540</v>
          </cell>
          <cell r="F856">
            <v>10.853</v>
          </cell>
          <cell r="G856">
            <v>20</v>
          </cell>
          <cell r="H856">
            <v>20</v>
          </cell>
          <cell r="I856">
            <v>0</v>
          </cell>
          <cell r="J856">
            <v>219.19</v>
          </cell>
          <cell r="K856">
            <v>0</v>
          </cell>
          <cell r="L856">
            <v>102767.588</v>
          </cell>
        </row>
        <row r="857">
          <cell r="D857">
            <v>18560</v>
          </cell>
          <cell r="F857">
            <v>11.319000000000001</v>
          </cell>
          <cell r="G857">
            <v>20</v>
          </cell>
          <cell r="H857">
            <v>20</v>
          </cell>
          <cell r="I857">
            <v>0</v>
          </cell>
          <cell r="J857">
            <v>221.72</v>
          </cell>
          <cell r="K857">
            <v>0</v>
          </cell>
          <cell r="L857">
            <v>102989.308</v>
          </cell>
        </row>
        <row r="858">
          <cell r="D858">
            <v>18580</v>
          </cell>
          <cell r="F858">
            <v>11.365</v>
          </cell>
          <cell r="G858">
            <v>20</v>
          </cell>
          <cell r="H858">
            <v>20</v>
          </cell>
          <cell r="I858">
            <v>0</v>
          </cell>
          <cell r="J858">
            <v>226.84</v>
          </cell>
          <cell r="K858">
            <v>0</v>
          </cell>
          <cell r="L858">
            <v>103216.148</v>
          </cell>
        </row>
        <row r="859">
          <cell r="D859">
            <v>18600</v>
          </cell>
          <cell r="F859">
            <v>11.365</v>
          </cell>
          <cell r="G859">
            <v>20</v>
          </cell>
          <cell r="H859">
            <v>20</v>
          </cell>
          <cell r="I859">
            <v>0</v>
          </cell>
          <cell r="J859">
            <v>227.3</v>
          </cell>
          <cell r="K859">
            <v>0</v>
          </cell>
          <cell r="L859">
            <v>103443.448</v>
          </cell>
        </row>
        <row r="860">
          <cell r="D860">
            <v>18620</v>
          </cell>
          <cell r="F860">
            <v>12.678000000000001</v>
          </cell>
          <cell r="G860">
            <v>20</v>
          </cell>
          <cell r="H860">
            <v>20</v>
          </cell>
          <cell r="I860">
            <v>0</v>
          </cell>
          <cell r="J860">
            <v>240.43</v>
          </cell>
          <cell r="K860">
            <v>0</v>
          </cell>
          <cell r="L860">
            <v>103683.878</v>
          </cell>
        </row>
        <row r="861">
          <cell r="D861">
            <v>18640</v>
          </cell>
          <cell r="F861">
            <v>12.129</v>
          </cell>
          <cell r="G861">
            <v>20</v>
          </cell>
          <cell r="H861">
            <v>20</v>
          </cell>
          <cell r="I861">
            <v>0</v>
          </cell>
          <cell r="J861">
            <v>248.07</v>
          </cell>
          <cell r="K861">
            <v>0</v>
          </cell>
          <cell r="L861">
            <v>103931.948</v>
          </cell>
        </row>
        <row r="862">
          <cell r="D862">
            <v>18660</v>
          </cell>
          <cell r="F862">
            <v>12.089</v>
          </cell>
          <cell r="G862">
            <v>20</v>
          </cell>
          <cell r="H862">
            <v>20</v>
          </cell>
          <cell r="I862">
            <v>0</v>
          </cell>
          <cell r="J862">
            <v>242.18</v>
          </cell>
          <cell r="K862">
            <v>0</v>
          </cell>
          <cell r="L862">
            <v>104174.128</v>
          </cell>
        </row>
        <row r="863">
          <cell r="D863">
            <v>18680</v>
          </cell>
          <cell r="F863">
            <v>10.082000000000001</v>
          </cell>
          <cell r="G863">
            <v>20</v>
          </cell>
          <cell r="H863">
            <v>20</v>
          </cell>
          <cell r="I863">
            <v>0</v>
          </cell>
          <cell r="J863">
            <v>221.71</v>
          </cell>
          <cell r="K863">
            <v>0</v>
          </cell>
          <cell r="L863">
            <v>104395.838</v>
          </cell>
        </row>
        <row r="864">
          <cell r="D864">
            <v>18700</v>
          </cell>
          <cell r="F864">
            <v>8.048</v>
          </cell>
          <cell r="G864">
            <v>20</v>
          </cell>
          <cell r="H864">
            <v>20</v>
          </cell>
          <cell r="I864">
            <v>0</v>
          </cell>
          <cell r="J864">
            <v>181.3</v>
          </cell>
          <cell r="K864">
            <v>0</v>
          </cell>
          <cell r="L864">
            <v>104577.13800000001</v>
          </cell>
        </row>
        <row r="865">
          <cell r="D865">
            <v>18720</v>
          </cell>
          <cell r="F865">
            <v>1.788</v>
          </cell>
          <cell r="G865">
            <v>20</v>
          </cell>
          <cell r="H865">
            <v>20</v>
          </cell>
          <cell r="I865">
            <v>0</v>
          </cell>
          <cell r="J865">
            <v>98.36</v>
          </cell>
          <cell r="K865">
            <v>0</v>
          </cell>
          <cell r="L865">
            <v>104675.49800000001</v>
          </cell>
        </row>
        <row r="866">
          <cell r="D866">
            <v>18740</v>
          </cell>
          <cell r="F866">
            <v>5.2679999999999998</v>
          </cell>
          <cell r="G866">
            <v>20</v>
          </cell>
          <cell r="H866">
            <v>20</v>
          </cell>
          <cell r="I866">
            <v>0</v>
          </cell>
          <cell r="J866">
            <v>70.56</v>
          </cell>
          <cell r="K866">
            <v>0</v>
          </cell>
          <cell r="L866">
            <v>104746.058</v>
          </cell>
        </row>
        <row r="867">
          <cell r="J867">
            <v>104746.058</v>
          </cell>
        </row>
        <row r="869">
          <cell r="D869">
            <v>18760</v>
          </cell>
          <cell r="F869">
            <v>4.7249999999999996</v>
          </cell>
          <cell r="G869">
            <v>20</v>
          </cell>
          <cell r="H869">
            <v>20</v>
          </cell>
          <cell r="I869">
            <v>0</v>
          </cell>
          <cell r="J869">
            <v>99.93</v>
          </cell>
          <cell r="K869">
            <v>0</v>
          </cell>
          <cell r="L869">
            <v>104845.988</v>
          </cell>
        </row>
        <row r="870">
          <cell r="D870">
            <v>18780</v>
          </cell>
          <cell r="F870">
            <v>4.72</v>
          </cell>
          <cell r="G870">
            <v>20</v>
          </cell>
          <cell r="H870">
            <v>20</v>
          </cell>
          <cell r="I870">
            <v>0</v>
          </cell>
          <cell r="J870">
            <v>94.45</v>
          </cell>
          <cell r="K870">
            <v>0</v>
          </cell>
          <cell r="L870">
            <v>104940.43799999999</v>
          </cell>
        </row>
        <row r="871">
          <cell r="D871">
            <v>18800</v>
          </cell>
          <cell r="F871">
            <v>3.8650000000000002</v>
          </cell>
          <cell r="G871">
            <v>20</v>
          </cell>
          <cell r="H871">
            <v>20</v>
          </cell>
          <cell r="I871">
            <v>0</v>
          </cell>
          <cell r="J871">
            <v>85.85</v>
          </cell>
          <cell r="K871">
            <v>0</v>
          </cell>
          <cell r="L871">
            <v>105026.288</v>
          </cell>
        </row>
        <row r="872">
          <cell r="D872">
            <v>18820</v>
          </cell>
          <cell r="F872">
            <v>3.496</v>
          </cell>
          <cell r="G872">
            <v>20</v>
          </cell>
          <cell r="H872">
            <v>20</v>
          </cell>
          <cell r="I872">
            <v>0</v>
          </cell>
          <cell r="J872">
            <v>73.61</v>
          </cell>
          <cell r="K872">
            <v>0</v>
          </cell>
          <cell r="L872">
            <v>105099.898</v>
          </cell>
        </row>
        <row r="873">
          <cell r="D873">
            <v>18840</v>
          </cell>
          <cell r="F873">
            <v>2.96</v>
          </cell>
          <cell r="G873">
            <v>20</v>
          </cell>
          <cell r="H873">
            <v>20</v>
          </cell>
          <cell r="I873">
            <v>0</v>
          </cell>
          <cell r="J873">
            <v>64.56</v>
          </cell>
          <cell r="K873">
            <v>0</v>
          </cell>
          <cell r="L873">
            <v>105164.458</v>
          </cell>
        </row>
        <row r="874">
          <cell r="D874">
            <v>18860</v>
          </cell>
          <cell r="F874">
            <v>3.5619999999999998</v>
          </cell>
          <cell r="G874">
            <v>20</v>
          </cell>
          <cell r="H874">
            <v>20</v>
          </cell>
          <cell r="I874">
            <v>0</v>
          </cell>
          <cell r="J874">
            <v>65.22</v>
          </cell>
          <cell r="K874">
            <v>0</v>
          </cell>
          <cell r="L874">
            <v>105229.678</v>
          </cell>
        </row>
        <row r="875">
          <cell r="D875">
            <v>18880</v>
          </cell>
          <cell r="F875">
            <v>3.7450000000000001</v>
          </cell>
          <cell r="G875">
            <v>20</v>
          </cell>
          <cell r="H875">
            <v>20</v>
          </cell>
          <cell r="I875">
            <v>0</v>
          </cell>
          <cell r="J875">
            <v>73.069999999999993</v>
          </cell>
          <cell r="K875">
            <v>0</v>
          </cell>
          <cell r="L875">
            <v>105302.74800000001</v>
          </cell>
        </row>
        <row r="876">
          <cell r="D876">
            <v>18900</v>
          </cell>
          <cell r="F876">
            <v>4.2939999999999996</v>
          </cell>
          <cell r="G876">
            <v>20</v>
          </cell>
          <cell r="H876">
            <v>20</v>
          </cell>
          <cell r="I876">
            <v>0</v>
          </cell>
          <cell r="J876">
            <v>80.39</v>
          </cell>
          <cell r="K876">
            <v>0</v>
          </cell>
          <cell r="L876">
            <v>105383.13800000001</v>
          </cell>
        </row>
        <row r="877">
          <cell r="D877">
            <v>18920</v>
          </cell>
          <cell r="F877">
            <v>4.33</v>
          </cell>
          <cell r="G877">
            <v>20</v>
          </cell>
          <cell r="H877">
            <v>20</v>
          </cell>
          <cell r="I877">
            <v>0</v>
          </cell>
          <cell r="J877">
            <v>86.24</v>
          </cell>
          <cell r="K877">
            <v>0</v>
          </cell>
          <cell r="L877">
            <v>105469.37800000001</v>
          </cell>
        </row>
        <row r="878">
          <cell r="D878">
            <v>18940</v>
          </cell>
          <cell r="F878">
            <v>4.4640000000000004</v>
          </cell>
          <cell r="G878">
            <v>20</v>
          </cell>
          <cell r="H878">
            <v>20</v>
          </cell>
          <cell r="I878">
            <v>0</v>
          </cell>
          <cell r="J878">
            <v>87.94</v>
          </cell>
          <cell r="K878">
            <v>0</v>
          </cell>
          <cell r="L878">
            <v>105557.31800000001</v>
          </cell>
        </row>
        <row r="879">
          <cell r="D879">
            <v>18960</v>
          </cell>
          <cell r="F879">
            <v>4.83</v>
          </cell>
          <cell r="G879">
            <v>20</v>
          </cell>
          <cell r="H879">
            <v>20</v>
          </cell>
          <cell r="I879">
            <v>0</v>
          </cell>
          <cell r="J879">
            <v>92.94</v>
          </cell>
          <cell r="K879">
            <v>0</v>
          </cell>
          <cell r="L879">
            <v>105650.25800000002</v>
          </cell>
        </row>
        <row r="880">
          <cell r="D880">
            <v>18980</v>
          </cell>
          <cell r="F880">
            <v>4.6150000000000002</v>
          </cell>
          <cell r="G880">
            <v>20</v>
          </cell>
          <cell r="H880">
            <v>20</v>
          </cell>
          <cell r="I880">
            <v>0</v>
          </cell>
          <cell r="J880">
            <v>94.45</v>
          </cell>
          <cell r="K880">
            <v>0</v>
          </cell>
          <cell r="L880">
            <v>105744.70800000001</v>
          </cell>
        </row>
        <row r="881">
          <cell r="D881">
            <v>19000</v>
          </cell>
          <cell r="F881">
            <v>5.3769999999999998</v>
          </cell>
          <cell r="G881">
            <v>20</v>
          </cell>
          <cell r="H881">
            <v>20</v>
          </cell>
          <cell r="I881">
            <v>0</v>
          </cell>
          <cell r="J881">
            <v>99.92</v>
          </cell>
          <cell r="K881">
            <v>0</v>
          </cell>
          <cell r="L881">
            <v>105844.62800000001</v>
          </cell>
        </row>
        <row r="882">
          <cell r="D882">
            <v>19020</v>
          </cell>
          <cell r="F882">
            <v>3.871</v>
          </cell>
          <cell r="G882">
            <v>20</v>
          </cell>
          <cell r="H882">
            <v>20</v>
          </cell>
          <cell r="I882">
            <v>0</v>
          </cell>
          <cell r="J882">
            <v>92.48</v>
          </cell>
          <cell r="K882">
            <v>0</v>
          </cell>
          <cell r="L882">
            <v>105937.10800000001</v>
          </cell>
        </row>
        <row r="883">
          <cell r="D883">
            <v>19040</v>
          </cell>
          <cell r="F883">
            <v>4.859</v>
          </cell>
          <cell r="G883">
            <v>20</v>
          </cell>
          <cell r="H883">
            <v>20</v>
          </cell>
          <cell r="I883">
            <v>0</v>
          </cell>
          <cell r="J883">
            <v>87.3</v>
          </cell>
          <cell r="K883">
            <v>0</v>
          </cell>
          <cell r="L883">
            <v>106024.40800000001</v>
          </cell>
        </row>
        <row r="884">
          <cell r="D884">
            <v>19060</v>
          </cell>
          <cell r="F884">
            <v>4.8419999999999996</v>
          </cell>
          <cell r="G884">
            <v>20</v>
          </cell>
          <cell r="H884">
            <v>20</v>
          </cell>
          <cell r="I884">
            <v>0</v>
          </cell>
          <cell r="J884">
            <v>97.01</v>
          </cell>
          <cell r="K884">
            <v>0</v>
          </cell>
          <cell r="L884">
            <v>106121.41800000001</v>
          </cell>
        </row>
        <row r="885">
          <cell r="D885">
            <v>19080</v>
          </cell>
          <cell r="F885">
            <v>4.375</v>
          </cell>
          <cell r="G885">
            <v>20</v>
          </cell>
          <cell r="H885">
            <v>20</v>
          </cell>
          <cell r="I885">
            <v>0</v>
          </cell>
          <cell r="J885">
            <v>92.17</v>
          </cell>
          <cell r="K885">
            <v>0</v>
          </cell>
          <cell r="L885">
            <v>106213.588</v>
          </cell>
        </row>
        <row r="886">
          <cell r="D886">
            <v>19100</v>
          </cell>
          <cell r="F886">
            <v>3.5339999999999998</v>
          </cell>
          <cell r="G886">
            <v>20</v>
          </cell>
          <cell r="H886">
            <v>20</v>
          </cell>
          <cell r="I886">
            <v>0</v>
          </cell>
          <cell r="J886">
            <v>79.09</v>
          </cell>
          <cell r="K886">
            <v>0</v>
          </cell>
          <cell r="L886">
            <v>106292.678</v>
          </cell>
        </row>
        <row r="887">
          <cell r="D887">
            <v>19120</v>
          </cell>
          <cell r="F887">
            <v>3.4660000000000002</v>
          </cell>
          <cell r="G887">
            <v>20</v>
          </cell>
          <cell r="H887">
            <v>20</v>
          </cell>
          <cell r="I887">
            <v>0</v>
          </cell>
          <cell r="J887">
            <v>70</v>
          </cell>
          <cell r="K887">
            <v>0</v>
          </cell>
          <cell r="L887">
            <v>106362.678</v>
          </cell>
        </row>
        <row r="888">
          <cell r="D888">
            <v>19140</v>
          </cell>
          <cell r="F888">
            <v>2.9119999999999999</v>
          </cell>
          <cell r="G888">
            <v>20</v>
          </cell>
          <cell r="H888">
            <v>20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</row>
        <row r="889">
          <cell r="D889">
            <v>19160</v>
          </cell>
          <cell r="F889">
            <v>2.7</v>
          </cell>
          <cell r="G889">
            <v>20</v>
          </cell>
          <cell r="H889">
            <v>20</v>
          </cell>
          <cell r="I889">
            <v>0</v>
          </cell>
          <cell r="J889">
            <v>56.12</v>
          </cell>
          <cell r="K889">
            <v>0</v>
          </cell>
          <cell r="L889">
            <v>56.12</v>
          </cell>
        </row>
        <row r="890">
          <cell r="D890">
            <v>19180</v>
          </cell>
          <cell r="F890">
            <v>3.7</v>
          </cell>
          <cell r="G890">
            <v>20</v>
          </cell>
          <cell r="H890">
            <v>20</v>
          </cell>
          <cell r="I890">
            <v>0</v>
          </cell>
          <cell r="J890">
            <v>64</v>
          </cell>
          <cell r="K890">
            <v>0</v>
          </cell>
          <cell r="L890">
            <v>120.12</v>
          </cell>
        </row>
        <row r="891">
          <cell r="D891">
            <v>19200</v>
          </cell>
          <cell r="F891">
            <v>4.093</v>
          </cell>
          <cell r="G891">
            <v>20</v>
          </cell>
          <cell r="H891">
            <v>20</v>
          </cell>
          <cell r="I891">
            <v>0</v>
          </cell>
          <cell r="J891">
            <v>77.930000000000007</v>
          </cell>
          <cell r="K891">
            <v>0</v>
          </cell>
          <cell r="L891">
            <v>198.05</v>
          </cell>
        </row>
        <row r="892">
          <cell r="D892">
            <v>19220</v>
          </cell>
          <cell r="F892">
            <v>4.0919999999999996</v>
          </cell>
          <cell r="G892">
            <v>20</v>
          </cell>
          <cell r="H892">
            <v>20</v>
          </cell>
          <cell r="I892">
            <v>0</v>
          </cell>
          <cell r="J892">
            <v>81.849999999999994</v>
          </cell>
          <cell r="K892">
            <v>0</v>
          </cell>
          <cell r="L892">
            <v>279.89999999999998</v>
          </cell>
        </row>
        <row r="893">
          <cell r="D893">
            <v>19240</v>
          </cell>
          <cell r="F893">
            <v>4.5970000000000004</v>
          </cell>
          <cell r="G893">
            <v>20</v>
          </cell>
          <cell r="H893">
            <v>20</v>
          </cell>
          <cell r="I893">
            <v>0</v>
          </cell>
          <cell r="J893">
            <v>86.89</v>
          </cell>
          <cell r="K893">
            <v>0</v>
          </cell>
          <cell r="L893">
            <v>366.78999999999996</v>
          </cell>
        </row>
        <row r="894">
          <cell r="D894">
            <v>19260</v>
          </cell>
          <cell r="F894">
            <v>3.0110000000000001</v>
          </cell>
          <cell r="G894">
            <v>20</v>
          </cell>
          <cell r="H894">
            <v>20</v>
          </cell>
          <cell r="I894">
            <v>0</v>
          </cell>
          <cell r="J894">
            <v>76.08</v>
          </cell>
          <cell r="K894">
            <v>0</v>
          </cell>
          <cell r="L894">
            <v>442.86999999999995</v>
          </cell>
        </row>
        <row r="895">
          <cell r="D895">
            <v>19280</v>
          </cell>
          <cell r="F895">
            <v>4.6859999999999999</v>
          </cell>
          <cell r="G895">
            <v>20</v>
          </cell>
          <cell r="H895">
            <v>20</v>
          </cell>
          <cell r="I895">
            <v>0</v>
          </cell>
          <cell r="J895">
            <v>76.97</v>
          </cell>
          <cell r="K895">
            <v>0</v>
          </cell>
          <cell r="L895">
            <v>519.83999999999992</v>
          </cell>
        </row>
        <row r="896">
          <cell r="D896">
            <v>19300</v>
          </cell>
          <cell r="F896">
            <v>5.0620000000000003</v>
          </cell>
          <cell r="G896">
            <v>20</v>
          </cell>
          <cell r="H896">
            <v>20</v>
          </cell>
          <cell r="I896">
            <v>0</v>
          </cell>
          <cell r="J896">
            <v>97.48</v>
          </cell>
          <cell r="K896">
            <v>0</v>
          </cell>
          <cell r="L896">
            <v>617.31999999999994</v>
          </cell>
        </row>
        <row r="897">
          <cell r="D897">
            <v>19320</v>
          </cell>
          <cell r="F897">
            <v>5.633</v>
          </cell>
          <cell r="G897">
            <v>20</v>
          </cell>
          <cell r="H897">
            <v>20</v>
          </cell>
          <cell r="I897">
            <v>0</v>
          </cell>
          <cell r="J897">
            <v>106.95</v>
          </cell>
          <cell r="K897">
            <v>0</v>
          </cell>
          <cell r="L897">
            <v>724.27</v>
          </cell>
        </row>
        <row r="898">
          <cell r="D898">
            <v>19340</v>
          </cell>
          <cell r="F898">
            <v>5.306</v>
          </cell>
          <cell r="G898">
            <v>20</v>
          </cell>
          <cell r="H898">
            <v>20</v>
          </cell>
          <cell r="I898">
            <v>0</v>
          </cell>
          <cell r="J898">
            <v>109.39</v>
          </cell>
          <cell r="K898">
            <v>0</v>
          </cell>
          <cell r="L898">
            <v>833.66</v>
          </cell>
        </row>
        <row r="899">
          <cell r="D899">
            <v>19360</v>
          </cell>
          <cell r="F899">
            <v>5.2919999999999998</v>
          </cell>
          <cell r="G899">
            <v>20</v>
          </cell>
          <cell r="H899">
            <v>20</v>
          </cell>
          <cell r="I899">
            <v>0</v>
          </cell>
          <cell r="J899">
            <v>105.98</v>
          </cell>
          <cell r="K899">
            <v>0</v>
          </cell>
          <cell r="L899">
            <v>939.64</v>
          </cell>
        </row>
        <row r="900">
          <cell r="D900">
            <v>19380</v>
          </cell>
          <cell r="F900">
            <v>5.6790000000000003</v>
          </cell>
          <cell r="G900">
            <v>20</v>
          </cell>
          <cell r="H900">
            <v>20</v>
          </cell>
          <cell r="I900">
            <v>0</v>
          </cell>
          <cell r="J900">
            <v>109.71</v>
          </cell>
          <cell r="K900">
            <v>0</v>
          </cell>
          <cell r="L900">
            <v>1049.3499999999999</v>
          </cell>
        </row>
        <row r="901">
          <cell r="D901">
            <v>19400</v>
          </cell>
          <cell r="F901">
            <v>6.0010000000000003</v>
          </cell>
          <cell r="G901">
            <v>20</v>
          </cell>
          <cell r="H901">
            <v>20</v>
          </cell>
          <cell r="I901">
            <v>0</v>
          </cell>
          <cell r="J901">
            <v>116.8</v>
          </cell>
          <cell r="K901">
            <v>0</v>
          </cell>
          <cell r="L901">
            <v>1166.1499999999999</v>
          </cell>
        </row>
        <row r="902">
          <cell r="D902">
            <v>19420</v>
          </cell>
          <cell r="F902">
            <v>6.1580000000000004</v>
          </cell>
          <cell r="G902">
            <v>20</v>
          </cell>
          <cell r="H902">
            <v>20</v>
          </cell>
          <cell r="I902">
            <v>0</v>
          </cell>
          <cell r="J902">
            <v>121.59</v>
          </cell>
          <cell r="K902">
            <v>0</v>
          </cell>
          <cell r="L902">
            <v>1287.7399999999998</v>
          </cell>
        </row>
        <row r="903">
          <cell r="D903">
            <v>19440</v>
          </cell>
          <cell r="F903">
            <v>6.4850000000000003</v>
          </cell>
          <cell r="G903">
            <v>20</v>
          </cell>
          <cell r="H903">
            <v>20</v>
          </cell>
          <cell r="I903">
            <v>0</v>
          </cell>
          <cell r="J903">
            <v>126.43</v>
          </cell>
          <cell r="K903">
            <v>0</v>
          </cell>
          <cell r="L903">
            <v>1414.1699999999998</v>
          </cell>
        </row>
        <row r="904">
          <cell r="D904">
            <v>19460</v>
          </cell>
          <cell r="F904">
            <v>5.5410000000000004</v>
          </cell>
          <cell r="G904">
            <v>20</v>
          </cell>
          <cell r="H904">
            <v>20</v>
          </cell>
          <cell r="I904">
            <v>0</v>
          </cell>
          <cell r="J904">
            <v>120.26</v>
          </cell>
          <cell r="K904">
            <v>0</v>
          </cell>
          <cell r="L904">
            <v>1534.4299999999998</v>
          </cell>
        </row>
        <row r="905">
          <cell r="D905">
            <v>19480</v>
          </cell>
          <cell r="F905">
            <v>5.7720000000000002</v>
          </cell>
          <cell r="G905">
            <v>20</v>
          </cell>
          <cell r="H905">
            <v>20</v>
          </cell>
          <cell r="I905">
            <v>0</v>
          </cell>
          <cell r="J905">
            <v>113.13</v>
          </cell>
          <cell r="K905">
            <v>0</v>
          </cell>
          <cell r="L905">
            <v>1647.56</v>
          </cell>
        </row>
        <row r="906">
          <cell r="D906">
            <v>19500</v>
          </cell>
          <cell r="F906">
            <v>5.9219999999999997</v>
          </cell>
          <cell r="G906">
            <v>20</v>
          </cell>
          <cell r="H906">
            <v>20</v>
          </cell>
          <cell r="I906">
            <v>0</v>
          </cell>
          <cell r="J906">
            <v>116.94</v>
          </cell>
          <cell r="K906">
            <v>0</v>
          </cell>
          <cell r="L906">
            <v>1764.5</v>
          </cell>
        </row>
        <row r="907">
          <cell r="D907">
            <v>19520</v>
          </cell>
          <cell r="F907">
            <v>5.2960000000000003</v>
          </cell>
          <cell r="G907">
            <v>20</v>
          </cell>
          <cell r="H907">
            <v>20</v>
          </cell>
          <cell r="I907">
            <v>0</v>
          </cell>
          <cell r="J907">
            <v>112.18</v>
          </cell>
          <cell r="K907">
            <v>0</v>
          </cell>
          <cell r="L907">
            <v>1876.68</v>
          </cell>
        </row>
        <row r="908">
          <cell r="D908">
            <v>19540</v>
          </cell>
          <cell r="F908">
            <v>4.9420000000000002</v>
          </cell>
          <cell r="G908">
            <v>20</v>
          </cell>
          <cell r="H908">
            <v>20</v>
          </cell>
          <cell r="I908">
            <v>0</v>
          </cell>
          <cell r="J908">
            <v>102.38</v>
          </cell>
          <cell r="K908">
            <v>0</v>
          </cell>
          <cell r="L908">
            <v>1979.06</v>
          </cell>
        </row>
        <row r="909">
          <cell r="D909">
            <v>19560</v>
          </cell>
          <cell r="F909">
            <v>4.3550000000000004</v>
          </cell>
          <cell r="G909">
            <v>20</v>
          </cell>
          <cell r="H909">
            <v>20</v>
          </cell>
          <cell r="I909">
            <v>0</v>
          </cell>
          <cell r="J909">
            <v>92.97</v>
          </cell>
          <cell r="K909">
            <v>0</v>
          </cell>
          <cell r="L909">
            <v>2072.0299999999997</v>
          </cell>
        </row>
        <row r="910">
          <cell r="D910">
            <v>19580</v>
          </cell>
          <cell r="F910">
            <v>7.2130000000000001</v>
          </cell>
          <cell r="G910">
            <v>20</v>
          </cell>
          <cell r="H910">
            <v>20</v>
          </cell>
          <cell r="I910">
            <v>0</v>
          </cell>
          <cell r="J910">
            <v>115.68</v>
          </cell>
          <cell r="K910">
            <v>0</v>
          </cell>
          <cell r="L910">
            <v>2187.7099999999996</v>
          </cell>
        </row>
        <row r="911">
          <cell r="D911">
            <v>19600</v>
          </cell>
          <cell r="F911">
            <v>3.81</v>
          </cell>
          <cell r="G911">
            <v>20</v>
          </cell>
          <cell r="H911">
            <v>20</v>
          </cell>
          <cell r="I911">
            <v>0</v>
          </cell>
          <cell r="J911">
            <v>110.23</v>
          </cell>
          <cell r="K911">
            <v>0</v>
          </cell>
          <cell r="L911">
            <v>2297.9399999999996</v>
          </cell>
        </row>
        <row r="912">
          <cell r="D912">
            <v>19620</v>
          </cell>
          <cell r="F912">
            <v>3.101</v>
          </cell>
          <cell r="G912">
            <v>20</v>
          </cell>
          <cell r="H912">
            <v>20</v>
          </cell>
          <cell r="I912">
            <v>0</v>
          </cell>
          <cell r="J912">
            <v>69.11</v>
          </cell>
          <cell r="K912">
            <v>0</v>
          </cell>
          <cell r="L912">
            <v>2367.0499999999997</v>
          </cell>
        </row>
        <row r="913">
          <cell r="D913">
            <v>19640</v>
          </cell>
          <cell r="F913">
            <v>3.335</v>
          </cell>
          <cell r="G913">
            <v>20</v>
          </cell>
          <cell r="H913">
            <v>20</v>
          </cell>
          <cell r="I913">
            <v>0</v>
          </cell>
          <cell r="J913">
            <v>64.36</v>
          </cell>
          <cell r="K913">
            <v>0</v>
          </cell>
          <cell r="L913">
            <v>2431.41</v>
          </cell>
        </row>
        <row r="914">
          <cell r="D914">
            <v>19660</v>
          </cell>
          <cell r="F914">
            <v>3.2280000000000002</v>
          </cell>
          <cell r="G914">
            <v>20</v>
          </cell>
          <cell r="H914">
            <v>20</v>
          </cell>
          <cell r="I914">
            <v>0</v>
          </cell>
          <cell r="J914">
            <v>65.63</v>
          </cell>
          <cell r="K914">
            <v>0</v>
          </cell>
          <cell r="L914">
            <v>2497.04</v>
          </cell>
        </row>
        <row r="915">
          <cell r="D915">
            <v>19680</v>
          </cell>
          <cell r="F915">
            <v>3.83</v>
          </cell>
          <cell r="G915">
            <v>20</v>
          </cell>
          <cell r="H915">
            <v>20</v>
          </cell>
          <cell r="I915">
            <v>0</v>
          </cell>
          <cell r="J915">
            <v>70.58</v>
          </cell>
          <cell r="K915">
            <v>0</v>
          </cell>
          <cell r="L915">
            <v>2567.62</v>
          </cell>
        </row>
        <row r="916">
          <cell r="D916">
            <v>19700</v>
          </cell>
          <cell r="F916">
            <v>3.9729999999999999</v>
          </cell>
          <cell r="G916">
            <v>20</v>
          </cell>
          <cell r="H916">
            <v>20</v>
          </cell>
          <cell r="I916">
            <v>0</v>
          </cell>
          <cell r="J916">
            <v>78.03</v>
          </cell>
          <cell r="K916">
            <v>0</v>
          </cell>
          <cell r="L916">
            <v>2645.65</v>
          </cell>
        </row>
        <row r="917">
          <cell r="D917">
            <v>19720</v>
          </cell>
          <cell r="F917">
            <v>4.4850000000000003</v>
          </cell>
          <cell r="G917">
            <v>20</v>
          </cell>
          <cell r="H917">
            <v>20</v>
          </cell>
          <cell r="I917">
            <v>0</v>
          </cell>
          <cell r="J917">
            <v>84.58</v>
          </cell>
          <cell r="K917">
            <v>0</v>
          </cell>
          <cell r="L917">
            <v>2730.23</v>
          </cell>
        </row>
        <row r="918">
          <cell r="D918">
            <v>19740</v>
          </cell>
          <cell r="F918">
            <v>4.8390000000000004</v>
          </cell>
          <cell r="G918">
            <v>20</v>
          </cell>
          <cell r="H918">
            <v>20</v>
          </cell>
          <cell r="I918">
            <v>0</v>
          </cell>
          <cell r="J918">
            <v>93.24</v>
          </cell>
          <cell r="K918">
            <v>0</v>
          </cell>
          <cell r="L918">
            <v>2823.47</v>
          </cell>
        </row>
        <row r="919">
          <cell r="D919">
            <v>19760</v>
          </cell>
          <cell r="F919">
            <v>5.7190000000000003</v>
          </cell>
          <cell r="G919">
            <v>20</v>
          </cell>
          <cell r="H919">
            <v>20</v>
          </cell>
          <cell r="I919">
            <v>0</v>
          </cell>
          <cell r="J919">
            <v>105.58</v>
          </cell>
          <cell r="K919">
            <v>0</v>
          </cell>
          <cell r="L919">
            <v>2929.0499999999997</v>
          </cell>
        </row>
        <row r="920">
          <cell r="D920">
            <v>19780</v>
          </cell>
          <cell r="F920">
            <v>5.88</v>
          </cell>
          <cell r="G920">
            <v>20</v>
          </cell>
          <cell r="H920">
            <v>20</v>
          </cell>
          <cell r="I920">
            <v>0</v>
          </cell>
          <cell r="J920">
            <v>115.99</v>
          </cell>
          <cell r="K920">
            <v>0</v>
          </cell>
          <cell r="L920">
            <v>3045.0399999999995</v>
          </cell>
        </row>
        <row r="921">
          <cell r="D921">
            <v>19800</v>
          </cell>
          <cell r="F921">
            <v>5.82</v>
          </cell>
          <cell r="G921">
            <v>20</v>
          </cell>
          <cell r="H921">
            <v>20</v>
          </cell>
          <cell r="I921">
            <v>0</v>
          </cell>
          <cell r="J921">
            <v>117</v>
          </cell>
          <cell r="K921">
            <v>0</v>
          </cell>
          <cell r="L921">
            <v>3162.0399999999995</v>
          </cell>
        </row>
        <row r="922">
          <cell r="D922">
            <v>19820</v>
          </cell>
          <cell r="F922">
            <v>6.5620000000000003</v>
          </cell>
          <cell r="G922">
            <v>20</v>
          </cell>
          <cell r="H922">
            <v>20</v>
          </cell>
          <cell r="I922">
            <v>0</v>
          </cell>
          <cell r="J922">
            <v>123.82</v>
          </cell>
          <cell r="K922">
            <v>0</v>
          </cell>
          <cell r="L922">
            <v>3285.8599999999997</v>
          </cell>
        </row>
        <row r="923">
          <cell r="D923">
            <v>19840</v>
          </cell>
          <cell r="F923">
            <v>6.1589999999999998</v>
          </cell>
          <cell r="G923">
            <v>20</v>
          </cell>
          <cell r="H923">
            <v>20</v>
          </cell>
          <cell r="I923">
            <v>0</v>
          </cell>
          <cell r="J923">
            <v>127.21</v>
          </cell>
          <cell r="K923">
            <v>0</v>
          </cell>
          <cell r="L923">
            <v>3413.0699999999997</v>
          </cell>
        </row>
        <row r="924">
          <cell r="D924">
            <v>19860</v>
          </cell>
          <cell r="F924">
            <v>7.1360000000000001</v>
          </cell>
          <cell r="G924">
            <v>20</v>
          </cell>
          <cell r="H924">
            <v>20</v>
          </cell>
          <cell r="I924">
            <v>0</v>
          </cell>
          <cell r="J924">
            <v>132.94999999999999</v>
          </cell>
          <cell r="K924">
            <v>0</v>
          </cell>
          <cell r="L924">
            <v>3546.0199999999995</v>
          </cell>
        </row>
        <row r="925">
          <cell r="D925">
            <v>19880</v>
          </cell>
          <cell r="F925">
            <v>6.3010000000000002</v>
          </cell>
          <cell r="G925">
            <v>20</v>
          </cell>
          <cell r="H925">
            <v>20</v>
          </cell>
          <cell r="I925">
            <v>0</v>
          </cell>
          <cell r="J925">
            <v>134.37</v>
          </cell>
          <cell r="K925">
            <v>0</v>
          </cell>
          <cell r="L925">
            <v>3680.3899999999994</v>
          </cell>
        </row>
        <row r="926">
          <cell r="D926">
            <v>19900</v>
          </cell>
          <cell r="F926">
            <v>6.5919999999999996</v>
          </cell>
          <cell r="G926">
            <v>20</v>
          </cell>
          <cell r="H926">
            <v>20</v>
          </cell>
          <cell r="I926">
            <v>0</v>
          </cell>
          <cell r="J926">
            <v>128.93</v>
          </cell>
          <cell r="K926">
            <v>0</v>
          </cell>
          <cell r="L926">
            <v>3809.3199999999993</v>
          </cell>
        </row>
        <row r="927">
          <cell r="D927">
            <v>19920</v>
          </cell>
          <cell r="F927">
            <v>6.351</v>
          </cell>
          <cell r="G927">
            <v>20</v>
          </cell>
          <cell r="H927">
            <v>20</v>
          </cell>
          <cell r="I927">
            <v>0</v>
          </cell>
          <cell r="J927">
            <v>129.43</v>
          </cell>
          <cell r="K927">
            <v>0</v>
          </cell>
          <cell r="L927">
            <v>3938.7499999999991</v>
          </cell>
        </row>
        <row r="928">
          <cell r="D928">
            <v>19940</v>
          </cell>
          <cell r="F928">
            <v>6.0839999999999996</v>
          </cell>
          <cell r="G928">
            <v>20</v>
          </cell>
          <cell r="H928">
            <v>20</v>
          </cell>
          <cell r="I928">
            <v>0</v>
          </cell>
          <cell r="J928">
            <v>124.35</v>
          </cell>
          <cell r="K928">
            <v>0</v>
          </cell>
          <cell r="L928">
            <v>4063.099999999999</v>
          </cell>
        </row>
        <row r="929">
          <cell r="D929">
            <v>19960</v>
          </cell>
          <cell r="F929">
            <v>5.8970000000000002</v>
          </cell>
          <cell r="G929">
            <v>20</v>
          </cell>
          <cell r="H929">
            <v>20</v>
          </cell>
          <cell r="I929">
            <v>0</v>
          </cell>
          <cell r="J929">
            <v>119.81</v>
          </cell>
          <cell r="K929">
            <v>0</v>
          </cell>
          <cell r="L929">
            <v>4182.9099999999989</v>
          </cell>
        </row>
        <row r="930">
          <cell r="D930">
            <v>19980</v>
          </cell>
          <cell r="F930">
            <v>5.74</v>
          </cell>
          <cell r="G930">
            <v>20</v>
          </cell>
          <cell r="H930">
            <v>20</v>
          </cell>
          <cell r="I930">
            <v>0</v>
          </cell>
          <cell r="J930">
            <v>116.37</v>
          </cell>
          <cell r="K930">
            <v>0</v>
          </cell>
          <cell r="L930">
            <v>4299.2799999999988</v>
          </cell>
        </row>
        <row r="931">
          <cell r="D931">
            <v>20000</v>
          </cell>
          <cell r="F931">
            <v>5.9390000000000001</v>
          </cell>
          <cell r="G931">
            <v>20</v>
          </cell>
          <cell r="H931">
            <v>20</v>
          </cell>
          <cell r="I931">
            <v>0</v>
          </cell>
          <cell r="J931">
            <v>116.79</v>
          </cell>
          <cell r="K931">
            <v>0</v>
          </cell>
          <cell r="L931">
            <v>4416.0699999999988</v>
          </cell>
        </row>
        <row r="932">
          <cell r="D932">
            <v>20020</v>
          </cell>
          <cell r="F932">
            <v>5.6130000000000004</v>
          </cell>
          <cell r="G932">
            <v>20</v>
          </cell>
          <cell r="H932">
            <v>20</v>
          </cell>
          <cell r="I932">
            <v>0</v>
          </cell>
          <cell r="J932">
            <v>115.52</v>
          </cell>
          <cell r="K932">
            <v>0</v>
          </cell>
          <cell r="L932">
            <v>4531.5899999999992</v>
          </cell>
        </row>
        <row r="933">
          <cell r="D933">
            <v>20040</v>
          </cell>
          <cell r="F933">
            <v>5.49</v>
          </cell>
          <cell r="G933">
            <v>20</v>
          </cell>
          <cell r="H933">
            <v>20</v>
          </cell>
          <cell r="I933">
            <v>0</v>
          </cell>
          <cell r="J933">
            <v>111.03</v>
          </cell>
          <cell r="K933">
            <v>0</v>
          </cell>
          <cell r="L933">
            <v>4642.619999999999</v>
          </cell>
        </row>
        <row r="934">
          <cell r="D934">
            <v>20060</v>
          </cell>
          <cell r="F934">
            <v>0.34699999999999998</v>
          </cell>
          <cell r="G934">
            <v>20</v>
          </cell>
          <cell r="H934">
            <v>20</v>
          </cell>
          <cell r="I934">
            <v>0</v>
          </cell>
          <cell r="J934">
            <v>58.37</v>
          </cell>
          <cell r="K934">
            <v>0</v>
          </cell>
          <cell r="L934">
            <v>4700.9899999999989</v>
          </cell>
        </row>
        <row r="935">
          <cell r="D935">
            <v>20080</v>
          </cell>
          <cell r="F935">
            <v>4.0810000000000004</v>
          </cell>
          <cell r="G935">
            <v>20</v>
          </cell>
          <cell r="H935">
            <v>20</v>
          </cell>
          <cell r="I935">
            <v>0</v>
          </cell>
          <cell r="J935">
            <v>44.28</v>
          </cell>
          <cell r="K935">
            <v>0</v>
          </cell>
          <cell r="L935">
            <v>4745.2699999999986</v>
          </cell>
        </row>
        <row r="936">
          <cell r="D936">
            <v>20100</v>
          </cell>
          <cell r="F936">
            <v>4.0910000000000002</v>
          </cell>
          <cell r="G936">
            <v>20</v>
          </cell>
          <cell r="H936">
            <v>20</v>
          </cell>
          <cell r="I936">
            <v>0</v>
          </cell>
          <cell r="J936">
            <v>81.72</v>
          </cell>
          <cell r="K936">
            <v>0</v>
          </cell>
          <cell r="L936">
            <v>4826.9899999999989</v>
          </cell>
        </row>
        <row r="937">
          <cell r="D937">
            <v>20120</v>
          </cell>
          <cell r="F937">
            <v>4.4059999999999997</v>
          </cell>
          <cell r="G937">
            <v>20</v>
          </cell>
          <cell r="H937">
            <v>20</v>
          </cell>
          <cell r="I937">
            <v>0</v>
          </cell>
          <cell r="J937">
            <v>84.97</v>
          </cell>
          <cell r="K937">
            <v>0</v>
          </cell>
          <cell r="L937">
            <v>4911.9599999999991</v>
          </cell>
        </row>
        <row r="938">
          <cell r="D938">
            <v>20140</v>
          </cell>
          <cell r="F938">
            <v>4.2430000000000003</v>
          </cell>
          <cell r="G938">
            <v>20</v>
          </cell>
          <cell r="H938">
            <v>20</v>
          </cell>
          <cell r="I938">
            <v>0</v>
          </cell>
          <cell r="J938">
            <v>86.49</v>
          </cell>
          <cell r="K938">
            <v>0</v>
          </cell>
          <cell r="L938">
            <v>4998.4499999999989</v>
          </cell>
        </row>
        <row r="939">
          <cell r="D939">
            <v>20160</v>
          </cell>
          <cell r="F939">
            <v>4.8659999999999997</v>
          </cell>
          <cell r="G939">
            <v>20</v>
          </cell>
          <cell r="H939">
            <v>20</v>
          </cell>
          <cell r="I939">
            <v>0</v>
          </cell>
          <cell r="J939">
            <v>91.09</v>
          </cell>
          <cell r="K939">
            <v>0</v>
          </cell>
          <cell r="L939">
            <v>5089.5399999999991</v>
          </cell>
        </row>
        <row r="940">
          <cell r="D940">
            <v>20180</v>
          </cell>
          <cell r="F940">
            <v>4.923</v>
          </cell>
          <cell r="G940">
            <v>20</v>
          </cell>
          <cell r="H940">
            <v>20</v>
          </cell>
          <cell r="I940">
            <v>0</v>
          </cell>
          <cell r="J940">
            <v>97.89</v>
          </cell>
          <cell r="K940">
            <v>0</v>
          </cell>
          <cell r="L940">
            <v>5187.4299999999994</v>
          </cell>
        </row>
        <row r="941">
          <cell r="D941">
            <v>20200</v>
          </cell>
          <cell r="F941">
            <v>4.3150000000000004</v>
          </cell>
          <cell r="G941">
            <v>20</v>
          </cell>
          <cell r="H941">
            <v>20</v>
          </cell>
          <cell r="I941">
            <v>0</v>
          </cell>
          <cell r="J941">
            <v>92.38</v>
          </cell>
          <cell r="K941">
            <v>0</v>
          </cell>
          <cell r="L941">
            <v>5279.8099999999995</v>
          </cell>
        </row>
        <row r="942">
          <cell r="D942">
            <v>20220</v>
          </cell>
          <cell r="F942">
            <v>4.8920000000000003</v>
          </cell>
          <cell r="G942">
            <v>20</v>
          </cell>
          <cell r="H942">
            <v>20</v>
          </cell>
          <cell r="I942">
            <v>0</v>
          </cell>
          <cell r="J942">
            <v>92.07</v>
          </cell>
          <cell r="K942">
            <v>0</v>
          </cell>
          <cell r="L942">
            <v>5371.8799999999992</v>
          </cell>
        </row>
        <row r="943">
          <cell r="D943">
            <v>20240</v>
          </cell>
          <cell r="F943">
            <v>4.8570000000000002</v>
          </cell>
          <cell r="G943">
            <v>20</v>
          </cell>
          <cell r="H943">
            <v>20</v>
          </cell>
          <cell r="I943">
            <v>0</v>
          </cell>
          <cell r="J943">
            <v>97.49</v>
          </cell>
          <cell r="K943">
            <v>0</v>
          </cell>
          <cell r="L943">
            <v>5469.369999999999</v>
          </cell>
        </row>
        <row r="944">
          <cell r="D944">
            <v>20260</v>
          </cell>
          <cell r="F944">
            <v>5.234</v>
          </cell>
          <cell r="G944">
            <v>20</v>
          </cell>
          <cell r="H944">
            <v>20</v>
          </cell>
          <cell r="I944">
            <v>0</v>
          </cell>
          <cell r="J944">
            <v>100.91</v>
          </cell>
          <cell r="K944">
            <v>0</v>
          </cell>
          <cell r="L944">
            <v>5570.2799999999988</v>
          </cell>
        </row>
        <row r="945">
          <cell r="D945">
            <v>20280</v>
          </cell>
          <cell r="F945">
            <v>5.0419999999999998</v>
          </cell>
          <cell r="G945">
            <v>20</v>
          </cell>
          <cell r="H945">
            <v>20</v>
          </cell>
          <cell r="I945">
            <v>0</v>
          </cell>
          <cell r="J945">
            <v>102.76</v>
          </cell>
          <cell r="K945">
            <v>0</v>
          </cell>
          <cell r="L945">
            <v>5673.0399999999991</v>
          </cell>
        </row>
        <row r="946">
          <cell r="D946">
            <v>20300</v>
          </cell>
          <cell r="F946">
            <v>6.24</v>
          </cell>
          <cell r="G946">
            <v>20</v>
          </cell>
          <cell r="H946">
            <v>20</v>
          </cell>
          <cell r="I946">
            <v>0</v>
          </cell>
          <cell r="J946">
            <v>112.82</v>
          </cell>
          <cell r="K946">
            <v>0</v>
          </cell>
          <cell r="L946">
            <v>5785.8599999999988</v>
          </cell>
        </row>
        <row r="947">
          <cell r="D947">
            <v>20320</v>
          </cell>
          <cell r="F947">
            <v>6.7190000000000003</v>
          </cell>
          <cell r="G947">
            <v>20</v>
          </cell>
          <cell r="H947">
            <v>20</v>
          </cell>
          <cell r="I947">
            <v>0</v>
          </cell>
          <cell r="J947">
            <v>129.59</v>
          </cell>
          <cell r="K947">
            <v>0</v>
          </cell>
          <cell r="L947">
            <v>5915.4499999999989</v>
          </cell>
        </row>
        <row r="948">
          <cell r="D948">
            <v>20340</v>
          </cell>
          <cell r="F948">
            <v>6.8220000000000001</v>
          </cell>
          <cell r="G948">
            <v>20</v>
          </cell>
          <cell r="H948">
            <v>20</v>
          </cell>
          <cell r="I948">
            <v>0</v>
          </cell>
          <cell r="J948">
            <v>135.41</v>
          </cell>
          <cell r="K948">
            <v>0</v>
          </cell>
          <cell r="L948">
            <v>6050.8599999999988</v>
          </cell>
        </row>
        <row r="949">
          <cell r="D949">
            <v>20360</v>
          </cell>
          <cell r="F949">
            <v>6.726</v>
          </cell>
          <cell r="G949">
            <v>20</v>
          </cell>
          <cell r="H949">
            <v>20</v>
          </cell>
          <cell r="I949">
            <v>0</v>
          </cell>
          <cell r="J949">
            <v>135.47999999999999</v>
          </cell>
          <cell r="K949">
            <v>0</v>
          </cell>
          <cell r="L949">
            <v>6186.3399999999983</v>
          </cell>
        </row>
        <row r="950">
          <cell r="D950">
            <v>20380</v>
          </cell>
          <cell r="F950">
            <v>6.1020000000000003</v>
          </cell>
          <cell r="G950">
            <v>20</v>
          </cell>
          <cell r="H950">
            <v>20</v>
          </cell>
          <cell r="I950">
            <v>0</v>
          </cell>
          <cell r="J950">
            <v>128.28</v>
          </cell>
          <cell r="K950">
            <v>0</v>
          </cell>
          <cell r="L950">
            <v>6314.6199999999981</v>
          </cell>
        </row>
        <row r="951">
          <cell r="D951">
            <v>20400</v>
          </cell>
          <cell r="F951">
            <v>5.5</v>
          </cell>
          <cell r="G951">
            <v>20</v>
          </cell>
          <cell r="H951">
            <v>20</v>
          </cell>
          <cell r="I951">
            <v>0</v>
          </cell>
          <cell r="J951">
            <v>116.02</v>
          </cell>
          <cell r="K951">
            <v>0</v>
          </cell>
          <cell r="L951">
            <v>6430.6399999999985</v>
          </cell>
        </row>
        <row r="952">
          <cell r="D952">
            <v>20420</v>
          </cell>
          <cell r="F952">
            <v>4.0369999999999999</v>
          </cell>
          <cell r="G952">
            <v>20</v>
          </cell>
          <cell r="H952">
            <v>20</v>
          </cell>
          <cell r="I952">
            <v>0</v>
          </cell>
          <cell r="J952">
            <v>95.37</v>
          </cell>
          <cell r="K952">
            <v>0</v>
          </cell>
          <cell r="L952">
            <v>6526.0099999999984</v>
          </cell>
        </row>
        <row r="953">
          <cell r="D953">
            <v>20440</v>
          </cell>
          <cell r="F953">
            <v>3.5920000000000001</v>
          </cell>
          <cell r="G953">
            <v>20</v>
          </cell>
          <cell r="H953">
            <v>20</v>
          </cell>
          <cell r="I953">
            <v>0</v>
          </cell>
          <cell r="J953">
            <v>76.290000000000006</v>
          </cell>
          <cell r="K953">
            <v>0</v>
          </cell>
          <cell r="L953">
            <v>6602.2999999999984</v>
          </cell>
        </row>
        <row r="954">
          <cell r="D954">
            <v>20460</v>
          </cell>
          <cell r="F954">
            <v>3.492</v>
          </cell>
          <cell r="G954">
            <v>20</v>
          </cell>
          <cell r="H954">
            <v>20</v>
          </cell>
          <cell r="I954">
            <v>0</v>
          </cell>
          <cell r="J954">
            <v>70.84</v>
          </cell>
          <cell r="K954">
            <v>0</v>
          </cell>
          <cell r="L954">
            <v>6673.1399999999985</v>
          </cell>
        </row>
        <row r="955">
          <cell r="D955">
            <v>20480</v>
          </cell>
          <cell r="F955">
            <v>3.3359999999999999</v>
          </cell>
          <cell r="G955">
            <v>20</v>
          </cell>
          <cell r="H955">
            <v>20</v>
          </cell>
          <cell r="I955">
            <v>0</v>
          </cell>
          <cell r="J955">
            <v>68.28</v>
          </cell>
          <cell r="K955">
            <v>0</v>
          </cell>
          <cell r="L955">
            <v>6741.4199999999983</v>
          </cell>
        </row>
        <row r="956">
          <cell r="D956">
            <v>20500</v>
          </cell>
          <cell r="F956">
            <v>3.3660000000000001</v>
          </cell>
          <cell r="G956">
            <v>20</v>
          </cell>
          <cell r="H956">
            <v>20</v>
          </cell>
          <cell r="I956">
            <v>0</v>
          </cell>
          <cell r="J956">
            <v>67.02</v>
          </cell>
          <cell r="K956">
            <v>0</v>
          </cell>
          <cell r="L956">
            <v>6808.4399999999987</v>
          </cell>
        </row>
        <row r="957">
          <cell r="D957">
            <v>20520</v>
          </cell>
          <cell r="F957">
            <v>3.1</v>
          </cell>
          <cell r="G957">
            <v>20</v>
          </cell>
          <cell r="H957">
            <v>20</v>
          </cell>
          <cell r="I957">
            <v>0</v>
          </cell>
          <cell r="J957">
            <v>64.66</v>
          </cell>
          <cell r="K957">
            <v>0</v>
          </cell>
          <cell r="L957">
            <v>6873.0999999999985</v>
          </cell>
        </row>
        <row r="958">
          <cell r="D958">
            <v>20540</v>
          </cell>
          <cell r="F958">
            <v>3.524</v>
          </cell>
          <cell r="G958">
            <v>20</v>
          </cell>
          <cell r="H958">
            <v>20</v>
          </cell>
          <cell r="I958">
            <v>0</v>
          </cell>
          <cell r="J958">
            <v>66.239999999999995</v>
          </cell>
          <cell r="K958">
            <v>0</v>
          </cell>
          <cell r="L958">
            <v>6939.3399999999983</v>
          </cell>
        </row>
        <row r="959">
          <cell r="D959">
            <v>20560</v>
          </cell>
          <cell r="F959">
            <v>3.39</v>
          </cell>
          <cell r="G959">
            <v>20</v>
          </cell>
          <cell r="H959">
            <v>20</v>
          </cell>
          <cell r="I959">
            <v>0</v>
          </cell>
          <cell r="J959">
            <v>69.14</v>
          </cell>
          <cell r="K959">
            <v>0</v>
          </cell>
          <cell r="L959">
            <v>7008.4799999999987</v>
          </cell>
        </row>
        <row r="960">
          <cell r="D960">
            <v>20580</v>
          </cell>
          <cell r="F960">
            <v>3.8860000000000001</v>
          </cell>
          <cell r="G960">
            <v>20</v>
          </cell>
          <cell r="H960">
            <v>20</v>
          </cell>
          <cell r="I960">
            <v>0</v>
          </cell>
          <cell r="J960">
            <v>72.760000000000005</v>
          </cell>
          <cell r="K960">
            <v>0</v>
          </cell>
          <cell r="L960">
            <v>7081.2399999999989</v>
          </cell>
        </row>
        <row r="961">
          <cell r="D961">
            <v>20600</v>
          </cell>
          <cell r="F961">
            <v>4.4119999999999999</v>
          </cell>
          <cell r="G961">
            <v>20</v>
          </cell>
          <cell r="H961">
            <v>20</v>
          </cell>
          <cell r="I961">
            <v>0</v>
          </cell>
          <cell r="J961">
            <v>82.98</v>
          </cell>
          <cell r="K961">
            <v>0</v>
          </cell>
          <cell r="L961">
            <v>7164.2199999999984</v>
          </cell>
        </row>
        <row r="962">
          <cell r="D962">
            <v>20620</v>
          </cell>
          <cell r="F962">
            <v>3.29</v>
          </cell>
          <cell r="G962">
            <v>20</v>
          </cell>
          <cell r="H962">
            <v>20</v>
          </cell>
          <cell r="I962">
            <v>0</v>
          </cell>
          <cell r="J962">
            <v>77.02</v>
          </cell>
          <cell r="K962">
            <v>0</v>
          </cell>
          <cell r="L962">
            <v>7241.2399999999989</v>
          </cell>
        </row>
        <row r="963">
          <cell r="D963">
            <v>20640</v>
          </cell>
          <cell r="F963">
            <v>3.4830000000000001</v>
          </cell>
          <cell r="G963">
            <v>20</v>
          </cell>
          <cell r="H963">
            <v>20</v>
          </cell>
          <cell r="I963">
            <v>0</v>
          </cell>
          <cell r="J963">
            <v>67.73</v>
          </cell>
          <cell r="K963">
            <v>0</v>
          </cell>
          <cell r="L963">
            <v>7308.9699999999984</v>
          </cell>
        </row>
        <row r="964">
          <cell r="D964">
            <v>20660</v>
          </cell>
          <cell r="F964">
            <v>3.2629999999999999</v>
          </cell>
          <cell r="G964">
            <v>20</v>
          </cell>
          <cell r="H964">
            <v>20</v>
          </cell>
          <cell r="I964">
            <v>0</v>
          </cell>
          <cell r="J964">
            <v>67.459999999999994</v>
          </cell>
          <cell r="K964">
            <v>0</v>
          </cell>
          <cell r="L964">
            <v>7376.4299999999985</v>
          </cell>
        </row>
        <row r="965">
          <cell r="D965">
            <v>20680</v>
          </cell>
          <cell r="F965">
            <v>3.7450000000000001</v>
          </cell>
          <cell r="G965">
            <v>20</v>
          </cell>
          <cell r="H965">
            <v>20</v>
          </cell>
          <cell r="I965">
            <v>0</v>
          </cell>
          <cell r="J965">
            <v>70.08</v>
          </cell>
          <cell r="K965">
            <v>0</v>
          </cell>
          <cell r="L965">
            <v>7446.5099999999984</v>
          </cell>
        </row>
        <row r="966">
          <cell r="D966">
            <v>20700</v>
          </cell>
          <cell r="F966">
            <v>3.6819999999999999</v>
          </cell>
          <cell r="G966">
            <v>20</v>
          </cell>
          <cell r="H966">
            <v>20</v>
          </cell>
          <cell r="I966">
            <v>0</v>
          </cell>
          <cell r="J966">
            <v>74.27</v>
          </cell>
          <cell r="K966">
            <v>0</v>
          </cell>
          <cell r="L966">
            <v>7520.7799999999988</v>
          </cell>
        </row>
        <row r="967">
          <cell r="D967">
            <v>20720</v>
          </cell>
          <cell r="F967">
            <v>1.7310000000000001</v>
          </cell>
          <cell r="G967">
            <v>20</v>
          </cell>
          <cell r="H967">
            <v>20</v>
          </cell>
          <cell r="I967">
            <v>0</v>
          </cell>
          <cell r="J967">
            <v>54.13</v>
          </cell>
          <cell r="K967">
            <v>0</v>
          </cell>
          <cell r="L967">
            <v>7574.9099999999989</v>
          </cell>
        </row>
        <row r="968">
          <cell r="D968">
            <v>20740</v>
          </cell>
          <cell r="F968">
            <v>4.5570000000000004</v>
          </cell>
          <cell r="G968">
            <v>20</v>
          </cell>
          <cell r="H968">
            <v>20</v>
          </cell>
          <cell r="I968">
            <v>0</v>
          </cell>
          <cell r="J968">
            <v>62.88</v>
          </cell>
          <cell r="K968">
            <v>0</v>
          </cell>
          <cell r="L968">
            <v>7637.7899999999991</v>
          </cell>
        </row>
        <row r="969">
          <cell r="D969">
            <v>20760</v>
          </cell>
          <cell r="F969">
            <v>4.577</v>
          </cell>
          <cell r="G969">
            <v>20</v>
          </cell>
          <cell r="H969">
            <v>20</v>
          </cell>
          <cell r="I969">
            <v>0</v>
          </cell>
          <cell r="J969">
            <v>91.34</v>
          </cell>
          <cell r="K969">
            <v>0</v>
          </cell>
          <cell r="L969">
            <v>7729.1299999999992</v>
          </cell>
        </row>
        <row r="970">
          <cell r="D970">
            <v>20780</v>
          </cell>
          <cell r="F970">
            <v>5.2480000000000002</v>
          </cell>
          <cell r="G970">
            <v>20</v>
          </cell>
          <cell r="H970">
            <v>20</v>
          </cell>
          <cell r="I970">
            <v>0</v>
          </cell>
          <cell r="J970">
            <v>98.25</v>
          </cell>
          <cell r="K970">
            <v>0</v>
          </cell>
          <cell r="L970">
            <v>7827.3799999999992</v>
          </cell>
        </row>
        <row r="971">
          <cell r="D971">
            <v>20800</v>
          </cell>
          <cell r="F971">
            <v>5.1840000000000002</v>
          </cell>
          <cell r="G971">
            <v>20</v>
          </cell>
          <cell r="H971">
            <v>20</v>
          </cell>
          <cell r="I971">
            <v>0</v>
          </cell>
          <cell r="J971">
            <v>104.32</v>
          </cell>
          <cell r="K971">
            <v>0</v>
          </cell>
          <cell r="L971">
            <v>7931.6999999999989</v>
          </cell>
        </row>
        <row r="972">
          <cell r="D972">
            <v>20820</v>
          </cell>
          <cell r="F972">
            <v>4.9749999999999996</v>
          </cell>
          <cell r="G972">
            <v>20</v>
          </cell>
          <cell r="H972">
            <v>20</v>
          </cell>
          <cell r="I972">
            <v>0</v>
          </cell>
          <cell r="J972">
            <v>101.59</v>
          </cell>
          <cell r="K972">
            <v>0</v>
          </cell>
          <cell r="L972">
            <v>8033.2899999999991</v>
          </cell>
        </row>
        <row r="973">
          <cell r="D973">
            <v>20840</v>
          </cell>
          <cell r="F973">
            <v>4.9740000000000002</v>
          </cell>
          <cell r="G973">
            <v>20</v>
          </cell>
          <cell r="H973">
            <v>20</v>
          </cell>
          <cell r="I973">
            <v>0</v>
          </cell>
          <cell r="J973">
            <v>99.49</v>
          </cell>
          <cell r="K973">
            <v>0</v>
          </cell>
          <cell r="L973">
            <v>8132.7799999999988</v>
          </cell>
        </row>
        <row r="974">
          <cell r="D974">
            <v>20860</v>
          </cell>
          <cell r="F974">
            <v>4.6849999999999996</v>
          </cell>
          <cell r="G974">
            <v>20</v>
          </cell>
          <cell r="H974">
            <v>20</v>
          </cell>
          <cell r="I974">
            <v>0</v>
          </cell>
          <cell r="J974">
            <v>96.59</v>
          </cell>
          <cell r="K974">
            <v>0</v>
          </cell>
          <cell r="L974">
            <v>8229.369999999999</v>
          </cell>
        </row>
        <row r="975">
          <cell r="D975">
            <v>20880</v>
          </cell>
          <cell r="F975">
            <v>4.8780000000000001</v>
          </cell>
          <cell r="G975">
            <v>20</v>
          </cell>
          <cell r="H975">
            <v>20</v>
          </cell>
          <cell r="I975">
            <v>0</v>
          </cell>
          <cell r="J975">
            <v>95.63</v>
          </cell>
          <cell r="K975">
            <v>0</v>
          </cell>
          <cell r="L975">
            <v>8324.9999999999982</v>
          </cell>
        </row>
        <row r="976">
          <cell r="D976">
            <v>20900</v>
          </cell>
          <cell r="F976">
            <v>4.2270000000000003</v>
          </cell>
          <cell r="G976">
            <v>20</v>
          </cell>
          <cell r="H976">
            <v>20</v>
          </cell>
          <cell r="I976">
            <v>0</v>
          </cell>
          <cell r="J976">
            <v>91.05</v>
          </cell>
          <cell r="K976">
            <v>0</v>
          </cell>
          <cell r="L976">
            <v>8416.0499999999975</v>
          </cell>
        </row>
        <row r="977">
          <cell r="D977">
            <v>20920</v>
          </cell>
          <cell r="F977">
            <v>5.1769999999999996</v>
          </cell>
          <cell r="G977">
            <v>20</v>
          </cell>
          <cell r="H977">
            <v>20</v>
          </cell>
          <cell r="I977">
            <v>0</v>
          </cell>
          <cell r="J977">
            <v>94.04</v>
          </cell>
          <cell r="K977">
            <v>0</v>
          </cell>
          <cell r="L977">
            <v>8510.0899999999983</v>
          </cell>
        </row>
        <row r="978">
          <cell r="D978">
            <v>20940</v>
          </cell>
          <cell r="F978">
            <v>4.5860000000000003</v>
          </cell>
          <cell r="G978">
            <v>20</v>
          </cell>
          <cell r="H978">
            <v>20</v>
          </cell>
          <cell r="I978">
            <v>0</v>
          </cell>
          <cell r="J978">
            <v>97.63</v>
          </cell>
          <cell r="K978">
            <v>0</v>
          </cell>
          <cell r="L978">
            <v>8607.7199999999975</v>
          </cell>
        </row>
        <row r="979">
          <cell r="D979">
            <v>20960</v>
          </cell>
          <cell r="F979">
            <v>4.7359999999999998</v>
          </cell>
          <cell r="G979">
            <v>20</v>
          </cell>
          <cell r="H979">
            <v>20</v>
          </cell>
          <cell r="I979">
            <v>0</v>
          </cell>
          <cell r="J979">
            <v>93.22</v>
          </cell>
          <cell r="K979">
            <v>0</v>
          </cell>
          <cell r="L979">
            <v>8700.9399999999969</v>
          </cell>
        </row>
        <row r="980">
          <cell r="D980">
            <v>20980</v>
          </cell>
          <cell r="F980">
            <v>5.2050000000000001</v>
          </cell>
          <cell r="G980">
            <v>20</v>
          </cell>
          <cell r="H980">
            <v>20</v>
          </cell>
          <cell r="I980">
            <v>0</v>
          </cell>
          <cell r="J980">
            <v>99.41</v>
          </cell>
          <cell r="K980">
            <v>0</v>
          </cell>
          <cell r="L980">
            <v>8800.3499999999967</v>
          </cell>
        </row>
        <row r="981">
          <cell r="D981">
            <v>21000</v>
          </cell>
          <cell r="F981">
            <v>6.8159999999999998</v>
          </cell>
          <cell r="G981">
            <v>20</v>
          </cell>
          <cell r="H981">
            <v>20</v>
          </cell>
          <cell r="I981">
            <v>0</v>
          </cell>
          <cell r="J981">
            <v>120.21</v>
          </cell>
          <cell r="K981">
            <v>0</v>
          </cell>
          <cell r="L981">
            <v>8920.5599999999959</v>
          </cell>
        </row>
        <row r="982">
          <cell r="D982">
            <v>21020</v>
          </cell>
          <cell r="F982">
            <v>5.8440000000000003</v>
          </cell>
          <cell r="G982">
            <v>20</v>
          </cell>
          <cell r="H982">
            <v>20</v>
          </cell>
          <cell r="I982">
            <v>0</v>
          </cell>
          <cell r="J982">
            <v>126.6</v>
          </cell>
          <cell r="K982">
            <v>0</v>
          </cell>
          <cell r="L982">
            <v>9047.1599999999962</v>
          </cell>
        </row>
        <row r="983">
          <cell r="D983">
            <v>21040</v>
          </cell>
          <cell r="F983">
            <v>5.8150000000000004</v>
          </cell>
          <cell r="G983">
            <v>20</v>
          </cell>
          <cell r="H983">
            <v>20</v>
          </cell>
          <cell r="I983">
            <v>0</v>
          </cell>
          <cell r="J983">
            <v>116.59</v>
          </cell>
          <cell r="K983">
            <v>0</v>
          </cell>
          <cell r="L983">
            <v>9163.7499999999964</v>
          </cell>
        </row>
        <row r="984">
          <cell r="D984">
            <v>21060</v>
          </cell>
          <cell r="F984">
            <v>3.4350000000000001</v>
          </cell>
          <cell r="G984">
            <v>20</v>
          </cell>
          <cell r="H984">
            <v>20</v>
          </cell>
          <cell r="I984">
            <v>0</v>
          </cell>
          <cell r="J984">
            <v>92.5</v>
          </cell>
          <cell r="K984">
            <v>0</v>
          </cell>
          <cell r="L984">
            <v>9256.2499999999964</v>
          </cell>
        </row>
        <row r="985">
          <cell r="D985">
            <v>21080</v>
          </cell>
          <cell r="F985">
            <v>1.177</v>
          </cell>
          <cell r="G985">
            <v>20</v>
          </cell>
          <cell r="H985">
            <v>20</v>
          </cell>
          <cell r="I985">
            <v>0</v>
          </cell>
          <cell r="J985">
            <v>46.12</v>
          </cell>
          <cell r="K985">
            <v>0</v>
          </cell>
          <cell r="L985">
            <v>9302.3699999999972</v>
          </cell>
        </row>
        <row r="986">
          <cell r="D986">
            <v>21100</v>
          </cell>
          <cell r="F986">
            <v>7.4039999999999999</v>
          </cell>
          <cell r="G986">
            <v>20</v>
          </cell>
          <cell r="H986">
            <v>20</v>
          </cell>
          <cell r="I986">
            <v>0</v>
          </cell>
          <cell r="J986">
            <v>85.81</v>
          </cell>
          <cell r="K986">
            <v>0</v>
          </cell>
          <cell r="L986">
            <v>9388.1799999999967</v>
          </cell>
        </row>
        <row r="987">
          <cell r="D987">
            <v>21120</v>
          </cell>
          <cell r="F987">
            <v>4.9790000000000001</v>
          </cell>
          <cell r="G987">
            <v>20</v>
          </cell>
          <cell r="H987">
            <v>20</v>
          </cell>
          <cell r="I987">
            <v>0</v>
          </cell>
          <cell r="J987">
            <v>123.83</v>
          </cell>
          <cell r="K987">
            <v>0</v>
          </cell>
          <cell r="L987">
            <v>9512.0099999999966</v>
          </cell>
        </row>
        <row r="988">
          <cell r="D988">
            <v>21140</v>
          </cell>
          <cell r="F988">
            <v>8.0980000000000008</v>
          </cell>
          <cell r="G988">
            <v>20</v>
          </cell>
          <cell r="H988">
            <v>20</v>
          </cell>
          <cell r="I988">
            <v>0</v>
          </cell>
          <cell r="J988">
            <v>130.77000000000001</v>
          </cell>
          <cell r="K988">
            <v>0</v>
          </cell>
          <cell r="L988">
            <v>9642.779999999997</v>
          </cell>
        </row>
        <row r="989">
          <cell r="D989">
            <v>21160</v>
          </cell>
          <cell r="F989">
            <v>4.9720000000000004</v>
          </cell>
          <cell r="G989">
            <v>20</v>
          </cell>
          <cell r="H989">
            <v>20</v>
          </cell>
          <cell r="I989">
            <v>0</v>
          </cell>
          <cell r="J989">
            <v>130.69999999999999</v>
          </cell>
          <cell r="K989">
            <v>0</v>
          </cell>
          <cell r="L989">
            <v>9773.4799999999977</v>
          </cell>
        </row>
        <row r="990">
          <cell r="D990">
            <v>21180</v>
          </cell>
          <cell r="F990">
            <v>5.13</v>
          </cell>
          <cell r="G990">
            <v>20</v>
          </cell>
          <cell r="H990">
            <v>20</v>
          </cell>
          <cell r="I990">
            <v>0</v>
          </cell>
          <cell r="J990">
            <v>101.02</v>
          </cell>
          <cell r="K990">
            <v>0</v>
          </cell>
          <cell r="L990">
            <v>9874.4999999999982</v>
          </cell>
        </row>
        <row r="991">
          <cell r="D991">
            <v>21200</v>
          </cell>
          <cell r="F991">
            <v>4.7830000000000004</v>
          </cell>
          <cell r="G991">
            <v>20</v>
          </cell>
          <cell r="H991">
            <v>20</v>
          </cell>
          <cell r="I991">
            <v>0</v>
          </cell>
          <cell r="J991">
            <v>99.13</v>
          </cell>
          <cell r="K991">
            <v>0</v>
          </cell>
          <cell r="L991">
            <v>9973.6299999999974</v>
          </cell>
        </row>
        <row r="992">
          <cell r="D992">
            <v>21220</v>
          </cell>
          <cell r="F992">
            <v>5.3639999999999999</v>
          </cell>
          <cell r="G992">
            <v>20</v>
          </cell>
          <cell r="H992">
            <v>20</v>
          </cell>
          <cell r="I992">
            <v>0</v>
          </cell>
          <cell r="J992">
            <v>101.47</v>
          </cell>
          <cell r="K992">
            <v>0</v>
          </cell>
          <cell r="L992">
            <v>10075.099999999997</v>
          </cell>
        </row>
        <row r="993">
          <cell r="D993">
            <v>21240</v>
          </cell>
          <cell r="F993">
            <v>4.7290000000000001</v>
          </cell>
          <cell r="G993">
            <v>20</v>
          </cell>
          <cell r="H993">
            <v>20</v>
          </cell>
          <cell r="I993">
            <v>0</v>
          </cell>
          <cell r="J993">
            <v>100.93</v>
          </cell>
          <cell r="K993">
            <v>0</v>
          </cell>
          <cell r="L993">
            <v>10176.029999999997</v>
          </cell>
        </row>
        <row r="994">
          <cell r="D994">
            <v>21260</v>
          </cell>
          <cell r="F994">
            <v>5.2290000000000001</v>
          </cell>
          <cell r="G994">
            <v>20</v>
          </cell>
          <cell r="H994">
            <v>20</v>
          </cell>
          <cell r="I994">
            <v>0</v>
          </cell>
          <cell r="J994">
            <v>99.58</v>
          </cell>
          <cell r="K994">
            <v>0</v>
          </cell>
          <cell r="L994">
            <v>10275.609999999997</v>
          </cell>
        </row>
        <row r="995">
          <cell r="D995">
            <v>21280</v>
          </cell>
          <cell r="F995">
            <v>5.0309999999999997</v>
          </cell>
          <cell r="G995">
            <v>20</v>
          </cell>
          <cell r="H995">
            <v>20</v>
          </cell>
          <cell r="I995">
            <v>0</v>
          </cell>
          <cell r="J995">
            <v>102.6</v>
          </cell>
          <cell r="K995">
            <v>0</v>
          </cell>
          <cell r="L995">
            <v>10378.209999999997</v>
          </cell>
        </row>
        <row r="996">
          <cell r="D996">
            <v>21300</v>
          </cell>
          <cell r="F996">
            <v>5.5410000000000004</v>
          </cell>
          <cell r="G996">
            <v>20</v>
          </cell>
          <cell r="H996">
            <v>20</v>
          </cell>
          <cell r="I996">
            <v>0</v>
          </cell>
          <cell r="J996">
            <v>105.72</v>
          </cell>
          <cell r="K996">
            <v>0</v>
          </cell>
          <cell r="L996">
            <v>10483.929999999997</v>
          </cell>
        </row>
        <row r="997">
          <cell r="D997">
            <v>21320</v>
          </cell>
          <cell r="F997">
            <v>5.0659999999999998</v>
          </cell>
          <cell r="G997">
            <v>20</v>
          </cell>
          <cell r="H997">
            <v>20</v>
          </cell>
          <cell r="I997">
            <v>0</v>
          </cell>
          <cell r="J997">
            <v>106.07</v>
          </cell>
          <cell r="K997">
            <v>0</v>
          </cell>
          <cell r="L997">
            <v>10589.999999999996</v>
          </cell>
        </row>
        <row r="998">
          <cell r="D998">
            <v>21340</v>
          </cell>
          <cell r="F998">
            <v>4.968</v>
          </cell>
          <cell r="G998">
            <v>20</v>
          </cell>
          <cell r="H998">
            <v>20</v>
          </cell>
          <cell r="I998">
            <v>0</v>
          </cell>
          <cell r="J998">
            <v>100.34</v>
          </cell>
          <cell r="K998">
            <v>0</v>
          </cell>
          <cell r="L998">
            <v>10690.339999999997</v>
          </cell>
        </row>
        <row r="999">
          <cell r="D999">
            <v>21360</v>
          </cell>
          <cell r="F999">
            <v>4.609</v>
          </cell>
          <cell r="G999">
            <v>20</v>
          </cell>
          <cell r="H999">
            <v>20</v>
          </cell>
          <cell r="I999">
            <v>0</v>
          </cell>
          <cell r="J999">
            <v>95.77</v>
          </cell>
          <cell r="K999">
            <v>0</v>
          </cell>
          <cell r="L999">
            <v>10786.109999999997</v>
          </cell>
        </row>
        <row r="1000">
          <cell r="D1000">
            <v>21380</v>
          </cell>
          <cell r="F1000">
            <v>5.9429999999999996</v>
          </cell>
          <cell r="G1000">
            <v>20</v>
          </cell>
          <cell r="H1000">
            <v>20</v>
          </cell>
          <cell r="I1000">
            <v>0</v>
          </cell>
          <cell r="J1000">
            <v>105.52</v>
          </cell>
          <cell r="K1000">
            <v>0</v>
          </cell>
          <cell r="L1000">
            <v>10891.629999999997</v>
          </cell>
        </row>
        <row r="1001">
          <cell r="D1001">
            <v>21400</v>
          </cell>
          <cell r="F1001">
            <v>4.8170000000000002</v>
          </cell>
          <cell r="G1001">
            <v>20</v>
          </cell>
          <cell r="H1001">
            <v>20</v>
          </cell>
          <cell r="I1001">
            <v>0</v>
          </cell>
          <cell r="J1001">
            <v>107.6</v>
          </cell>
          <cell r="K1001">
            <v>0</v>
          </cell>
          <cell r="L1001">
            <v>10999.229999999998</v>
          </cell>
        </row>
        <row r="1002">
          <cell r="D1002">
            <v>21420</v>
          </cell>
          <cell r="F1002">
            <v>4.9279999999999999</v>
          </cell>
          <cell r="G1002">
            <v>20</v>
          </cell>
          <cell r="H1002">
            <v>20</v>
          </cell>
          <cell r="I1002">
            <v>0</v>
          </cell>
          <cell r="J1002">
            <v>97.45</v>
          </cell>
          <cell r="K1002">
            <v>0</v>
          </cell>
          <cell r="L1002">
            <v>11096.679999999998</v>
          </cell>
        </row>
        <row r="1003">
          <cell r="D1003">
            <v>21440</v>
          </cell>
          <cell r="F1003">
            <v>3.952</v>
          </cell>
          <cell r="G1003">
            <v>20</v>
          </cell>
          <cell r="H1003">
            <v>20</v>
          </cell>
          <cell r="I1003">
            <v>0</v>
          </cell>
          <cell r="J1003">
            <v>88.8</v>
          </cell>
          <cell r="K1003">
            <v>0</v>
          </cell>
          <cell r="L1003">
            <v>11185.479999999998</v>
          </cell>
        </row>
        <row r="1004">
          <cell r="D1004">
            <v>21460</v>
          </cell>
          <cell r="F1004">
            <v>4.6529999999999996</v>
          </cell>
          <cell r="G1004">
            <v>20</v>
          </cell>
          <cell r="H1004">
            <v>20</v>
          </cell>
          <cell r="I1004">
            <v>0</v>
          </cell>
          <cell r="J1004">
            <v>86.05</v>
          </cell>
          <cell r="K1004">
            <v>0</v>
          </cell>
          <cell r="L1004">
            <v>11271.529999999997</v>
          </cell>
        </row>
        <row r="1005">
          <cell r="D1005">
            <v>21480</v>
          </cell>
          <cell r="F1005">
            <v>4.24</v>
          </cell>
          <cell r="G1005">
            <v>20</v>
          </cell>
          <cell r="H1005">
            <v>20</v>
          </cell>
          <cell r="I1005">
            <v>0</v>
          </cell>
          <cell r="J1005">
            <v>88.93</v>
          </cell>
          <cell r="K1005">
            <v>0</v>
          </cell>
          <cell r="L1005">
            <v>11360.459999999997</v>
          </cell>
        </row>
        <row r="1006">
          <cell r="D1006">
            <v>21500</v>
          </cell>
          <cell r="F1006">
            <v>4.4420000000000002</v>
          </cell>
          <cell r="G1006">
            <v>20</v>
          </cell>
          <cell r="H1006">
            <v>20</v>
          </cell>
          <cell r="I1006">
            <v>0</v>
          </cell>
          <cell r="J1006">
            <v>86.82</v>
          </cell>
          <cell r="K1006">
            <v>0</v>
          </cell>
          <cell r="L1006">
            <v>11447.279999999997</v>
          </cell>
        </row>
        <row r="1007">
          <cell r="D1007">
            <v>21520</v>
          </cell>
          <cell r="F1007">
            <v>3.9750000000000001</v>
          </cell>
          <cell r="G1007">
            <v>20</v>
          </cell>
          <cell r="H1007">
            <v>20</v>
          </cell>
          <cell r="I1007">
            <v>0</v>
          </cell>
          <cell r="J1007">
            <v>84.17</v>
          </cell>
          <cell r="K1007">
            <v>0</v>
          </cell>
          <cell r="L1007">
            <v>11531.449999999997</v>
          </cell>
        </row>
        <row r="1008">
          <cell r="D1008">
            <v>21540</v>
          </cell>
          <cell r="F1008">
            <v>3.1509999999999998</v>
          </cell>
          <cell r="G1008">
            <v>20</v>
          </cell>
          <cell r="H1008">
            <v>20</v>
          </cell>
          <cell r="I1008">
            <v>0</v>
          </cell>
          <cell r="J1008">
            <v>71.260000000000005</v>
          </cell>
          <cell r="K1008">
            <v>0</v>
          </cell>
          <cell r="L1008">
            <v>11602.709999999997</v>
          </cell>
        </row>
        <row r="1009">
          <cell r="D1009">
            <v>21560</v>
          </cell>
          <cell r="F1009">
            <v>4.673</v>
          </cell>
          <cell r="G1009">
            <v>20</v>
          </cell>
          <cell r="H1009">
            <v>20</v>
          </cell>
          <cell r="I1009">
            <v>0</v>
          </cell>
          <cell r="J1009">
            <v>78.239999999999995</v>
          </cell>
          <cell r="K1009">
            <v>0</v>
          </cell>
          <cell r="L1009">
            <v>11680.949999999997</v>
          </cell>
        </row>
        <row r="1010">
          <cell r="D1010">
            <v>21580</v>
          </cell>
          <cell r="F1010">
            <v>4.1760000000000002</v>
          </cell>
          <cell r="G1010">
            <v>20</v>
          </cell>
          <cell r="H1010">
            <v>20</v>
          </cell>
          <cell r="I1010">
            <v>0</v>
          </cell>
          <cell r="J1010">
            <v>88.49</v>
          </cell>
          <cell r="K1010">
            <v>0</v>
          </cell>
          <cell r="L1010">
            <v>11769.439999999997</v>
          </cell>
        </row>
        <row r="1011">
          <cell r="D1011">
            <v>21600</v>
          </cell>
          <cell r="F1011">
            <v>4.0060000000000002</v>
          </cell>
          <cell r="G1011">
            <v>20</v>
          </cell>
          <cell r="H1011">
            <v>20</v>
          </cell>
          <cell r="I1011">
            <v>0</v>
          </cell>
          <cell r="J1011">
            <v>81.819999999999993</v>
          </cell>
          <cell r="K1011">
            <v>0</v>
          </cell>
          <cell r="L1011">
            <v>11851.259999999997</v>
          </cell>
        </row>
        <row r="1012">
          <cell r="D1012">
            <v>21620</v>
          </cell>
          <cell r="F1012">
            <v>4.1280000000000001</v>
          </cell>
          <cell r="G1012">
            <v>20</v>
          </cell>
          <cell r="H1012">
            <v>20</v>
          </cell>
          <cell r="I1012">
            <v>0</v>
          </cell>
          <cell r="J1012">
            <v>81.34</v>
          </cell>
          <cell r="K1012">
            <v>0</v>
          </cell>
          <cell r="L1012">
            <v>11932.599999999997</v>
          </cell>
        </row>
        <row r="1013">
          <cell r="D1013">
            <v>21640</v>
          </cell>
          <cell r="F1013">
            <v>4.6959999999999997</v>
          </cell>
          <cell r="G1013">
            <v>20</v>
          </cell>
          <cell r="H1013">
            <v>20</v>
          </cell>
          <cell r="I1013">
            <v>0</v>
          </cell>
          <cell r="J1013">
            <v>88.24</v>
          </cell>
          <cell r="K1013">
            <v>0</v>
          </cell>
          <cell r="L1013">
            <v>12020.839999999997</v>
          </cell>
        </row>
        <row r="1014">
          <cell r="D1014">
            <v>21660</v>
          </cell>
          <cell r="F1014">
            <v>6.4</v>
          </cell>
          <cell r="G1014">
            <v>20</v>
          </cell>
          <cell r="H1014">
            <v>20</v>
          </cell>
          <cell r="I1014">
            <v>0</v>
          </cell>
          <cell r="J1014">
            <v>110.96</v>
          </cell>
          <cell r="K1014">
            <v>0</v>
          </cell>
          <cell r="L1014">
            <v>12131.799999999996</v>
          </cell>
        </row>
        <row r="1015">
          <cell r="D1015">
            <v>21680</v>
          </cell>
          <cell r="F1015">
            <v>4.7130000000000001</v>
          </cell>
          <cell r="G1015">
            <v>20</v>
          </cell>
          <cell r="H1015">
            <v>20</v>
          </cell>
          <cell r="I1015">
            <v>0</v>
          </cell>
          <cell r="J1015">
            <v>111.13</v>
          </cell>
          <cell r="K1015">
            <v>0</v>
          </cell>
          <cell r="L1015">
            <v>12242.929999999995</v>
          </cell>
        </row>
        <row r="1016">
          <cell r="D1016">
            <v>21700</v>
          </cell>
          <cell r="F1016">
            <v>4.2729999999999997</v>
          </cell>
          <cell r="G1016">
            <v>20</v>
          </cell>
          <cell r="H1016">
            <v>20</v>
          </cell>
          <cell r="I1016">
            <v>0</v>
          </cell>
          <cell r="J1016">
            <v>89.86</v>
          </cell>
          <cell r="K1016">
            <v>0</v>
          </cell>
          <cell r="L1016">
            <v>12332.789999999995</v>
          </cell>
        </row>
        <row r="1017">
          <cell r="D1017">
            <v>21720</v>
          </cell>
          <cell r="F1017">
            <v>4.9489999999999998</v>
          </cell>
          <cell r="G1017">
            <v>20</v>
          </cell>
          <cell r="H1017">
            <v>20</v>
          </cell>
          <cell r="I1017">
            <v>0</v>
          </cell>
          <cell r="J1017">
            <v>92.22</v>
          </cell>
          <cell r="K1017">
            <v>0</v>
          </cell>
          <cell r="L1017">
            <v>12425.009999999995</v>
          </cell>
        </row>
        <row r="1018">
          <cell r="D1018">
            <v>21740</v>
          </cell>
          <cell r="F1018">
            <v>4.5990000000000002</v>
          </cell>
          <cell r="G1018">
            <v>20</v>
          </cell>
          <cell r="H1018">
            <v>20</v>
          </cell>
          <cell r="I1018">
            <v>0</v>
          </cell>
          <cell r="J1018">
            <v>95.48</v>
          </cell>
          <cell r="K1018">
            <v>0</v>
          </cell>
          <cell r="L1018">
            <v>12520.489999999994</v>
          </cell>
        </row>
        <row r="1019">
          <cell r="D1019">
            <v>21760</v>
          </cell>
          <cell r="F1019">
            <v>3.677</v>
          </cell>
          <cell r="G1019">
            <v>20</v>
          </cell>
          <cell r="H1019">
            <v>20</v>
          </cell>
          <cell r="I1019">
            <v>0</v>
          </cell>
          <cell r="J1019">
            <v>82.76</v>
          </cell>
          <cell r="K1019">
            <v>0</v>
          </cell>
          <cell r="L1019">
            <v>12603.249999999995</v>
          </cell>
        </row>
        <row r="1020">
          <cell r="D1020">
            <v>21780</v>
          </cell>
          <cell r="F1020">
            <v>4.38</v>
          </cell>
          <cell r="G1020">
            <v>20</v>
          </cell>
          <cell r="H1020">
            <v>20</v>
          </cell>
          <cell r="I1020">
            <v>0</v>
          </cell>
          <cell r="J1020">
            <v>80.569999999999993</v>
          </cell>
          <cell r="K1020">
            <v>0</v>
          </cell>
          <cell r="L1020">
            <v>12683.819999999994</v>
          </cell>
        </row>
        <row r="1021">
          <cell r="D1021">
            <v>21800</v>
          </cell>
          <cell r="F1021">
            <v>4.7699999999999996</v>
          </cell>
          <cell r="G1021">
            <v>20</v>
          </cell>
          <cell r="H1021">
            <v>20</v>
          </cell>
          <cell r="I1021">
            <v>0</v>
          </cell>
          <cell r="J1021">
            <v>91.5</v>
          </cell>
          <cell r="K1021">
            <v>0</v>
          </cell>
          <cell r="L1021">
            <v>12775.319999999994</v>
          </cell>
        </row>
        <row r="1022">
          <cell r="D1022">
            <v>21820</v>
          </cell>
          <cell r="F1022">
            <v>5.0309999999999997</v>
          </cell>
          <cell r="G1022">
            <v>20</v>
          </cell>
          <cell r="H1022">
            <v>20</v>
          </cell>
          <cell r="I1022">
            <v>0</v>
          </cell>
          <cell r="J1022">
            <v>98.01</v>
          </cell>
          <cell r="K1022">
            <v>0</v>
          </cell>
          <cell r="L1022">
            <v>12873.329999999994</v>
          </cell>
        </row>
        <row r="1023">
          <cell r="D1023">
            <v>21840</v>
          </cell>
          <cell r="F1023">
            <v>3.92</v>
          </cell>
          <cell r="G1023">
            <v>20</v>
          </cell>
          <cell r="H1023">
            <v>20</v>
          </cell>
          <cell r="I1023">
            <v>0</v>
          </cell>
          <cell r="J1023">
            <v>89.51</v>
          </cell>
          <cell r="K1023">
            <v>0</v>
          </cell>
          <cell r="L1023">
            <v>12962.839999999995</v>
          </cell>
        </row>
        <row r="1024">
          <cell r="D1024">
            <v>21860</v>
          </cell>
          <cell r="F1024">
            <v>4.7859999999999996</v>
          </cell>
          <cell r="G1024">
            <v>20</v>
          </cell>
          <cell r="H1024">
            <v>20</v>
          </cell>
          <cell r="I1024">
            <v>0</v>
          </cell>
          <cell r="J1024">
            <v>87.06</v>
          </cell>
          <cell r="K1024">
            <v>0</v>
          </cell>
          <cell r="L1024">
            <v>13049.899999999994</v>
          </cell>
        </row>
        <row r="1025">
          <cell r="D1025">
            <v>21880</v>
          </cell>
          <cell r="F1025">
            <v>4.9000000000000004</v>
          </cell>
          <cell r="G1025">
            <v>20</v>
          </cell>
          <cell r="H1025">
            <v>20</v>
          </cell>
          <cell r="I1025">
            <v>0</v>
          </cell>
          <cell r="J1025">
            <v>96.86</v>
          </cell>
          <cell r="K1025">
            <v>0</v>
          </cell>
          <cell r="L1025">
            <v>13146.759999999995</v>
          </cell>
        </row>
        <row r="1026">
          <cell r="D1026">
            <v>21900</v>
          </cell>
          <cell r="F1026">
            <v>4.5890000000000004</v>
          </cell>
          <cell r="G1026">
            <v>20</v>
          </cell>
          <cell r="H1026">
            <v>20</v>
          </cell>
          <cell r="I1026">
            <v>0</v>
          </cell>
          <cell r="J1026">
            <v>94.89</v>
          </cell>
          <cell r="K1026">
            <v>0</v>
          </cell>
          <cell r="L1026">
            <v>13241.649999999994</v>
          </cell>
        </row>
        <row r="1027">
          <cell r="D1027">
            <v>21920</v>
          </cell>
          <cell r="F1027">
            <v>4.1589999999999998</v>
          </cell>
          <cell r="G1027">
            <v>20</v>
          </cell>
          <cell r="H1027">
            <v>20</v>
          </cell>
          <cell r="I1027">
            <v>0</v>
          </cell>
          <cell r="J1027">
            <v>87.48</v>
          </cell>
          <cell r="K1027">
            <v>0</v>
          </cell>
          <cell r="L1027">
            <v>13329.129999999994</v>
          </cell>
        </row>
        <row r="1028">
          <cell r="D1028">
            <v>21940</v>
          </cell>
          <cell r="F1028">
            <v>3.9750000000000001</v>
          </cell>
          <cell r="G1028">
            <v>20</v>
          </cell>
          <cell r="H1028">
            <v>20</v>
          </cell>
          <cell r="I1028">
            <v>0</v>
          </cell>
          <cell r="J1028">
            <v>81.34</v>
          </cell>
          <cell r="K1028">
            <v>0</v>
          </cell>
          <cell r="L1028">
            <v>13410.469999999994</v>
          </cell>
        </row>
        <row r="1029">
          <cell r="D1029">
            <v>21960</v>
          </cell>
          <cell r="F1029">
            <v>3.7080000000000002</v>
          </cell>
          <cell r="G1029">
            <v>20</v>
          </cell>
          <cell r="H1029">
            <v>20</v>
          </cell>
          <cell r="I1029">
            <v>0</v>
          </cell>
          <cell r="J1029">
            <v>76.83</v>
          </cell>
          <cell r="K1029">
            <v>0</v>
          </cell>
          <cell r="L1029">
            <v>13487.299999999994</v>
          </cell>
        </row>
        <row r="1030">
          <cell r="D1030">
            <v>21980</v>
          </cell>
          <cell r="F1030">
            <v>4.3860000000000001</v>
          </cell>
          <cell r="G1030">
            <v>20</v>
          </cell>
          <cell r="H1030">
            <v>20</v>
          </cell>
          <cell r="I1030">
            <v>0</v>
          </cell>
          <cell r="J1030">
            <v>80.94</v>
          </cell>
          <cell r="K1030">
            <v>0</v>
          </cell>
          <cell r="L1030">
            <v>13568.239999999994</v>
          </cell>
        </row>
        <row r="1031">
          <cell r="D1031">
            <v>22000</v>
          </cell>
          <cell r="F1031">
            <v>4.3070000000000004</v>
          </cell>
          <cell r="G1031">
            <v>20</v>
          </cell>
          <cell r="H1031">
            <v>20</v>
          </cell>
          <cell r="I1031">
            <v>0</v>
          </cell>
          <cell r="J1031">
            <v>86.93</v>
          </cell>
          <cell r="K1031">
            <v>0</v>
          </cell>
          <cell r="L1031">
            <v>13655.169999999995</v>
          </cell>
        </row>
        <row r="1032">
          <cell r="D1032">
            <v>22020</v>
          </cell>
          <cell r="F1032">
            <v>3.9009999999999998</v>
          </cell>
          <cell r="G1032">
            <v>20</v>
          </cell>
          <cell r="H1032">
            <v>20</v>
          </cell>
          <cell r="I1032">
            <v>0</v>
          </cell>
          <cell r="J1032">
            <v>82.08</v>
          </cell>
          <cell r="K1032">
            <v>0</v>
          </cell>
          <cell r="L1032">
            <v>13737.249999999995</v>
          </cell>
        </row>
        <row r="1033">
          <cell r="D1033">
            <v>22040</v>
          </cell>
          <cell r="F1033">
            <v>3.5739999999999998</v>
          </cell>
          <cell r="G1033">
            <v>20</v>
          </cell>
          <cell r="H1033">
            <v>20</v>
          </cell>
          <cell r="I1033">
            <v>0</v>
          </cell>
          <cell r="J1033">
            <v>74.75</v>
          </cell>
          <cell r="K1033">
            <v>0</v>
          </cell>
          <cell r="L1033">
            <v>13811.999999999995</v>
          </cell>
        </row>
        <row r="1034">
          <cell r="D1034">
            <v>22060</v>
          </cell>
          <cell r="F1034">
            <v>3.7519999999999998</v>
          </cell>
          <cell r="G1034">
            <v>20</v>
          </cell>
          <cell r="H1034">
            <v>20</v>
          </cell>
          <cell r="I1034">
            <v>0</v>
          </cell>
          <cell r="J1034">
            <v>73.260000000000005</v>
          </cell>
          <cell r="K1034">
            <v>0</v>
          </cell>
          <cell r="L1034">
            <v>13885.259999999995</v>
          </cell>
        </row>
        <row r="1035">
          <cell r="D1035">
            <v>22080</v>
          </cell>
          <cell r="F1035">
            <v>3.97</v>
          </cell>
          <cell r="G1035">
            <v>20</v>
          </cell>
          <cell r="H1035">
            <v>20</v>
          </cell>
          <cell r="I1035">
            <v>0</v>
          </cell>
          <cell r="J1035">
            <v>77.22</v>
          </cell>
          <cell r="K1035">
            <v>0</v>
          </cell>
          <cell r="L1035">
            <v>13962.479999999994</v>
          </cell>
        </row>
        <row r="1036">
          <cell r="D1036">
            <v>22100</v>
          </cell>
          <cell r="F1036">
            <v>3.931</v>
          </cell>
          <cell r="G1036">
            <v>20</v>
          </cell>
          <cell r="H1036">
            <v>20</v>
          </cell>
          <cell r="I1036">
            <v>0</v>
          </cell>
          <cell r="J1036">
            <v>79.010000000000005</v>
          </cell>
          <cell r="K1036">
            <v>0</v>
          </cell>
          <cell r="L1036">
            <v>14041.489999999994</v>
          </cell>
        </row>
        <row r="1037">
          <cell r="D1037">
            <v>22120</v>
          </cell>
          <cell r="F1037">
            <v>4.1619999999999999</v>
          </cell>
          <cell r="G1037">
            <v>20</v>
          </cell>
          <cell r="H1037">
            <v>20</v>
          </cell>
          <cell r="I1037">
            <v>0</v>
          </cell>
          <cell r="J1037">
            <v>80.930000000000007</v>
          </cell>
          <cell r="K1037">
            <v>0</v>
          </cell>
          <cell r="L1037">
            <v>14122.419999999995</v>
          </cell>
        </row>
        <row r="1038">
          <cell r="D1038">
            <v>22140</v>
          </cell>
          <cell r="F1038">
            <v>4.1500000000000004</v>
          </cell>
          <cell r="G1038">
            <v>20</v>
          </cell>
          <cell r="H1038">
            <v>20</v>
          </cell>
          <cell r="I1038">
            <v>0</v>
          </cell>
          <cell r="J1038">
            <v>83.12</v>
          </cell>
          <cell r="K1038">
            <v>0</v>
          </cell>
          <cell r="L1038">
            <v>14205.539999999995</v>
          </cell>
        </row>
        <row r="1039">
          <cell r="D1039">
            <v>22160</v>
          </cell>
          <cell r="F1039">
            <v>4.1980000000000004</v>
          </cell>
          <cell r="G1039">
            <v>20</v>
          </cell>
          <cell r="H1039">
            <v>20</v>
          </cell>
          <cell r="I1039">
            <v>0</v>
          </cell>
          <cell r="J1039">
            <v>83.48</v>
          </cell>
          <cell r="K1039">
            <v>0</v>
          </cell>
          <cell r="L1039">
            <v>14289.019999999995</v>
          </cell>
        </row>
        <row r="1040">
          <cell r="D1040">
            <v>22180</v>
          </cell>
          <cell r="F1040">
            <v>3.7749999999999999</v>
          </cell>
          <cell r="G1040">
            <v>20</v>
          </cell>
          <cell r="H1040">
            <v>20</v>
          </cell>
          <cell r="I1040">
            <v>0</v>
          </cell>
          <cell r="J1040">
            <v>79.73</v>
          </cell>
          <cell r="K1040">
            <v>0</v>
          </cell>
          <cell r="L1040">
            <v>14368.749999999995</v>
          </cell>
        </row>
        <row r="1041">
          <cell r="D1041">
            <v>22200</v>
          </cell>
          <cell r="F1041">
            <v>3.835</v>
          </cell>
          <cell r="G1041">
            <v>20</v>
          </cell>
          <cell r="H1041">
            <v>20</v>
          </cell>
          <cell r="I1041">
            <v>0</v>
          </cell>
          <cell r="J1041">
            <v>76.099999999999994</v>
          </cell>
          <cell r="K1041">
            <v>0</v>
          </cell>
          <cell r="L1041">
            <v>14444.849999999995</v>
          </cell>
        </row>
        <row r="1042">
          <cell r="D1042">
            <v>22220</v>
          </cell>
          <cell r="F1042">
            <v>3.8889999999999998</v>
          </cell>
          <cell r="G1042">
            <v>20</v>
          </cell>
          <cell r="H1042">
            <v>20</v>
          </cell>
          <cell r="I1042">
            <v>0</v>
          </cell>
          <cell r="J1042">
            <v>77.239999999999995</v>
          </cell>
          <cell r="K1042">
            <v>0</v>
          </cell>
          <cell r="L1042">
            <v>14522.089999999995</v>
          </cell>
        </row>
        <row r="1043">
          <cell r="D1043">
            <v>22240</v>
          </cell>
          <cell r="F1043">
            <v>4.0540000000000003</v>
          </cell>
          <cell r="G1043">
            <v>20</v>
          </cell>
          <cell r="H1043">
            <v>20</v>
          </cell>
          <cell r="I1043">
            <v>0</v>
          </cell>
          <cell r="J1043">
            <v>79.430000000000007</v>
          </cell>
          <cell r="K1043">
            <v>0</v>
          </cell>
          <cell r="L1043">
            <v>14601.519999999995</v>
          </cell>
        </row>
        <row r="1044">
          <cell r="D1044">
            <v>22260</v>
          </cell>
          <cell r="F1044">
            <v>4.2679999999999998</v>
          </cell>
          <cell r="G1044">
            <v>20</v>
          </cell>
          <cell r="H1044">
            <v>20</v>
          </cell>
          <cell r="I1044">
            <v>0</v>
          </cell>
          <cell r="J1044">
            <v>83.22</v>
          </cell>
          <cell r="K1044">
            <v>0</v>
          </cell>
          <cell r="L1044">
            <v>14684.739999999994</v>
          </cell>
        </row>
        <row r="1045">
          <cell r="D1045">
            <v>22280</v>
          </cell>
          <cell r="F1045">
            <v>4.181</v>
          </cell>
          <cell r="G1045">
            <v>20</v>
          </cell>
          <cell r="H1045">
            <v>20</v>
          </cell>
          <cell r="I1045">
            <v>0</v>
          </cell>
          <cell r="J1045">
            <v>84.49</v>
          </cell>
          <cell r="K1045">
            <v>0</v>
          </cell>
          <cell r="L1045">
            <v>14769.229999999994</v>
          </cell>
        </row>
        <row r="1046">
          <cell r="D1046">
            <v>22300</v>
          </cell>
          <cell r="F1046">
            <v>4.4489999999999998</v>
          </cell>
          <cell r="G1046">
            <v>20</v>
          </cell>
          <cell r="H1046">
            <v>20</v>
          </cell>
          <cell r="I1046">
            <v>0</v>
          </cell>
          <cell r="J1046">
            <v>86.3</v>
          </cell>
          <cell r="K1046">
            <v>0</v>
          </cell>
          <cell r="L1046">
            <v>14855.529999999993</v>
          </cell>
        </row>
        <row r="1047">
          <cell r="D1047">
            <v>22320</v>
          </cell>
          <cell r="F1047">
            <v>4.5679999999999996</v>
          </cell>
          <cell r="G1047">
            <v>20</v>
          </cell>
          <cell r="H1047">
            <v>20</v>
          </cell>
          <cell r="I1047">
            <v>0</v>
          </cell>
          <cell r="J1047">
            <v>90.17</v>
          </cell>
          <cell r="K1047">
            <v>0</v>
          </cell>
          <cell r="L1047">
            <v>14945.699999999993</v>
          </cell>
        </row>
        <row r="1048">
          <cell r="D1048">
            <v>22340</v>
          </cell>
          <cell r="F1048">
            <v>4.3579999999999997</v>
          </cell>
          <cell r="G1048">
            <v>20</v>
          </cell>
          <cell r="H1048">
            <v>20</v>
          </cell>
          <cell r="I1048">
            <v>0</v>
          </cell>
          <cell r="J1048">
            <v>89.26</v>
          </cell>
          <cell r="K1048">
            <v>0</v>
          </cell>
          <cell r="L1048">
            <v>15034.959999999994</v>
          </cell>
        </row>
        <row r="1049">
          <cell r="D1049">
            <v>22360</v>
          </cell>
          <cell r="F1049">
            <v>4.516</v>
          </cell>
          <cell r="G1049">
            <v>20</v>
          </cell>
          <cell r="H1049">
            <v>20</v>
          </cell>
          <cell r="I1049">
            <v>0</v>
          </cell>
          <cell r="J1049">
            <v>88.74</v>
          </cell>
          <cell r="K1049">
            <v>0</v>
          </cell>
          <cell r="L1049">
            <v>15123.699999999993</v>
          </cell>
        </row>
        <row r="1050">
          <cell r="D1050">
            <v>22380</v>
          </cell>
          <cell r="F1050">
            <v>4.9610000000000003</v>
          </cell>
          <cell r="G1050">
            <v>20</v>
          </cell>
          <cell r="H1050">
            <v>20</v>
          </cell>
          <cell r="I1050">
            <v>0</v>
          </cell>
          <cell r="J1050">
            <v>94.77</v>
          </cell>
          <cell r="K1050">
            <v>0</v>
          </cell>
          <cell r="L1050">
            <v>15218.469999999994</v>
          </cell>
        </row>
        <row r="1051">
          <cell r="D1051">
            <v>22400</v>
          </cell>
          <cell r="F1051">
            <v>4.62</v>
          </cell>
          <cell r="G1051">
            <v>20</v>
          </cell>
          <cell r="H1051">
            <v>20</v>
          </cell>
          <cell r="I1051">
            <v>0</v>
          </cell>
          <cell r="J1051">
            <v>95.81</v>
          </cell>
          <cell r="K1051">
            <v>0</v>
          </cell>
          <cell r="L1051">
            <v>15314.279999999993</v>
          </cell>
        </row>
        <row r="1052">
          <cell r="D1052">
            <v>22420</v>
          </cell>
          <cell r="F1052">
            <v>4.0659999999999998</v>
          </cell>
          <cell r="G1052">
            <v>20</v>
          </cell>
          <cell r="H1052">
            <v>20</v>
          </cell>
          <cell r="I1052">
            <v>0</v>
          </cell>
          <cell r="J1052">
            <v>86.86</v>
          </cell>
          <cell r="K1052">
            <v>0</v>
          </cell>
          <cell r="L1052">
            <v>15401.139999999994</v>
          </cell>
        </row>
        <row r="1053">
          <cell r="D1053">
            <v>22440</v>
          </cell>
          <cell r="F1053">
            <v>3.7</v>
          </cell>
          <cell r="G1053">
            <v>20</v>
          </cell>
          <cell r="H1053">
            <v>20</v>
          </cell>
          <cell r="I1053">
            <v>0</v>
          </cell>
          <cell r="J1053">
            <v>77.66</v>
          </cell>
          <cell r="K1053">
            <v>0</v>
          </cell>
          <cell r="L1053">
            <v>15478.799999999994</v>
          </cell>
        </row>
        <row r="1054">
          <cell r="D1054">
            <v>22460</v>
          </cell>
          <cell r="F1054">
            <v>4.4740000000000002</v>
          </cell>
          <cell r="G1054">
            <v>20</v>
          </cell>
          <cell r="H1054">
            <v>20</v>
          </cell>
          <cell r="I1054">
            <v>0</v>
          </cell>
          <cell r="J1054">
            <v>81.739999999999995</v>
          </cell>
          <cell r="K1054">
            <v>0</v>
          </cell>
          <cell r="L1054">
            <v>15560.539999999994</v>
          </cell>
        </row>
        <row r="1055">
          <cell r="D1055">
            <v>22480</v>
          </cell>
          <cell r="F1055">
            <v>4.1379999999999999</v>
          </cell>
          <cell r="G1055">
            <v>20</v>
          </cell>
          <cell r="H1055">
            <v>20</v>
          </cell>
          <cell r="I1055">
            <v>0</v>
          </cell>
          <cell r="J1055">
            <v>86.12</v>
          </cell>
          <cell r="K1055">
            <v>0</v>
          </cell>
          <cell r="L1055">
            <v>15646.659999999994</v>
          </cell>
        </row>
        <row r="1056">
          <cell r="D1056">
            <v>22500</v>
          </cell>
          <cell r="F1056">
            <v>4.4880000000000004</v>
          </cell>
          <cell r="G1056">
            <v>20</v>
          </cell>
          <cell r="H1056">
            <v>20</v>
          </cell>
          <cell r="I1056">
            <v>0</v>
          </cell>
          <cell r="J1056">
            <v>86.26</v>
          </cell>
          <cell r="K1056">
            <v>0</v>
          </cell>
          <cell r="L1056">
            <v>15732.919999999995</v>
          </cell>
        </row>
        <row r="1057">
          <cell r="D1057">
            <v>22520</v>
          </cell>
          <cell r="F1057">
            <v>4.6509999999999998</v>
          </cell>
          <cell r="G1057">
            <v>20</v>
          </cell>
          <cell r="H1057">
            <v>20</v>
          </cell>
          <cell r="I1057">
            <v>0</v>
          </cell>
          <cell r="J1057">
            <v>91.39</v>
          </cell>
          <cell r="K1057">
            <v>0</v>
          </cell>
          <cell r="L1057">
            <v>15824.309999999994</v>
          </cell>
        </row>
        <row r="1058">
          <cell r="D1058">
            <v>22540</v>
          </cell>
          <cell r="F1058">
            <v>4.1609999999999996</v>
          </cell>
          <cell r="G1058">
            <v>20</v>
          </cell>
          <cell r="H1058">
            <v>20</v>
          </cell>
          <cell r="I1058">
            <v>0</v>
          </cell>
          <cell r="J1058">
            <v>88.12</v>
          </cell>
          <cell r="K1058">
            <v>0</v>
          </cell>
          <cell r="L1058">
            <v>15912.429999999995</v>
          </cell>
        </row>
        <row r="1059">
          <cell r="D1059">
            <v>22560</v>
          </cell>
          <cell r="F1059">
            <v>4.2839999999999998</v>
          </cell>
          <cell r="G1059">
            <v>20</v>
          </cell>
          <cell r="H1059">
            <v>20</v>
          </cell>
          <cell r="I1059">
            <v>0</v>
          </cell>
          <cell r="J1059">
            <v>84.45</v>
          </cell>
          <cell r="K1059">
            <v>0</v>
          </cell>
          <cell r="L1059">
            <v>15996.879999999996</v>
          </cell>
        </row>
        <row r="1060">
          <cell r="D1060">
            <v>22580</v>
          </cell>
          <cell r="F1060">
            <v>3.9670000000000001</v>
          </cell>
          <cell r="G1060">
            <v>20</v>
          </cell>
          <cell r="H1060">
            <v>20</v>
          </cell>
          <cell r="I1060">
            <v>0</v>
          </cell>
          <cell r="J1060">
            <v>82.51</v>
          </cell>
          <cell r="K1060">
            <v>0</v>
          </cell>
          <cell r="L1060">
            <v>16079.389999999996</v>
          </cell>
        </row>
        <row r="1061">
          <cell r="D1061">
            <v>22600</v>
          </cell>
          <cell r="F1061">
            <v>5.2690000000000001</v>
          </cell>
          <cell r="G1061">
            <v>20</v>
          </cell>
          <cell r="H1061">
            <v>20</v>
          </cell>
          <cell r="I1061">
            <v>0</v>
          </cell>
          <cell r="J1061">
            <v>92.36</v>
          </cell>
          <cell r="K1061">
            <v>0</v>
          </cell>
          <cell r="L1061">
            <v>16171.749999999996</v>
          </cell>
        </row>
        <row r="1062">
          <cell r="D1062">
            <v>22620</v>
          </cell>
          <cell r="F1062">
            <v>4.5960000000000001</v>
          </cell>
          <cell r="G1062">
            <v>20</v>
          </cell>
          <cell r="H1062">
            <v>20</v>
          </cell>
          <cell r="I1062">
            <v>0</v>
          </cell>
          <cell r="J1062">
            <v>98.65</v>
          </cell>
          <cell r="K1062">
            <v>0</v>
          </cell>
          <cell r="L1062">
            <v>16270.399999999996</v>
          </cell>
        </row>
        <row r="1063">
          <cell r="D1063">
            <v>22640</v>
          </cell>
          <cell r="F1063">
            <v>4.7039999999999997</v>
          </cell>
          <cell r="G1063">
            <v>20</v>
          </cell>
          <cell r="H1063">
            <v>20</v>
          </cell>
          <cell r="I1063">
            <v>0</v>
          </cell>
          <cell r="J1063">
            <v>93</v>
          </cell>
          <cell r="K1063">
            <v>0</v>
          </cell>
          <cell r="L1063">
            <v>16363.399999999996</v>
          </cell>
        </row>
        <row r="1064">
          <cell r="D1064">
            <v>22660</v>
          </cell>
          <cell r="F1064">
            <v>4.21</v>
          </cell>
          <cell r="G1064">
            <v>20</v>
          </cell>
          <cell r="H1064">
            <v>20</v>
          </cell>
          <cell r="I1064">
            <v>0</v>
          </cell>
          <cell r="J1064">
            <v>89.14</v>
          </cell>
          <cell r="K1064">
            <v>0</v>
          </cell>
          <cell r="L1064">
            <v>16452.539999999997</v>
          </cell>
        </row>
        <row r="1065">
          <cell r="D1065">
            <v>22680</v>
          </cell>
          <cell r="F1065">
            <v>4.0999999999999996</v>
          </cell>
          <cell r="G1065">
            <v>20</v>
          </cell>
          <cell r="H1065">
            <v>20</v>
          </cell>
          <cell r="I1065">
            <v>0</v>
          </cell>
          <cell r="J1065">
            <v>83.1</v>
          </cell>
          <cell r="K1065">
            <v>0</v>
          </cell>
          <cell r="L1065">
            <v>16535.639999999996</v>
          </cell>
        </row>
        <row r="1066">
          <cell r="D1066">
            <v>22700</v>
          </cell>
          <cell r="F1066">
            <v>4.5170000000000003</v>
          </cell>
          <cell r="G1066">
            <v>20</v>
          </cell>
          <cell r="H1066">
            <v>20</v>
          </cell>
          <cell r="I1066">
            <v>0</v>
          </cell>
          <cell r="J1066">
            <v>86.17</v>
          </cell>
          <cell r="K1066">
            <v>0</v>
          </cell>
          <cell r="L1066">
            <v>16621.809999999994</v>
          </cell>
        </row>
        <row r="1067">
          <cell r="D1067">
            <v>22720</v>
          </cell>
          <cell r="F1067">
            <v>1.3620000000000001</v>
          </cell>
          <cell r="G1067">
            <v>20</v>
          </cell>
          <cell r="H1067">
            <v>20</v>
          </cell>
          <cell r="I1067">
            <v>0</v>
          </cell>
          <cell r="J1067">
            <v>58.79</v>
          </cell>
          <cell r="K1067">
            <v>0</v>
          </cell>
          <cell r="L1067">
            <v>16680.599999999995</v>
          </cell>
        </row>
        <row r="1068">
          <cell r="D1068">
            <v>22740</v>
          </cell>
          <cell r="F1068">
            <v>5.0259999999999998</v>
          </cell>
          <cell r="G1068">
            <v>20</v>
          </cell>
          <cell r="H1068">
            <v>20</v>
          </cell>
          <cell r="I1068">
            <v>0</v>
          </cell>
          <cell r="J1068">
            <v>63.88</v>
          </cell>
          <cell r="K1068">
            <v>0</v>
          </cell>
          <cell r="L1068">
            <v>16744.479999999996</v>
          </cell>
        </row>
        <row r="1069">
          <cell r="D1069">
            <v>22760</v>
          </cell>
          <cell r="F1069">
            <v>4.9640000000000004</v>
          </cell>
          <cell r="G1069">
            <v>20</v>
          </cell>
          <cell r="H1069">
            <v>20</v>
          </cell>
          <cell r="I1069">
            <v>0</v>
          </cell>
          <cell r="J1069">
            <v>99.9</v>
          </cell>
          <cell r="K1069">
            <v>0</v>
          </cell>
          <cell r="L1069">
            <v>16844.379999999997</v>
          </cell>
        </row>
        <row r="1070">
          <cell r="D1070">
            <v>22780</v>
          </cell>
          <cell r="F1070">
            <v>5.1509999999999998</v>
          </cell>
          <cell r="G1070">
            <v>20</v>
          </cell>
          <cell r="H1070">
            <v>20</v>
          </cell>
          <cell r="I1070">
            <v>0</v>
          </cell>
          <cell r="J1070">
            <v>101.15</v>
          </cell>
          <cell r="K1070">
            <v>0</v>
          </cell>
          <cell r="L1070">
            <v>16945.53</v>
          </cell>
        </row>
        <row r="1071">
          <cell r="D1071">
            <v>22800</v>
          </cell>
          <cell r="F1071">
            <v>5.2210000000000001</v>
          </cell>
          <cell r="G1071">
            <v>20</v>
          </cell>
          <cell r="H1071">
            <v>20</v>
          </cell>
          <cell r="I1071">
            <v>0</v>
          </cell>
          <cell r="J1071">
            <v>103.72</v>
          </cell>
          <cell r="K1071">
            <v>0</v>
          </cell>
          <cell r="L1071">
            <v>17049.25</v>
          </cell>
        </row>
        <row r="1072">
          <cell r="D1072">
            <v>22820</v>
          </cell>
          <cell r="F1072">
            <v>5.1459999999999999</v>
          </cell>
          <cell r="G1072">
            <v>20</v>
          </cell>
          <cell r="H1072">
            <v>20</v>
          </cell>
          <cell r="I1072">
            <v>0</v>
          </cell>
          <cell r="J1072">
            <v>103.67</v>
          </cell>
          <cell r="K1072">
            <v>0</v>
          </cell>
          <cell r="L1072">
            <v>17152.919999999998</v>
          </cell>
        </row>
        <row r="1073">
          <cell r="D1073">
            <v>22840</v>
          </cell>
          <cell r="F1073">
            <v>5.2290000000000001</v>
          </cell>
          <cell r="G1073">
            <v>20</v>
          </cell>
          <cell r="H1073">
            <v>20</v>
          </cell>
          <cell r="I1073">
            <v>0</v>
          </cell>
          <cell r="J1073">
            <v>103.75</v>
          </cell>
          <cell r="K1073">
            <v>0</v>
          </cell>
          <cell r="L1073">
            <v>17256.669999999998</v>
          </cell>
        </row>
        <row r="1074">
          <cell r="D1074">
            <v>22860</v>
          </cell>
          <cell r="F1074">
            <v>4.9589999999999996</v>
          </cell>
          <cell r="G1074">
            <v>20</v>
          </cell>
          <cell r="H1074">
            <v>20</v>
          </cell>
          <cell r="I1074">
            <v>0</v>
          </cell>
          <cell r="J1074">
            <v>101.88</v>
          </cell>
          <cell r="K1074">
            <v>0</v>
          </cell>
          <cell r="L1074">
            <v>17358.55</v>
          </cell>
        </row>
        <row r="1075">
          <cell r="D1075">
            <v>22880</v>
          </cell>
          <cell r="F1075">
            <v>4.7329999999999997</v>
          </cell>
          <cell r="G1075">
            <v>20</v>
          </cell>
          <cell r="H1075">
            <v>20</v>
          </cell>
          <cell r="I1075">
            <v>0</v>
          </cell>
          <cell r="J1075">
            <v>96.92</v>
          </cell>
          <cell r="K1075">
            <v>0</v>
          </cell>
          <cell r="L1075">
            <v>17455.469999999998</v>
          </cell>
        </row>
        <row r="1076">
          <cell r="D1076">
            <v>22900</v>
          </cell>
          <cell r="F1076">
            <v>5.1260000000000003</v>
          </cell>
          <cell r="G1076">
            <v>20</v>
          </cell>
          <cell r="H1076">
            <v>20</v>
          </cell>
          <cell r="I1076">
            <v>0</v>
          </cell>
          <cell r="J1076">
            <v>98.59</v>
          </cell>
          <cell r="K1076">
            <v>0</v>
          </cell>
          <cell r="L1076">
            <v>17554.059999999998</v>
          </cell>
        </row>
        <row r="1077">
          <cell r="D1077">
            <v>22920</v>
          </cell>
          <cell r="F1077">
            <v>4.827</v>
          </cell>
          <cell r="G1077">
            <v>20</v>
          </cell>
          <cell r="H1077">
            <v>20</v>
          </cell>
          <cell r="I1077">
            <v>0</v>
          </cell>
          <cell r="J1077">
            <v>99.53</v>
          </cell>
          <cell r="K1077">
            <v>0</v>
          </cell>
          <cell r="L1077">
            <v>17653.589999999997</v>
          </cell>
        </row>
        <row r="1078">
          <cell r="D1078">
            <v>22940</v>
          </cell>
          <cell r="F1078">
            <v>1.2909999999999999</v>
          </cell>
          <cell r="G1078">
            <v>20</v>
          </cell>
          <cell r="H1078">
            <v>20</v>
          </cell>
          <cell r="I1078">
            <v>0</v>
          </cell>
          <cell r="J1078">
            <v>61.18</v>
          </cell>
          <cell r="K1078">
            <v>0</v>
          </cell>
          <cell r="L1078">
            <v>17714.769999999997</v>
          </cell>
        </row>
        <row r="1079">
          <cell r="D1079">
            <v>22960</v>
          </cell>
          <cell r="F1079">
            <v>3.891</v>
          </cell>
          <cell r="G1079">
            <v>20</v>
          </cell>
          <cell r="H1079">
            <v>20</v>
          </cell>
          <cell r="I1079">
            <v>0</v>
          </cell>
          <cell r="J1079">
            <v>51.82</v>
          </cell>
          <cell r="K1079">
            <v>0</v>
          </cell>
          <cell r="L1079">
            <v>17766.589999999997</v>
          </cell>
        </row>
        <row r="1080">
          <cell r="D1080">
            <v>22980</v>
          </cell>
          <cell r="F1080">
            <v>5.04</v>
          </cell>
          <cell r="G1080">
            <v>20</v>
          </cell>
          <cell r="H1080">
            <v>20</v>
          </cell>
          <cell r="I1080">
            <v>0</v>
          </cell>
          <cell r="J1080">
            <v>89.31</v>
          </cell>
          <cell r="K1080">
            <v>0</v>
          </cell>
          <cell r="L1080">
            <v>17855.899999999998</v>
          </cell>
        </row>
        <row r="1081">
          <cell r="D1081">
            <v>23000</v>
          </cell>
          <cell r="F1081">
            <v>4.6859999999999999</v>
          </cell>
          <cell r="G1081">
            <v>20</v>
          </cell>
          <cell r="H1081">
            <v>20</v>
          </cell>
          <cell r="I1081">
            <v>0</v>
          </cell>
          <cell r="J1081">
            <v>97.26</v>
          </cell>
          <cell r="K1081">
            <v>0</v>
          </cell>
          <cell r="L1081">
            <v>17953.159999999996</v>
          </cell>
        </row>
        <row r="1082">
          <cell r="D1082">
            <v>23020</v>
          </cell>
          <cell r="F1082">
            <v>4.9960000000000004</v>
          </cell>
          <cell r="G1082">
            <v>20</v>
          </cell>
          <cell r="H1082">
            <v>20</v>
          </cell>
          <cell r="I1082">
            <v>0</v>
          </cell>
          <cell r="J1082">
            <v>96.82</v>
          </cell>
          <cell r="K1082">
            <v>0</v>
          </cell>
          <cell r="L1082">
            <v>18049.979999999996</v>
          </cell>
        </row>
        <row r="1083">
          <cell r="D1083">
            <v>23040</v>
          </cell>
          <cell r="F1083">
            <v>5.56</v>
          </cell>
          <cell r="G1083">
            <v>20</v>
          </cell>
          <cell r="H1083">
            <v>20</v>
          </cell>
          <cell r="I1083">
            <v>0</v>
          </cell>
          <cell r="J1083">
            <v>105.56</v>
          </cell>
          <cell r="K1083">
            <v>0</v>
          </cell>
          <cell r="L1083">
            <v>18155.539999999997</v>
          </cell>
        </row>
        <row r="1084">
          <cell r="D1084">
            <v>23060</v>
          </cell>
          <cell r="F1084">
            <v>5.8019999999999996</v>
          </cell>
          <cell r="G1084">
            <v>20</v>
          </cell>
          <cell r="H1084">
            <v>20</v>
          </cell>
          <cell r="I1084">
            <v>0</v>
          </cell>
          <cell r="J1084">
            <v>113.62</v>
          </cell>
          <cell r="K1084">
            <v>0</v>
          </cell>
          <cell r="L1084">
            <v>18269.159999999996</v>
          </cell>
        </row>
        <row r="1085">
          <cell r="D1085">
            <v>23080</v>
          </cell>
          <cell r="F1085">
            <v>5.8650000000000002</v>
          </cell>
          <cell r="G1085">
            <v>20</v>
          </cell>
          <cell r="H1085">
            <v>20</v>
          </cell>
          <cell r="I1085">
            <v>0</v>
          </cell>
          <cell r="J1085">
            <v>116.67</v>
          </cell>
          <cell r="K1085">
            <v>0</v>
          </cell>
          <cell r="L1085">
            <v>18385.829999999994</v>
          </cell>
        </row>
        <row r="1086">
          <cell r="D1086">
            <v>23100</v>
          </cell>
          <cell r="F1086">
            <v>5.35</v>
          </cell>
          <cell r="G1086">
            <v>20</v>
          </cell>
          <cell r="H1086">
            <v>20</v>
          </cell>
          <cell r="I1086">
            <v>0</v>
          </cell>
          <cell r="J1086">
            <v>112.15</v>
          </cell>
          <cell r="K1086">
            <v>0</v>
          </cell>
          <cell r="L1086">
            <v>18497.979999999996</v>
          </cell>
        </row>
        <row r="1087">
          <cell r="D1087">
            <v>23120</v>
          </cell>
          <cell r="F1087">
            <v>5.8140000000000001</v>
          </cell>
          <cell r="G1087">
            <v>20</v>
          </cell>
          <cell r="H1087">
            <v>20</v>
          </cell>
          <cell r="I1087">
            <v>0</v>
          </cell>
          <cell r="J1087">
            <v>111.64</v>
          </cell>
          <cell r="K1087">
            <v>0</v>
          </cell>
          <cell r="L1087">
            <v>18609.619999999995</v>
          </cell>
        </row>
        <row r="1088">
          <cell r="D1088">
            <v>23140</v>
          </cell>
          <cell r="F1088">
            <v>5.12</v>
          </cell>
          <cell r="G1088">
            <v>20</v>
          </cell>
          <cell r="H1088">
            <v>20</v>
          </cell>
          <cell r="I1088">
            <v>0</v>
          </cell>
          <cell r="J1088">
            <v>109.34</v>
          </cell>
          <cell r="K1088">
            <v>0</v>
          </cell>
          <cell r="L1088">
            <v>18718.959999999995</v>
          </cell>
        </row>
        <row r="1089">
          <cell r="D1089">
            <v>23160</v>
          </cell>
          <cell r="F1089">
            <v>5.42</v>
          </cell>
          <cell r="G1089">
            <v>20</v>
          </cell>
          <cell r="H1089">
            <v>20</v>
          </cell>
          <cell r="I1089">
            <v>0</v>
          </cell>
          <cell r="J1089">
            <v>105.4</v>
          </cell>
          <cell r="K1089">
            <v>0</v>
          </cell>
          <cell r="L1089">
            <v>18824.359999999997</v>
          </cell>
        </row>
        <row r="1090">
          <cell r="D1090">
            <v>23180</v>
          </cell>
          <cell r="F1090">
            <v>5.21</v>
          </cell>
          <cell r="G1090">
            <v>20</v>
          </cell>
          <cell r="H1090">
            <v>20</v>
          </cell>
          <cell r="I1090">
            <v>0</v>
          </cell>
          <cell r="J1090">
            <v>106.3</v>
          </cell>
          <cell r="K1090">
            <v>0</v>
          </cell>
          <cell r="L1090">
            <v>18930.659999999996</v>
          </cell>
        </row>
        <row r="1091">
          <cell r="D1091">
            <v>23200</v>
          </cell>
          <cell r="F1091">
            <v>4.8220000000000001</v>
          </cell>
          <cell r="G1091">
            <v>20</v>
          </cell>
          <cell r="H1091">
            <v>20</v>
          </cell>
          <cell r="I1091">
            <v>0</v>
          </cell>
          <cell r="J1091">
            <v>100.32</v>
          </cell>
          <cell r="K1091">
            <v>0</v>
          </cell>
          <cell r="L1091">
            <v>19030.979999999996</v>
          </cell>
        </row>
        <row r="1092">
          <cell r="D1092">
            <v>23220</v>
          </cell>
          <cell r="F1092">
            <v>4.4640000000000004</v>
          </cell>
          <cell r="G1092">
            <v>20</v>
          </cell>
          <cell r="H1092">
            <v>20</v>
          </cell>
          <cell r="I1092">
            <v>0</v>
          </cell>
          <cell r="J1092">
            <v>92.86</v>
          </cell>
          <cell r="K1092">
            <v>0</v>
          </cell>
          <cell r="L1092">
            <v>19123.839999999997</v>
          </cell>
        </row>
        <row r="1093">
          <cell r="D1093">
            <v>23240</v>
          </cell>
          <cell r="F1093">
            <v>4.9820000000000002</v>
          </cell>
          <cell r="G1093">
            <v>20</v>
          </cell>
          <cell r="H1093">
            <v>20</v>
          </cell>
          <cell r="I1093">
            <v>0</v>
          </cell>
          <cell r="J1093">
            <v>94.46</v>
          </cell>
          <cell r="K1093">
            <v>0</v>
          </cell>
          <cell r="L1093">
            <v>19218.299999999996</v>
          </cell>
        </row>
        <row r="1094">
          <cell r="D1094">
            <v>23260</v>
          </cell>
          <cell r="F1094">
            <v>4.8049999999999997</v>
          </cell>
          <cell r="G1094">
            <v>20</v>
          </cell>
          <cell r="H1094">
            <v>20</v>
          </cell>
          <cell r="I1094">
            <v>0</v>
          </cell>
          <cell r="J1094">
            <v>97.87</v>
          </cell>
          <cell r="K1094">
            <v>0</v>
          </cell>
          <cell r="L1094">
            <v>19316.169999999995</v>
          </cell>
        </row>
        <row r="1095">
          <cell r="D1095">
            <v>23280</v>
          </cell>
          <cell r="F1095">
            <v>4.5330000000000004</v>
          </cell>
          <cell r="G1095">
            <v>20</v>
          </cell>
          <cell r="H1095">
            <v>20</v>
          </cell>
          <cell r="I1095">
            <v>0</v>
          </cell>
          <cell r="J1095">
            <v>93.38</v>
          </cell>
          <cell r="K1095">
            <v>0</v>
          </cell>
          <cell r="L1095">
            <v>19409.549999999996</v>
          </cell>
        </row>
        <row r="1096">
          <cell r="D1096">
            <v>23300</v>
          </cell>
          <cell r="F1096">
            <v>4.5780000000000003</v>
          </cell>
          <cell r="G1096">
            <v>20</v>
          </cell>
          <cell r="H1096">
            <v>20</v>
          </cell>
          <cell r="I1096">
            <v>0</v>
          </cell>
          <cell r="J1096">
            <v>91.11</v>
          </cell>
          <cell r="K1096">
            <v>0</v>
          </cell>
          <cell r="L1096">
            <v>19500.659999999996</v>
          </cell>
        </row>
        <row r="1097">
          <cell r="D1097">
            <v>23320</v>
          </cell>
          <cell r="F1097">
            <v>4.1580000000000004</v>
          </cell>
          <cell r="G1097">
            <v>20</v>
          </cell>
          <cell r="H1097">
            <v>20</v>
          </cell>
          <cell r="I1097">
            <v>0</v>
          </cell>
          <cell r="J1097">
            <v>87.36</v>
          </cell>
          <cell r="K1097">
            <v>0</v>
          </cell>
          <cell r="L1097">
            <v>19588.019999999997</v>
          </cell>
        </row>
        <row r="1098">
          <cell r="D1098">
            <v>23340</v>
          </cell>
          <cell r="F1098">
            <v>4.2240000000000002</v>
          </cell>
          <cell r="G1098">
            <v>20</v>
          </cell>
          <cell r="H1098">
            <v>20</v>
          </cell>
          <cell r="I1098">
            <v>0</v>
          </cell>
          <cell r="J1098">
            <v>83.82</v>
          </cell>
          <cell r="K1098">
            <v>0</v>
          </cell>
          <cell r="L1098">
            <v>19671.839999999997</v>
          </cell>
        </row>
        <row r="1099">
          <cell r="D1099">
            <v>23360</v>
          </cell>
          <cell r="F1099">
            <v>4.5140000000000002</v>
          </cell>
          <cell r="G1099">
            <v>20</v>
          </cell>
          <cell r="H1099">
            <v>20</v>
          </cell>
          <cell r="I1099">
            <v>0</v>
          </cell>
          <cell r="J1099">
            <v>87.38</v>
          </cell>
          <cell r="K1099">
            <v>0</v>
          </cell>
          <cell r="L1099">
            <v>19759.219999999998</v>
          </cell>
        </row>
        <row r="1100">
          <cell r="D1100">
            <v>23380</v>
          </cell>
          <cell r="F1100">
            <v>4.5469999999999997</v>
          </cell>
          <cell r="G1100">
            <v>20</v>
          </cell>
          <cell r="H1100">
            <v>20</v>
          </cell>
          <cell r="I1100">
            <v>0</v>
          </cell>
          <cell r="J1100">
            <v>90.61</v>
          </cell>
          <cell r="K1100">
            <v>0</v>
          </cell>
          <cell r="L1100">
            <v>19849.829999999998</v>
          </cell>
        </row>
        <row r="1101">
          <cell r="D1101">
            <v>23400</v>
          </cell>
          <cell r="F1101">
            <v>4.2329999999999997</v>
          </cell>
          <cell r="G1101">
            <v>20</v>
          </cell>
          <cell r="H1101">
            <v>20</v>
          </cell>
          <cell r="I1101">
            <v>0</v>
          </cell>
          <cell r="J1101">
            <v>87.8</v>
          </cell>
          <cell r="K1101">
            <v>0</v>
          </cell>
          <cell r="L1101">
            <v>19937.629999999997</v>
          </cell>
        </row>
        <row r="1102">
          <cell r="D1102">
            <v>23420</v>
          </cell>
          <cell r="F1102">
            <v>4.7830000000000004</v>
          </cell>
          <cell r="G1102">
            <v>20</v>
          </cell>
          <cell r="H1102">
            <v>20</v>
          </cell>
          <cell r="I1102">
            <v>0</v>
          </cell>
          <cell r="J1102">
            <v>90.16</v>
          </cell>
          <cell r="K1102">
            <v>0</v>
          </cell>
          <cell r="L1102">
            <v>20027.789999999997</v>
          </cell>
        </row>
        <row r="1103">
          <cell r="D1103">
            <v>23440</v>
          </cell>
          <cell r="F1103">
            <v>4.4669999999999996</v>
          </cell>
          <cell r="G1103">
            <v>20</v>
          </cell>
          <cell r="H1103">
            <v>20</v>
          </cell>
          <cell r="I1103">
            <v>0</v>
          </cell>
          <cell r="J1103">
            <v>92.5</v>
          </cell>
          <cell r="K1103">
            <v>0</v>
          </cell>
          <cell r="L1103">
            <v>20120.289999999997</v>
          </cell>
        </row>
        <row r="1104">
          <cell r="D1104">
            <v>23460</v>
          </cell>
          <cell r="F1104">
            <v>4.0049999999999999</v>
          </cell>
          <cell r="G1104">
            <v>20</v>
          </cell>
          <cell r="H1104">
            <v>20</v>
          </cell>
          <cell r="I1104">
            <v>0</v>
          </cell>
          <cell r="J1104">
            <v>84.72</v>
          </cell>
          <cell r="K1104">
            <v>0</v>
          </cell>
          <cell r="L1104">
            <v>20205.009999999998</v>
          </cell>
        </row>
        <row r="1105">
          <cell r="D1105">
            <v>23480</v>
          </cell>
          <cell r="F1105">
            <v>4.1740000000000004</v>
          </cell>
          <cell r="G1105">
            <v>20</v>
          </cell>
          <cell r="H1105">
            <v>20</v>
          </cell>
          <cell r="I1105">
            <v>0</v>
          </cell>
          <cell r="J1105">
            <v>81.790000000000006</v>
          </cell>
          <cell r="K1105">
            <v>0</v>
          </cell>
          <cell r="L1105">
            <v>20286.8</v>
          </cell>
        </row>
        <row r="1106">
          <cell r="D1106">
            <v>23500</v>
          </cell>
          <cell r="F1106">
            <v>4.0229999999999997</v>
          </cell>
          <cell r="G1106">
            <v>20</v>
          </cell>
          <cell r="H1106">
            <v>20</v>
          </cell>
          <cell r="I1106">
            <v>0</v>
          </cell>
          <cell r="J1106">
            <v>81.97</v>
          </cell>
          <cell r="K1106">
            <v>0</v>
          </cell>
          <cell r="L1106">
            <v>20368.77</v>
          </cell>
        </row>
        <row r="1107">
          <cell r="D1107">
            <v>23520</v>
          </cell>
          <cell r="F1107">
            <v>3.8119999999999998</v>
          </cell>
          <cell r="G1107">
            <v>20</v>
          </cell>
          <cell r="H1107">
            <v>20</v>
          </cell>
          <cell r="I1107">
            <v>0</v>
          </cell>
          <cell r="J1107">
            <v>78.349999999999994</v>
          </cell>
          <cell r="K1107">
            <v>0</v>
          </cell>
          <cell r="L1107">
            <v>20447.12</v>
          </cell>
        </row>
        <row r="1108">
          <cell r="J1108">
            <v>0</v>
          </cell>
        </row>
        <row r="1110">
          <cell r="D1110">
            <v>23540</v>
          </cell>
          <cell r="F1110">
            <v>4.3470000000000004</v>
          </cell>
          <cell r="G1110">
            <v>20</v>
          </cell>
          <cell r="H1110">
            <v>20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</row>
        <row r="1111">
          <cell r="D1111">
            <v>23560</v>
          </cell>
          <cell r="F1111">
            <v>6.9279999999999999</v>
          </cell>
          <cell r="G1111">
            <v>20</v>
          </cell>
          <cell r="H1111">
            <v>20</v>
          </cell>
          <cell r="I1111">
            <v>0</v>
          </cell>
          <cell r="J1111">
            <v>112.75</v>
          </cell>
          <cell r="K1111">
            <v>0</v>
          </cell>
          <cell r="L1111">
            <v>112.75</v>
          </cell>
        </row>
        <row r="1112">
          <cell r="D1112">
            <v>23580</v>
          </cell>
          <cell r="F1112">
            <v>8.6340000000000003</v>
          </cell>
          <cell r="G1112">
            <v>20</v>
          </cell>
          <cell r="H1112">
            <v>20</v>
          </cell>
          <cell r="I1112">
            <v>0</v>
          </cell>
          <cell r="J1112">
            <v>155.62</v>
          </cell>
          <cell r="K1112">
            <v>0</v>
          </cell>
          <cell r="L1112">
            <v>268.37</v>
          </cell>
        </row>
        <row r="1113">
          <cell r="D1113">
            <v>23600</v>
          </cell>
          <cell r="F1113">
            <v>5.8179999999999996</v>
          </cell>
          <cell r="G1113">
            <v>20</v>
          </cell>
          <cell r="H1113">
            <v>20</v>
          </cell>
          <cell r="I1113">
            <v>0</v>
          </cell>
          <cell r="J1113">
            <v>144.52000000000001</v>
          </cell>
          <cell r="K1113">
            <v>0</v>
          </cell>
          <cell r="L1113">
            <v>412.89</v>
          </cell>
        </row>
        <row r="1114">
          <cell r="D1114">
            <v>23620</v>
          </cell>
          <cell r="F1114">
            <v>3.0419999999999998</v>
          </cell>
          <cell r="G1114">
            <v>20</v>
          </cell>
          <cell r="H1114">
            <v>20</v>
          </cell>
          <cell r="I1114">
            <v>0</v>
          </cell>
          <cell r="J1114">
            <v>88.6</v>
          </cell>
          <cell r="K1114">
            <v>0</v>
          </cell>
          <cell r="L1114">
            <v>501.49</v>
          </cell>
        </row>
        <row r="1115">
          <cell r="D1115">
            <v>23640</v>
          </cell>
          <cell r="F1115">
            <v>11.88</v>
          </cell>
          <cell r="G1115">
            <v>20</v>
          </cell>
          <cell r="H1115">
            <v>20</v>
          </cell>
          <cell r="I1115">
            <v>0</v>
          </cell>
          <cell r="J1115">
            <v>149.22</v>
          </cell>
          <cell r="K1115">
            <v>0</v>
          </cell>
          <cell r="L1115">
            <v>650.71</v>
          </cell>
        </row>
        <row r="1116">
          <cell r="D1116">
            <v>23660</v>
          </cell>
          <cell r="F1116">
            <v>11.515000000000001</v>
          </cell>
          <cell r="G1116">
            <v>20</v>
          </cell>
          <cell r="H1116">
            <v>20</v>
          </cell>
          <cell r="I1116">
            <v>0</v>
          </cell>
          <cell r="J1116">
            <v>233.95</v>
          </cell>
          <cell r="K1116">
            <v>0</v>
          </cell>
          <cell r="L1116">
            <v>884.66000000000008</v>
          </cell>
        </row>
        <row r="1117">
          <cell r="D1117">
            <v>23680</v>
          </cell>
          <cell r="F1117">
            <v>10.121</v>
          </cell>
          <cell r="G1117">
            <v>20</v>
          </cell>
          <cell r="H1117">
            <v>20</v>
          </cell>
          <cell r="I1117">
            <v>0</v>
          </cell>
          <cell r="J1117">
            <v>216.36</v>
          </cell>
          <cell r="K1117">
            <v>0</v>
          </cell>
          <cell r="L1117">
            <v>1101.02</v>
          </cell>
        </row>
        <row r="1118">
          <cell r="D1118">
            <v>23700</v>
          </cell>
          <cell r="F1118">
            <v>10.43</v>
          </cell>
          <cell r="G1118">
            <v>20</v>
          </cell>
          <cell r="H1118">
            <v>20</v>
          </cell>
          <cell r="I1118">
            <v>0</v>
          </cell>
          <cell r="J1118">
            <v>205.51</v>
          </cell>
          <cell r="K1118">
            <v>0</v>
          </cell>
          <cell r="L1118">
            <v>1306.53</v>
          </cell>
        </row>
        <row r="1119">
          <cell r="D1119">
            <v>23720</v>
          </cell>
          <cell r="F1119">
            <v>6.9279999999999999</v>
          </cell>
          <cell r="G1119">
            <v>20</v>
          </cell>
          <cell r="H1119">
            <v>20</v>
          </cell>
          <cell r="I1119">
            <v>0</v>
          </cell>
          <cell r="J1119">
            <v>173.58</v>
          </cell>
          <cell r="K1119">
            <v>0</v>
          </cell>
          <cell r="L1119">
            <v>1480.11</v>
          </cell>
        </row>
        <row r="1120">
          <cell r="D1120">
            <v>23740</v>
          </cell>
          <cell r="F1120">
            <v>6.6340000000000003</v>
          </cell>
          <cell r="G1120">
            <v>20</v>
          </cell>
          <cell r="H1120">
            <v>20</v>
          </cell>
          <cell r="I1120">
            <v>0</v>
          </cell>
          <cell r="J1120">
            <v>135.62</v>
          </cell>
          <cell r="K1120">
            <v>0</v>
          </cell>
          <cell r="L1120">
            <v>1615.73</v>
          </cell>
        </row>
        <row r="1121">
          <cell r="D1121">
            <v>23760</v>
          </cell>
          <cell r="F1121">
            <v>10.209</v>
          </cell>
          <cell r="G1121">
            <v>20</v>
          </cell>
          <cell r="H1121">
            <v>20</v>
          </cell>
          <cell r="I1121">
            <v>0</v>
          </cell>
          <cell r="J1121">
            <v>168.43</v>
          </cell>
          <cell r="K1121">
            <v>0</v>
          </cell>
          <cell r="L1121">
            <v>1784.16</v>
          </cell>
        </row>
        <row r="1122">
          <cell r="D1122">
            <v>23780</v>
          </cell>
          <cell r="F1122">
            <v>12.493</v>
          </cell>
          <cell r="G1122">
            <v>20</v>
          </cell>
          <cell r="H1122">
            <v>20</v>
          </cell>
          <cell r="I1122">
            <v>0</v>
          </cell>
          <cell r="J1122">
            <v>227.02</v>
          </cell>
          <cell r="K1122">
            <v>0</v>
          </cell>
          <cell r="L1122">
            <v>2011.18</v>
          </cell>
        </row>
        <row r="1123">
          <cell r="D1123">
            <v>23800</v>
          </cell>
          <cell r="F1123">
            <v>14.023</v>
          </cell>
          <cell r="G1123">
            <v>20</v>
          </cell>
          <cell r="H1123">
            <v>20</v>
          </cell>
          <cell r="I1123">
            <v>0</v>
          </cell>
          <cell r="J1123">
            <v>265.16000000000003</v>
          </cell>
          <cell r="K1123">
            <v>0</v>
          </cell>
          <cell r="L1123">
            <v>2276.34</v>
          </cell>
        </row>
        <row r="1124">
          <cell r="D1124">
            <v>23820</v>
          </cell>
          <cell r="F1124">
            <v>12.000999999999999</v>
          </cell>
          <cell r="G1124">
            <v>20</v>
          </cell>
          <cell r="H1124">
            <v>20</v>
          </cell>
          <cell r="I1124">
            <v>0</v>
          </cell>
          <cell r="J1124">
            <v>260.24</v>
          </cell>
          <cell r="K1124">
            <v>0</v>
          </cell>
          <cell r="L1124">
            <v>2536.58</v>
          </cell>
        </row>
        <row r="1125">
          <cell r="D1125">
            <v>23840</v>
          </cell>
          <cell r="F1125">
            <v>12.162000000000001</v>
          </cell>
          <cell r="G1125">
            <v>20</v>
          </cell>
          <cell r="H1125">
            <v>20</v>
          </cell>
          <cell r="I1125">
            <v>0</v>
          </cell>
          <cell r="J1125">
            <v>241.63</v>
          </cell>
          <cell r="K1125">
            <v>0</v>
          </cell>
          <cell r="L1125">
            <v>2778.21</v>
          </cell>
        </row>
        <row r="1126">
          <cell r="D1126">
            <v>23860</v>
          </cell>
          <cell r="F1126">
            <v>11.189</v>
          </cell>
          <cell r="G1126">
            <v>20</v>
          </cell>
          <cell r="H1126">
            <v>20</v>
          </cell>
          <cell r="I1126">
            <v>0</v>
          </cell>
          <cell r="J1126">
            <v>233.51</v>
          </cell>
          <cell r="K1126">
            <v>0</v>
          </cell>
          <cell r="L1126">
            <v>3011.7200000000003</v>
          </cell>
        </row>
        <row r="1127">
          <cell r="D1127">
            <v>23880</v>
          </cell>
          <cell r="F1127">
            <v>11.75</v>
          </cell>
          <cell r="G1127">
            <v>20</v>
          </cell>
          <cell r="H1127">
            <v>20</v>
          </cell>
          <cell r="I1127">
            <v>0</v>
          </cell>
          <cell r="J1127">
            <v>229.39</v>
          </cell>
          <cell r="K1127">
            <v>0</v>
          </cell>
          <cell r="L1127">
            <v>3241.11</v>
          </cell>
        </row>
        <row r="1128">
          <cell r="D1128">
            <v>23900</v>
          </cell>
          <cell r="F1128">
            <v>6.8179999999999996</v>
          </cell>
          <cell r="G1128">
            <v>20</v>
          </cell>
          <cell r="H1128">
            <v>20</v>
          </cell>
          <cell r="I1128">
            <v>0</v>
          </cell>
          <cell r="J1128">
            <v>185.68</v>
          </cell>
          <cell r="K1128">
            <v>0</v>
          </cell>
          <cell r="L1128">
            <v>3426.79</v>
          </cell>
        </row>
        <row r="1129">
          <cell r="D1129">
            <v>23920</v>
          </cell>
          <cell r="F1129">
            <v>10.78</v>
          </cell>
          <cell r="G1129">
            <v>20</v>
          </cell>
          <cell r="H1129">
            <v>20</v>
          </cell>
          <cell r="I1129">
            <v>0</v>
          </cell>
          <cell r="J1129">
            <v>175.98</v>
          </cell>
          <cell r="K1129">
            <v>0</v>
          </cell>
          <cell r="L1129">
            <v>3602.77</v>
          </cell>
        </row>
        <row r="1130">
          <cell r="D1130">
            <v>23940</v>
          </cell>
          <cell r="F1130">
            <v>10.818</v>
          </cell>
          <cell r="G1130">
            <v>20</v>
          </cell>
          <cell r="H1130">
            <v>20</v>
          </cell>
          <cell r="I1130">
            <v>0</v>
          </cell>
          <cell r="J1130">
            <v>215.98</v>
          </cell>
          <cell r="K1130">
            <v>0</v>
          </cell>
          <cell r="L1130">
            <v>3818.75</v>
          </cell>
        </row>
        <row r="1131">
          <cell r="D1131">
            <v>23960</v>
          </cell>
          <cell r="F1131">
            <v>12.406000000000001</v>
          </cell>
          <cell r="G1131">
            <v>20</v>
          </cell>
          <cell r="H1131">
            <v>20</v>
          </cell>
          <cell r="I1131">
            <v>0</v>
          </cell>
          <cell r="J1131">
            <v>232.24</v>
          </cell>
          <cell r="K1131">
            <v>0</v>
          </cell>
          <cell r="L1131">
            <v>4050.99</v>
          </cell>
        </row>
        <row r="1132">
          <cell r="D1132">
            <v>23980</v>
          </cell>
          <cell r="F1132">
            <v>14.583</v>
          </cell>
          <cell r="G1132">
            <v>20</v>
          </cell>
          <cell r="H1132">
            <v>20</v>
          </cell>
          <cell r="I1132">
            <v>0</v>
          </cell>
          <cell r="J1132">
            <v>269.89</v>
          </cell>
          <cell r="K1132">
            <v>0</v>
          </cell>
          <cell r="L1132">
            <v>4320.88</v>
          </cell>
        </row>
        <row r="1133">
          <cell r="D1133">
            <v>24000</v>
          </cell>
          <cell r="F1133">
            <v>16.138000000000002</v>
          </cell>
          <cell r="G1133">
            <v>20</v>
          </cell>
          <cell r="H1133">
            <v>20</v>
          </cell>
          <cell r="I1133">
            <v>0</v>
          </cell>
          <cell r="J1133">
            <v>307.20999999999998</v>
          </cell>
          <cell r="K1133">
            <v>0</v>
          </cell>
          <cell r="L1133">
            <v>4628.09</v>
          </cell>
        </row>
        <row r="1134">
          <cell r="D1134">
            <v>24020</v>
          </cell>
          <cell r="F1134">
            <v>16.655000000000001</v>
          </cell>
          <cell r="G1134">
            <v>20</v>
          </cell>
          <cell r="H1134">
            <v>20</v>
          </cell>
          <cell r="I1134">
            <v>0</v>
          </cell>
          <cell r="J1134">
            <v>327.93</v>
          </cell>
          <cell r="K1134">
            <v>0</v>
          </cell>
          <cell r="L1134">
            <v>4956.0200000000004</v>
          </cell>
        </row>
        <row r="1135">
          <cell r="D1135">
            <v>24040</v>
          </cell>
          <cell r="F1135">
            <v>17.050999999999998</v>
          </cell>
          <cell r="G1135">
            <v>20</v>
          </cell>
          <cell r="H1135">
            <v>20</v>
          </cell>
          <cell r="I1135">
            <v>0</v>
          </cell>
          <cell r="J1135">
            <v>337.06</v>
          </cell>
          <cell r="K1135">
            <v>0</v>
          </cell>
          <cell r="L1135">
            <v>5293.0800000000008</v>
          </cell>
        </row>
        <row r="1136">
          <cell r="D1136">
            <v>24060</v>
          </cell>
          <cell r="F1136">
            <v>17.202000000000002</v>
          </cell>
          <cell r="G1136">
            <v>20</v>
          </cell>
          <cell r="H1136">
            <v>20</v>
          </cell>
          <cell r="I1136">
            <v>0</v>
          </cell>
          <cell r="J1136">
            <v>342.53</v>
          </cell>
          <cell r="K1136">
            <v>0</v>
          </cell>
          <cell r="L1136">
            <v>5635.6100000000006</v>
          </cell>
        </row>
        <row r="1137">
          <cell r="D1137">
            <v>24080</v>
          </cell>
          <cell r="F1137">
            <v>13.521000000000001</v>
          </cell>
          <cell r="G1137">
            <v>20</v>
          </cell>
          <cell r="H1137">
            <v>20</v>
          </cell>
          <cell r="I1137">
            <v>0</v>
          </cell>
          <cell r="J1137">
            <v>307.23</v>
          </cell>
          <cell r="K1137">
            <v>0</v>
          </cell>
          <cell r="L1137">
            <v>5942.84</v>
          </cell>
        </row>
        <row r="1138">
          <cell r="D1138">
            <v>24100</v>
          </cell>
          <cell r="F1138">
            <v>13.196999999999999</v>
          </cell>
          <cell r="G1138">
            <v>20</v>
          </cell>
          <cell r="H1138">
            <v>20</v>
          </cell>
          <cell r="I1138">
            <v>0</v>
          </cell>
          <cell r="J1138">
            <v>267.18</v>
          </cell>
          <cell r="K1138">
            <v>0</v>
          </cell>
          <cell r="L1138">
            <v>6210.02</v>
          </cell>
        </row>
        <row r="1139">
          <cell r="D1139">
            <v>24120</v>
          </cell>
          <cell r="F1139">
            <v>18.943000000000001</v>
          </cell>
          <cell r="G1139">
            <v>20</v>
          </cell>
          <cell r="H1139">
            <v>20</v>
          </cell>
          <cell r="I1139">
            <v>0</v>
          </cell>
          <cell r="J1139">
            <v>321.39999999999998</v>
          </cell>
          <cell r="K1139">
            <v>0</v>
          </cell>
          <cell r="L1139">
            <v>6531.42</v>
          </cell>
        </row>
        <row r="1140">
          <cell r="D1140">
            <v>24140</v>
          </cell>
          <cell r="F1140">
            <v>18.420999999999999</v>
          </cell>
          <cell r="G1140">
            <v>20</v>
          </cell>
          <cell r="H1140">
            <v>20</v>
          </cell>
          <cell r="I1140">
            <v>0</v>
          </cell>
          <cell r="J1140">
            <v>373.64</v>
          </cell>
          <cell r="K1140">
            <v>0</v>
          </cell>
          <cell r="L1140">
            <v>6905.06</v>
          </cell>
        </row>
        <row r="1141">
          <cell r="D1141">
            <v>24160</v>
          </cell>
          <cell r="F1141">
            <v>18.367999999999999</v>
          </cell>
          <cell r="G1141">
            <v>20</v>
          </cell>
          <cell r="H1141">
            <v>20</v>
          </cell>
          <cell r="I1141">
            <v>0</v>
          </cell>
          <cell r="J1141">
            <v>367.89</v>
          </cell>
          <cell r="K1141">
            <v>0</v>
          </cell>
          <cell r="L1141">
            <v>7272.9500000000007</v>
          </cell>
        </row>
        <row r="1142">
          <cell r="D1142">
            <v>24180</v>
          </cell>
          <cell r="F1142">
            <v>17.350000000000001</v>
          </cell>
          <cell r="G1142">
            <v>20</v>
          </cell>
          <cell r="H1142">
            <v>20</v>
          </cell>
          <cell r="I1142">
            <v>0</v>
          </cell>
          <cell r="J1142">
            <v>357.18</v>
          </cell>
          <cell r="K1142">
            <v>0</v>
          </cell>
          <cell r="L1142">
            <v>7630.130000000001</v>
          </cell>
        </row>
        <row r="1143">
          <cell r="D1143">
            <v>24200</v>
          </cell>
          <cell r="F1143">
            <v>16.54</v>
          </cell>
          <cell r="G1143">
            <v>20</v>
          </cell>
          <cell r="H1143">
            <v>20</v>
          </cell>
          <cell r="I1143">
            <v>0</v>
          </cell>
          <cell r="J1143">
            <v>338.9</v>
          </cell>
          <cell r="K1143">
            <v>0</v>
          </cell>
          <cell r="L1143">
            <v>7969.0300000000007</v>
          </cell>
        </row>
        <row r="1144">
          <cell r="D1144">
            <v>24220</v>
          </cell>
          <cell r="F1144">
            <v>14.32</v>
          </cell>
          <cell r="G1144">
            <v>20</v>
          </cell>
          <cell r="H1144">
            <v>20</v>
          </cell>
          <cell r="I1144">
            <v>0</v>
          </cell>
          <cell r="J1144">
            <v>308.60000000000002</v>
          </cell>
          <cell r="K1144">
            <v>0</v>
          </cell>
          <cell r="L1144">
            <v>8277.630000000001</v>
          </cell>
        </row>
        <row r="1145">
          <cell r="D1145">
            <v>24240</v>
          </cell>
          <cell r="F1145">
            <v>13.69</v>
          </cell>
          <cell r="G1145">
            <v>20</v>
          </cell>
          <cell r="H1145">
            <v>20</v>
          </cell>
          <cell r="I1145">
            <v>0</v>
          </cell>
          <cell r="J1145">
            <v>280.10000000000002</v>
          </cell>
          <cell r="K1145">
            <v>0</v>
          </cell>
          <cell r="L1145">
            <v>8557.7300000000014</v>
          </cell>
        </row>
        <row r="1146">
          <cell r="D1146">
            <v>24260</v>
          </cell>
          <cell r="F1146">
            <v>12.355</v>
          </cell>
          <cell r="G1146">
            <v>20</v>
          </cell>
          <cell r="H1146">
            <v>20</v>
          </cell>
          <cell r="I1146">
            <v>0</v>
          </cell>
          <cell r="J1146">
            <v>260.45</v>
          </cell>
          <cell r="K1146">
            <v>0</v>
          </cell>
          <cell r="L1146">
            <v>8818.1800000000021</v>
          </cell>
        </row>
        <row r="1147">
          <cell r="D1147">
            <v>24280</v>
          </cell>
          <cell r="F1147">
            <v>11.518000000000001</v>
          </cell>
          <cell r="G1147">
            <v>20</v>
          </cell>
          <cell r="H1147">
            <v>20</v>
          </cell>
          <cell r="I1147">
            <v>0</v>
          </cell>
          <cell r="J1147">
            <v>238.73</v>
          </cell>
          <cell r="K1147">
            <v>0</v>
          </cell>
          <cell r="L1147">
            <v>9056.9100000000017</v>
          </cell>
        </row>
        <row r="1148">
          <cell r="D1148">
            <v>24300</v>
          </cell>
          <cell r="F1148">
            <v>9.5090000000000003</v>
          </cell>
          <cell r="G1148">
            <v>20</v>
          </cell>
          <cell r="H1148">
            <v>20</v>
          </cell>
          <cell r="I1148">
            <v>0</v>
          </cell>
          <cell r="J1148">
            <v>210.27</v>
          </cell>
          <cell r="K1148">
            <v>0</v>
          </cell>
          <cell r="L1148">
            <v>9267.1800000000021</v>
          </cell>
        </row>
        <row r="1149">
          <cell r="D1149">
            <v>24320</v>
          </cell>
          <cell r="F1149">
            <v>10.824</v>
          </cell>
          <cell r="G1149">
            <v>20</v>
          </cell>
          <cell r="H1149">
            <v>20</v>
          </cell>
          <cell r="I1149">
            <v>0</v>
          </cell>
          <cell r="J1149">
            <v>203.33</v>
          </cell>
          <cell r="K1149">
            <v>0</v>
          </cell>
          <cell r="L1149">
            <v>9470.510000000002</v>
          </cell>
        </row>
        <row r="1150">
          <cell r="D1150">
            <v>24340</v>
          </cell>
          <cell r="F1150">
            <v>11.657999999999999</v>
          </cell>
          <cell r="G1150">
            <v>20</v>
          </cell>
          <cell r="H1150">
            <v>20</v>
          </cell>
          <cell r="I1150">
            <v>0</v>
          </cell>
          <cell r="J1150">
            <v>224.82</v>
          </cell>
          <cell r="K1150">
            <v>0</v>
          </cell>
          <cell r="L1150">
            <v>9695.3300000000017</v>
          </cell>
        </row>
        <row r="1151">
          <cell r="D1151">
            <v>24360</v>
          </cell>
          <cell r="F1151">
            <v>5.7469999999999999</v>
          </cell>
          <cell r="G1151">
            <v>20</v>
          </cell>
          <cell r="H1151">
            <v>20</v>
          </cell>
          <cell r="I1151">
            <v>0</v>
          </cell>
          <cell r="J1151">
            <v>174.05</v>
          </cell>
          <cell r="K1151">
            <v>0</v>
          </cell>
          <cell r="L1151">
            <v>9869.380000000001</v>
          </cell>
        </row>
        <row r="1152">
          <cell r="D1152">
            <v>24380</v>
          </cell>
          <cell r="F1152">
            <v>10.637</v>
          </cell>
          <cell r="G1152">
            <v>20</v>
          </cell>
          <cell r="H1152">
            <v>20</v>
          </cell>
          <cell r="I1152">
            <v>0</v>
          </cell>
          <cell r="J1152">
            <v>163.84</v>
          </cell>
          <cell r="K1152">
            <v>0</v>
          </cell>
          <cell r="L1152">
            <v>10033.220000000001</v>
          </cell>
        </row>
        <row r="1153">
          <cell r="D1153">
            <v>24400</v>
          </cell>
          <cell r="F1153">
            <v>10.247</v>
          </cell>
          <cell r="G1153">
            <v>20</v>
          </cell>
          <cell r="H1153">
            <v>20</v>
          </cell>
          <cell r="I1153">
            <v>0</v>
          </cell>
          <cell r="J1153">
            <v>208.84</v>
          </cell>
          <cell r="K1153">
            <v>0</v>
          </cell>
          <cell r="L1153">
            <v>10242.060000000001</v>
          </cell>
        </row>
        <row r="1154">
          <cell r="D1154">
            <v>24420</v>
          </cell>
          <cell r="F1154">
            <v>9.9939999999999998</v>
          </cell>
          <cell r="G1154">
            <v>20</v>
          </cell>
          <cell r="H1154">
            <v>20</v>
          </cell>
          <cell r="I1154">
            <v>0</v>
          </cell>
          <cell r="J1154">
            <v>202.41</v>
          </cell>
          <cell r="K1154">
            <v>0</v>
          </cell>
          <cell r="L1154">
            <v>10444.470000000001</v>
          </cell>
        </row>
        <row r="1155">
          <cell r="D1155">
            <v>24440</v>
          </cell>
          <cell r="F1155">
            <v>10.347</v>
          </cell>
          <cell r="G1155">
            <v>20</v>
          </cell>
          <cell r="H1155">
            <v>20</v>
          </cell>
          <cell r="I1155">
            <v>0</v>
          </cell>
          <cell r="J1155">
            <v>203.41</v>
          </cell>
          <cell r="K1155">
            <v>0</v>
          </cell>
          <cell r="L1155">
            <v>10647.880000000001</v>
          </cell>
        </row>
        <row r="1156">
          <cell r="D1156">
            <v>24460</v>
          </cell>
          <cell r="F1156">
            <v>11.122</v>
          </cell>
          <cell r="G1156">
            <v>20</v>
          </cell>
          <cell r="H1156">
            <v>20</v>
          </cell>
          <cell r="I1156">
            <v>0</v>
          </cell>
          <cell r="J1156">
            <v>214.69</v>
          </cell>
          <cell r="K1156">
            <v>0</v>
          </cell>
          <cell r="L1156">
            <v>10862.570000000002</v>
          </cell>
        </row>
        <row r="1157">
          <cell r="D1157">
            <v>24480</v>
          </cell>
          <cell r="F1157">
            <v>10.773999999999999</v>
          </cell>
          <cell r="G1157">
            <v>20</v>
          </cell>
          <cell r="H1157">
            <v>20</v>
          </cell>
          <cell r="I1157">
            <v>0</v>
          </cell>
          <cell r="J1157">
            <v>218.96</v>
          </cell>
          <cell r="K1157">
            <v>0</v>
          </cell>
          <cell r="L1157">
            <v>11081.53</v>
          </cell>
        </row>
        <row r="1158">
          <cell r="D1158">
            <v>24500</v>
          </cell>
          <cell r="F1158">
            <v>10.944000000000001</v>
          </cell>
          <cell r="G1158">
            <v>20</v>
          </cell>
          <cell r="H1158">
            <v>20</v>
          </cell>
          <cell r="I1158">
            <v>0</v>
          </cell>
          <cell r="J1158">
            <v>217.18</v>
          </cell>
          <cell r="K1158">
            <v>0</v>
          </cell>
          <cell r="L1158">
            <v>11298.710000000001</v>
          </cell>
        </row>
        <row r="1159">
          <cell r="D1159">
            <v>24520</v>
          </cell>
          <cell r="F1159">
            <v>12.028</v>
          </cell>
          <cell r="G1159">
            <v>20</v>
          </cell>
          <cell r="H1159">
            <v>20</v>
          </cell>
          <cell r="I1159">
            <v>0</v>
          </cell>
          <cell r="J1159">
            <v>229.72</v>
          </cell>
          <cell r="K1159">
            <v>0</v>
          </cell>
          <cell r="L1159">
            <v>11528.43</v>
          </cell>
        </row>
        <row r="1160">
          <cell r="D1160">
            <v>24540</v>
          </cell>
          <cell r="F1160">
            <v>9.9380000000000006</v>
          </cell>
          <cell r="G1160">
            <v>20</v>
          </cell>
          <cell r="H1160">
            <v>20</v>
          </cell>
          <cell r="I1160">
            <v>0</v>
          </cell>
          <cell r="J1160">
            <v>219.66</v>
          </cell>
          <cell r="K1160">
            <v>0</v>
          </cell>
          <cell r="L1160">
            <v>11748.09</v>
          </cell>
        </row>
        <row r="1161">
          <cell r="D1161">
            <v>24560</v>
          </cell>
          <cell r="F1161">
            <v>10.074999999999999</v>
          </cell>
          <cell r="G1161">
            <v>20</v>
          </cell>
          <cell r="H1161">
            <v>20</v>
          </cell>
          <cell r="I1161">
            <v>0</v>
          </cell>
          <cell r="J1161">
            <v>200.13</v>
          </cell>
          <cell r="K1161">
            <v>0</v>
          </cell>
          <cell r="L1161">
            <v>11948.22</v>
          </cell>
        </row>
        <row r="1162">
          <cell r="D1162">
            <v>24580</v>
          </cell>
          <cell r="F1162">
            <v>10.984</v>
          </cell>
          <cell r="G1162">
            <v>20</v>
          </cell>
          <cell r="H1162">
            <v>20</v>
          </cell>
          <cell r="I1162">
            <v>0</v>
          </cell>
          <cell r="J1162">
            <v>210.59</v>
          </cell>
          <cell r="K1162">
            <v>0</v>
          </cell>
          <cell r="L1162">
            <v>12158.81</v>
          </cell>
        </row>
        <row r="1163">
          <cell r="D1163">
            <v>24600</v>
          </cell>
          <cell r="F1163">
            <v>12.22</v>
          </cell>
          <cell r="G1163">
            <v>20</v>
          </cell>
          <cell r="H1163">
            <v>20</v>
          </cell>
          <cell r="I1163">
            <v>0</v>
          </cell>
          <cell r="J1163">
            <v>232.04</v>
          </cell>
          <cell r="K1163">
            <v>0</v>
          </cell>
          <cell r="L1163">
            <v>12390.85</v>
          </cell>
        </row>
        <row r="1164">
          <cell r="D1164">
            <v>24620</v>
          </cell>
          <cell r="F1164">
            <v>12.382</v>
          </cell>
          <cell r="G1164">
            <v>20</v>
          </cell>
          <cell r="H1164">
            <v>20</v>
          </cell>
          <cell r="I1164">
            <v>0</v>
          </cell>
          <cell r="J1164">
            <v>246.02</v>
          </cell>
          <cell r="K1164">
            <v>0</v>
          </cell>
          <cell r="L1164">
            <v>12636.87</v>
          </cell>
        </row>
        <row r="1165">
          <cell r="D1165">
            <v>24640</v>
          </cell>
          <cell r="F1165">
            <v>12.24</v>
          </cell>
          <cell r="G1165">
            <v>20</v>
          </cell>
          <cell r="H1165">
            <v>20</v>
          </cell>
          <cell r="I1165">
            <v>0</v>
          </cell>
          <cell r="J1165">
            <v>246.22</v>
          </cell>
          <cell r="K1165">
            <v>0</v>
          </cell>
          <cell r="L1165">
            <v>12883.09</v>
          </cell>
        </row>
        <row r="1166">
          <cell r="D1166">
            <v>24660</v>
          </cell>
          <cell r="F1166">
            <v>13.061999999999999</v>
          </cell>
          <cell r="G1166">
            <v>20</v>
          </cell>
          <cell r="H1166">
            <v>20</v>
          </cell>
          <cell r="I1166">
            <v>0</v>
          </cell>
          <cell r="J1166">
            <v>253.02</v>
          </cell>
          <cell r="K1166">
            <v>0</v>
          </cell>
          <cell r="L1166">
            <v>13136.11</v>
          </cell>
        </row>
        <row r="1167">
          <cell r="D1167">
            <v>24680</v>
          </cell>
          <cell r="F1167">
            <v>13.035</v>
          </cell>
          <cell r="G1167">
            <v>20</v>
          </cell>
          <cell r="H1167">
            <v>20</v>
          </cell>
          <cell r="I1167">
            <v>0</v>
          </cell>
          <cell r="J1167">
            <v>260.97000000000003</v>
          </cell>
          <cell r="K1167">
            <v>0</v>
          </cell>
          <cell r="L1167">
            <v>13397.08</v>
          </cell>
        </row>
        <row r="1168">
          <cell r="D1168">
            <v>24700</v>
          </cell>
          <cell r="F1168">
            <v>8.5790000000000006</v>
          </cell>
          <cell r="G1168">
            <v>20</v>
          </cell>
          <cell r="H1168">
            <v>20</v>
          </cell>
          <cell r="I1168">
            <v>0</v>
          </cell>
          <cell r="J1168">
            <v>216.14</v>
          </cell>
          <cell r="K1168">
            <v>0</v>
          </cell>
          <cell r="L1168">
            <v>13613.22</v>
          </cell>
        </row>
        <row r="1169">
          <cell r="D1169">
            <v>24720</v>
          </cell>
          <cell r="F1169">
            <v>13.997999999999999</v>
          </cell>
          <cell r="G1169">
            <v>20</v>
          </cell>
          <cell r="H1169">
            <v>20</v>
          </cell>
          <cell r="I1169">
            <v>0</v>
          </cell>
          <cell r="J1169">
            <v>225.77</v>
          </cell>
          <cell r="K1169">
            <v>0</v>
          </cell>
          <cell r="L1169">
            <v>13838.99</v>
          </cell>
        </row>
        <row r="1170">
          <cell r="D1170">
            <v>24740</v>
          </cell>
          <cell r="F1170">
            <v>15.76</v>
          </cell>
          <cell r="G1170">
            <v>20</v>
          </cell>
          <cell r="H1170">
            <v>20</v>
          </cell>
          <cell r="I1170">
            <v>0</v>
          </cell>
          <cell r="J1170">
            <v>297.58</v>
          </cell>
          <cell r="K1170">
            <v>0</v>
          </cell>
          <cell r="L1170">
            <v>14136.57</v>
          </cell>
        </row>
        <row r="1171">
          <cell r="D1171">
            <v>24760</v>
          </cell>
          <cell r="F1171">
            <v>13.994999999999999</v>
          </cell>
          <cell r="G1171">
            <v>20</v>
          </cell>
          <cell r="H1171">
            <v>20</v>
          </cell>
          <cell r="I1171">
            <v>0</v>
          </cell>
          <cell r="J1171">
            <v>297.55</v>
          </cell>
          <cell r="K1171">
            <v>0</v>
          </cell>
          <cell r="L1171">
            <v>14434.119999999999</v>
          </cell>
        </row>
        <row r="1172">
          <cell r="D1172">
            <v>24780</v>
          </cell>
          <cell r="F1172">
            <v>12.238</v>
          </cell>
          <cell r="G1172">
            <v>20</v>
          </cell>
          <cell r="H1172">
            <v>20</v>
          </cell>
          <cell r="I1172">
            <v>0</v>
          </cell>
          <cell r="J1172">
            <v>262.33</v>
          </cell>
          <cell r="K1172">
            <v>0</v>
          </cell>
          <cell r="L1172">
            <v>14696.449999999999</v>
          </cell>
        </row>
        <row r="1173">
          <cell r="D1173">
            <v>24800</v>
          </cell>
          <cell r="F1173">
            <v>10.974</v>
          </cell>
          <cell r="G1173">
            <v>20</v>
          </cell>
          <cell r="H1173">
            <v>20</v>
          </cell>
          <cell r="I1173">
            <v>0</v>
          </cell>
          <cell r="J1173">
            <v>232.12</v>
          </cell>
          <cell r="K1173">
            <v>0</v>
          </cell>
          <cell r="L1173">
            <v>14928.57</v>
          </cell>
        </row>
        <row r="1174">
          <cell r="D1174">
            <v>24820</v>
          </cell>
          <cell r="F1174">
            <v>9.6639999999999997</v>
          </cell>
          <cell r="G1174">
            <v>20</v>
          </cell>
          <cell r="H1174">
            <v>20</v>
          </cell>
          <cell r="I1174">
            <v>0</v>
          </cell>
          <cell r="J1174">
            <v>206.38</v>
          </cell>
          <cell r="K1174">
            <v>0</v>
          </cell>
          <cell r="L1174">
            <v>15134.949999999999</v>
          </cell>
        </row>
        <row r="1175">
          <cell r="D1175">
            <v>24840</v>
          </cell>
          <cell r="F1175">
            <v>9.2309999999999999</v>
          </cell>
          <cell r="G1175">
            <v>20</v>
          </cell>
          <cell r="H1175">
            <v>20</v>
          </cell>
          <cell r="I1175">
            <v>0</v>
          </cell>
          <cell r="J1175">
            <v>188.95</v>
          </cell>
          <cell r="K1175">
            <v>0</v>
          </cell>
          <cell r="L1175">
            <v>15323.9</v>
          </cell>
        </row>
        <row r="1176">
          <cell r="D1176">
            <v>24860</v>
          </cell>
          <cell r="F1176">
            <v>11.07</v>
          </cell>
          <cell r="G1176">
            <v>20</v>
          </cell>
          <cell r="H1176">
            <v>20</v>
          </cell>
          <cell r="I1176">
            <v>0</v>
          </cell>
          <cell r="J1176">
            <v>203.01</v>
          </cell>
          <cell r="K1176">
            <v>0</v>
          </cell>
          <cell r="L1176">
            <v>15526.91</v>
          </cell>
        </row>
        <row r="1177">
          <cell r="D1177">
            <v>24880</v>
          </cell>
          <cell r="F1177">
            <v>9.827</v>
          </cell>
          <cell r="G1177">
            <v>20</v>
          </cell>
          <cell r="H1177">
            <v>20</v>
          </cell>
          <cell r="I1177">
            <v>0</v>
          </cell>
          <cell r="J1177">
            <v>208.97</v>
          </cell>
          <cell r="K1177">
            <v>0</v>
          </cell>
          <cell r="L1177">
            <v>15735.88</v>
          </cell>
        </row>
        <row r="1178">
          <cell r="D1178">
            <v>24900</v>
          </cell>
          <cell r="F1178">
            <v>9.4</v>
          </cell>
          <cell r="G1178">
            <v>20</v>
          </cell>
          <cell r="H1178">
            <v>20</v>
          </cell>
          <cell r="I1178">
            <v>0</v>
          </cell>
          <cell r="J1178">
            <v>192.27</v>
          </cell>
          <cell r="K1178">
            <v>0</v>
          </cell>
          <cell r="L1178">
            <v>15928.15</v>
          </cell>
        </row>
        <row r="1179">
          <cell r="D1179">
            <v>24920</v>
          </cell>
          <cell r="F1179">
            <v>8.8360000000000003</v>
          </cell>
          <cell r="G1179">
            <v>20</v>
          </cell>
          <cell r="H1179">
            <v>20</v>
          </cell>
          <cell r="I1179">
            <v>0</v>
          </cell>
          <cell r="J1179">
            <v>182.36</v>
          </cell>
          <cell r="K1179">
            <v>0</v>
          </cell>
          <cell r="L1179">
            <v>16110.51</v>
          </cell>
        </row>
        <row r="1180">
          <cell r="D1180">
            <v>24940</v>
          </cell>
          <cell r="F1180">
            <v>11.678000000000001</v>
          </cell>
          <cell r="G1180">
            <v>20</v>
          </cell>
          <cell r="H1180">
            <v>20</v>
          </cell>
          <cell r="I1180">
            <v>0</v>
          </cell>
          <cell r="J1180">
            <v>205.14</v>
          </cell>
          <cell r="K1180">
            <v>0</v>
          </cell>
          <cell r="L1180">
            <v>16315.65</v>
          </cell>
        </row>
        <row r="1181">
          <cell r="D1181">
            <v>24960</v>
          </cell>
          <cell r="F1181">
            <v>8.4260000000000002</v>
          </cell>
          <cell r="G1181">
            <v>20</v>
          </cell>
          <cell r="H1181">
            <v>20</v>
          </cell>
          <cell r="I1181">
            <v>0</v>
          </cell>
          <cell r="J1181">
            <v>201.04</v>
          </cell>
          <cell r="K1181">
            <v>0</v>
          </cell>
          <cell r="L1181">
            <v>16516.689999999999</v>
          </cell>
        </row>
        <row r="1182">
          <cell r="D1182">
            <v>24980</v>
          </cell>
          <cell r="F1182">
            <v>8.6850000000000005</v>
          </cell>
          <cell r="G1182">
            <v>20</v>
          </cell>
          <cell r="H1182">
            <v>20</v>
          </cell>
          <cell r="I1182">
            <v>0</v>
          </cell>
          <cell r="J1182">
            <v>171.11</v>
          </cell>
          <cell r="K1182">
            <v>0</v>
          </cell>
          <cell r="L1182">
            <v>16687.8</v>
          </cell>
        </row>
        <row r="1183">
          <cell r="D1183">
            <v>25000</v>
          </cell>
          <cell r="F1183">
            <v>8.5259999999999998</v>
          </cell>
          <cell r="G1183">
            <v>20</v>
          </cell>
          <cell r="H1183">
            <v>20</v>
          </cell>
          <cell r="I1183">
            <v>0</v>
          </cell>
          <cell r="J1183">
            <v>172.11</v>
          </cell>
          <cell r="K1183">
            <v>0</v>
          </cell>
          <cell r="L1183">
            <v>16859.91</v>
          </cell>
        </row>
        <row r="1184">
          <cell r="D1184">
            <v>25020</v>
          </cell>
          <cell r="F1184">
            <v>9.3680000000000003</v>
          </cell>
          <cell r="G1184">
            <v>20</v>
          </cell>
          <cell r="H1184">
            <v>20</v>
          </cell>
          <cell r="I1184">
            <v>0</v>
          </cell>
          <cell r="J1184">
            <v>178.94</v>
          </cell>
          <cell r="K1184">
            <v>0</v>
          </cell>
          <cell r="L1184">
            <v>17038.849999999999</v>
          </cell>
        </row>
        <row r="1185">
          <cell r="D1185">
            <v>25040</v>
          </cell>
          <cell r="F1185">
            <v>9.1310000000000002</v>
          </cell>
          <cell r="G1185">
            <v>20</v>
          </cell>
          <cell r="H1185">
            <v>20</v>
          </cell>
          <cell r="I1185">
            <v>0</v>
          </cell>
          <cell r="J1185">
            <v>184.99</v>
          </cell>
          <cell r="K1185">
            <v>0</v>
          </cell>
          <cell r="L1185">
            <v>17223.84</v>
          </cell>
        </row>
        <row r="1186">
          <cell r="D1186">
            <v>25060</v>
          </cell>
          <cell r="F1186">
            <v>7.6849999999999996</v>
          </cell>
          <cell r="G1186">
            <v>20</v>
          </cell>
          <cell r="H1186">
            <v>20</v>
          </cell>
          <cell r="I1186">
            <v>0</v>
          </cell>
          <cell r="J1186">
            <v>168.16</v>
          </cell>
          <cell r="K1186">
            <v>0</v>
          </cell>
          <cell r="L1186">
            <v>17392</v>
          </cell>
        </row>
        <row r="1187">
          <cell r="D1187">
            <v>25080</v>
          </cell>
          <cell r="F1187">
            <v>8.7270000000000003</v>
          </cell>
          <cell r="G1187">
            <v>20</v>
          </cell>
          <cell r="H1187">
            <v>20</v>
          </cell>
          <cell r="I1187">
            <v>0</v>
          </cell>
          <cell r="J1187">
            <v>164.12</v>
          </cell>
          <cell r="K1187">
            <v>0</v>
          </cell>
          <cell r="L1187">
            <v>17556.12</v>
          </cell>
        </row>
        <row r="1188">
          <cell r="D1188">
            <v>25100</v>
          </cell>
          <cell r="F1188">
            <v>9.6349999999999998</v>
          </cell>
          <cell r="G1188">
            <v>20</v>
          </cell>
          <cell r="H1188">
            <v>20</v>
          </cell>
          <cell r="I1188">
            <v>0</v>
          </cell>
          <cell r="J1188">
            <v>183.62</v>
          </cell>
          <cell r="K1188">
            <v>0</v>
          </cell>
          <cell r="L1188">
            <v>17739.739999999998</v>
          </cell>
        </row>
        <row r="1189">
          <cell r="D1189">
            <v>25120</v>
          </cell>
          <cell r="F1189">
            <v>9.2959999999999994</v>
          </cell>
          <cell r="G1189">
            <v>20</v>
          </cell>
          <cell r="H1189">
            <v>20</v>
          </cell>
          <cell r="I1189">
            <v>0</v>
          </cell>
          <cell r="J1189">
            <v>189.31</v>
          </cell>
          <cell r="K1189">
            <v>0</v>
          </cell>
          <cell r="L1189">
            <v>17929.05</v>
          </cell>
        </row>
        <row r="1190">
          <cell r="D1190">
            <v>25140</v>
          </cell>
          <cell r="F1190">
            <v>5.0570000000000004</v>
          </cell>
          <cell r="G1190">
            <v>20</v>
          </cell>
          <cell r="H1190">
            <v>20</v>
          </cell>
          <cell r="I1190">
            <v>0</v>
          </cell>
          <cell r="J1190">
            <v>143.53</v>
          </cell>
          <cell r="K1190">
            <v>0</v>
          </cell>
          <cell r="L1190">
            <v>18072.579999999998</v>
          </cell>
        </row>
        <row r="1191">
          <cell r="D1191">
            <v>25160</v>
          </cell>
          <cell r="F1191">
            <v>10.438000000000001</v>
          </cell>
          <cell r="G1191">
            <v>20</v>
          </cell>
          <cell r="H1191">
            <v>20</v>
          </cell>
          <cell r="I1191">
            <v>0</v>
          </cell>
          <cell r="J1191">
            <v>154.94999999999999</v>
          </cell>
          <cell r="K1191">
            <v>0</v>
          </cell>
          <cell r="L1191">
            <v>18227.53</v>
          </cell>
        </row>
        <row r="1192">
          <cell r="D1192">
            <v>25180</v>
          </cell>
          <cell r="F1192">
            <v>9.5210000000000008</v>
          </cell>
          <cell r="G1192">
            <v>20</v>
          </cell>
          <cell r="H1192">
            <v>20</v>
          </cell>
          <cell r="I1192">
            <v>0</v>
          </cell>
          <cell r="J1192">
            <v>199.59</v>
          </cell>
          <cell r="K1192">
            <v>0</v>
          </cell>
          <cell r="L1192">
            <v>18427.12</v>
          </cell>
        </row>
        <row r="1193">
          <cell r="D1193">
            <v>25200</v>
          </cell>
          <cell r="F1193">
            <v>9.1519999999999992</v>
          </cell>
          <cell r="G1193">
            <v>20</v>
          </cell>
          <cell r="H1193">
            <v>20</v>
          </cell>
          <cell r="I1193">
            <v>0</v>
          </cell>
          <cell r="J1193">
            <v>186.73</v>
          </cell>
          <cell r="K1193">
            <v>0</v>
          </cell>
          <cell r="L1193">
            <v>18613.849999999999</v>
          </cell>
        </row>
        <row r="1194">
          <cell r="D1194">
            <v>25220</v>
          </cell>
          <cell r="F1194">
            <v>7.94</v>
          </cell>
          <cell r="G1194">
            <v>20</v>
          </cell>
          <cell r="H1194">
            <v>20</v>
          </cell>
          <cell r="I1194">
            <v>0</v>
          </cell>
          <cell r="J1194">
            <v>170.92</v>
          </cell>
          <cell r="K1194">
            <v>0</v>
          </cell>
          <cell r="L1194">
            <v>18784.769999999997</v>
          </cell>
        </row>
        <row r="1195">
          <cell r="D1195">
            <v>25240</v>
          </cell>
          <cell r="F1195">
            <v>8.2929999999999993</v>
          </cell>
          <cell r="G1195">
            <v>20</v>
          </cell>
          <cell r="H1195">
            <v>20</v>
          </cell>
          <cell r="I1195">
            <v>0</v>
          </cell>
          <cell r="J1195">
            <v>162.33000000000001</v>
          </cell>
          <cell r="K1195">
            <v>0</v>
          </cell>
          <cell r="L1195">
            <v>18947.099999999999</v>
          </cell>
        </row>
        <row r="1196">
          <cell r="D1196">
            <v>25260</v>
          </cell>
          <cell r="F1196">
            <v>6.8550000000000004</v>
          </cell>
          <cell r="G1196">
            <v>20</v>
          </cell>
          <cell r="H1196">
            <v>20</v>
          </cell>
          <cell r="I1196">
            <v>0</v>
          </cell>
          <cell r="J1196">
            <v>151.47999999999999</v>
          </cell>
          <cell r="K1196">
            <v>0</v>
          </cell>
          <cell r="L1196">
            <v>19098.579999999998</v>
          </cell>
        </row>
        <row r="1197">
          <cell r="D1197">
            <v>25280</v>
          </cell>
          <cell r="F1197">
            <v>6.9279999999999999</v>
          </cell>
          <cell r="G1197">
            <v>20</v>
          </cell>
          <cell r="H1197">
            <v>20</v>
          </cell>
          <cell r="I1197">
            <v>0</v>
          </cell>
          <cell r="J1197">
            <v>137.83000000000001</v>
          </cell>
          <cell r="K1197">
            <v>0</v>
          </cell>
          <cell r="L1197">
            <v>19236.41</v>
          </cell>
        </row>
        <row r="1198">
          <cell r="D1198">
            <v>25300</v>
          </cell>
          <cell r="F1198">
            <v>3.9239999999999999</v>
          </cell>
          <cell r="G1198">
            <v>20</v>
          </cell>
          <cell r="H1198">
            <v>20</v>
          </cell>
          <cell r="I1198">
            <v>0</v>
          </cell>
          <cell r="J1198">
            <v>108.52</v>
          </cell>
          <cell r="K1198">
            <v>0</v>
          </cell>
          <cell r="L1198">
            <v>19344.93</v>
          </cell>
        </row>
        <row r="1199">
          <cell r="D1199">
            <v>25320</v>
          </cell>
          <cell r="F1199">
            <v>4.0350000000000001</v>
          </cell>
          <cell r="G1199">
            <v>20</v>
          </cell>
          <cell r="H1199">
            <v>20</v>
          </cell>
          <cell r="I1199">
            <v>0</v>
          </cell>
          <cell r="J1199">
            <v>79.59</v>
          </cell>
          <cell r="K1199">
            <v>0</v>
          </cell>
          <cell r="L1199">
            <v>19424.52</v>
          </cell>
        </row>
        <row r="1200">
          <cell r="D1200">
            <v>25340</v>
          </cell>
          <cell r="F1200">
            <v>4.4989999999999997</v>
          </cell>
          <cell r="G1200">
            <v>20</v>
          </cell>
          <cell r="H1200">
            <v>20</v>
          </cell>
          <cell r="I1200">
            <v>0</v>
          </cell>
          <cell r="J1200">
            <v>85.34</v>
          </cell>
          <cell r="K1200">
            <v>0</v>
          </cell>
          <cell r="L1200">
            <v>19509.86</v>
          </cell>
        </row>
        <row r="1201">
          <cell r="D1201">
            <v>25360</v>
          </cell>
          <cell r="F1201">
            <v>4.4290000000000003</v>
          </cell>
          <cell r="G1201">
            <v>20</v>
          </cell>
          <cell r="H1201">
            <v>20</v>
          </cell>
          <cell r="I1201">
            <v>0</v>
          </cell>
          <cell r="J1201">
            <v>89.28</v>
          </cell>
          <cell r="K1201">
            <v>0</v>
          </cell>
          <cell r="L1201">
            <v>19599.14</v>
          </cell>
        </row>
        <row r="1202">
          <cell r="D1202">
            <v>25380</v>
          </cell>
          <cell r="F1202">
            <v>4.306</v>
          </cell>
          <cell r="G1202">
            <v>20</v>
          </cell>
          <cell r="H1202">
            <v>20</v>
          </cell>
          <cell r="I1202">
            <v>0</v>
          </cell>
          <cell r="J1202">
            <v>87.35</v>
          </cell>
          <cell r="K1202">
            <v>0</v>
          </cell>
          <cell r="L1202">
            <v>19686.489999999998</v>
          </cell>
        </row>
        <row r="1203">
          <cell r="D1203">
            <v>25400</v>
          </cell>
          <cell r="F1203">
            <v>4.5439999999999996</v>
          </cell>
          <cell r="G1203">
            <v>20</v>
          </cell>
          <cell r="H1203">
            <v>20</v>
          </cell>
          <cell r="I1203">
            <v>0</v>
          </cell>
          <cell r="J1203">
            <v>88.5</v>
          </cell>
          <cell r="K1203">
            <v>0</v>
          </cell>
          <cell r="L1203">
            <v>19774.989999999998</v>
          </cell>
        </row>
        <row r="1204">
          <cell r="D1204">
            <v>25420</v>
          </cell>
          <cell r="F1204">
            <v>4.7619999999999996</v>
          </cell>
          <cell r="G1204">
            <v>20</v>
          </cell>
          <cell r="H1204">
            <v>20</v>
          </cell>
          <cell r="I1204">
            <v>0</v>
          </cell>
          <cell r="J1204">
            <v>93.06</v>
          </cell>
          <cell r="K1204">
            <v>0</v>
          </cell>
          <cell r="L1204">
            <v>19868.05</v>
          </cell>
        </row>
        <row r="1205">
          <cell r="D1205">
            <v>25440</v>
          </cell>
          <cell r="F1205">
            <v>4.9349999999999996</v>
          </cell>
          <cell r="G1205">
            <v>20</v>
          </cell>
          <cell r="H1205">
            <v>20</v>
          </cell>
          <cell r="I1205">
            <v>0</v>
          </cell>
          <cell r="J1205">
            <v>96.97</v>
          </cell>
          <cell r="K1205">
            <v>0</v>
          </cell>
          <cell r="L1205">
            <v>19965.02</v>
          </cell>
        </row>
        <row r="1206">
          <cell r="D1206">
            <v>25460</v>
          </cell>
          <cell r="F1206">
            <v>5.5640000000000001</v>
          </cell>
          <cell r="G1206">
            <v>20</v>
          </cell>
          <cell r="H1206">
            <v>20</v>
          </cell>
          <cell r="I1206">
            <v>0</v>
          </cell>
          <cell r="J1206">
            <v>104.99</v>
          </cell>
          <cell r="K1206">
            <v>0</v>
          </cell>
          <cell r="L1206">
            <v>20070.010000000002</v>
          </cell>
        </row>
        <row r="1207">
          <cell r="D1207">
            <v>25480</v>
          </cell>
          <cell r="F1207">
            <v>4.9720000000000004</v>
          </cell>
          <cell r="G1207">
            <v>20</v>
          </cell>
          <cell r="H1207">
            <v>20</v>
          </cell>
          <cell r="I1207">
            <v>0</v>
          </cell>
          <cell r="J1207">
            <v>105.36</v>
          </cell>
          <cell r="K1207">
            <v>0</v>
          </cell>
          <cell r="L1207">
            <v>20175.370000000003</v>
          </cell>
        </row>
        <row r="1208">
          <cell r="D1208">
            <v>25500</v>
          </cell>
          <cell r="F1208">
            <v>5.7370000000000001</v>
          </cell>
          <cell r="G1208">
            <v>20</v>
          </cell>
          <cell r="H1208">
            <v>20</v>
          </cell>
          <cell r="I1208">
            <v>0</v>
          </cell>
          <cell r="J1208">
            <v>107.09</v>
          </cell>
          <cell r="K1208">
            <v>0</v>
          </cell>
          <cell r="L1208">
            <v>20282.460000000003</v>
          </cell>
        </row>
        <row r="1209">
          <cell r="D1209">
            <v>25520</v>
          </cell>
          <cell r="F1209">
            <v>7.4539999999999997</v>
          </cell>
          <cell r="G1209">
            <v>20</v>
          </cell>
          <cell r="H1209">
            <v>20</v>
          </cell>
          <cell r="I1209">
            <v>0</v>
          </cell>
          <cell r="J1209">
            <v>131.91</v>
          </cell>
          <cell r="K1209">
            <v>0</v>
          </cell>
          <cell r="L1209">
            <v>20414.370000000003</v>
          </cell>
        </row>
        <row r="1210">
          <cell r="J1210">
            <v>19344.93</v>
          </cell>
        </row>
        <row r="1211">
          <cell r="G1211" t="str">
            <v xml:space="preserve"> </v>
          </cell>
          <cell r="K1211" t="str">
            <v xml:space="preserve"> </v>
          </cell>
          <cell r="L1211" t="str">
            <v xml:space="preserve"> </v>
          </cell>
        </row>
        <row r="1212">
          <cell r="D1212" t="str">
            <v>TOTAL ITEM "CONFORMACION TERRAPLEN" SEGÚN ACTUALIZACION DE VOLUMENES CON ORDEN DE CAMBIO Nº1, M3</v>
          </cell>
          <cell r="J1212">
            <v>124090.98800000001</v>
          </cell>
        </row>
        <row r="1213">
          <cell r="G1213" t="str">
            <v xml:space="preserve"> 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>
        <row r="2">
          <cell r="A2"/>
        </row>
      </sheetData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m_Literal"/>
      <sheetName val="(B) 审批控制页 Hoja de Ruta "/>
      <sheetName val="(C) CERTF"/>
      <sheetName val="(C) CERTF-abc OFICIAL"/>
      <sheetName val="(D) 工程进度表"/>
      <sheetName val="(D) 工程进度表PLANILLA AVANCE "/>
      <sheetName val="(E)关键人员 PERSONAL CLAVE"/>
      <sheetName val="(I) Materiales en Sitio(材料预付款）"/>
      <sheetName val="MAT_ASFALTO"/>
      <sheetName val="M1 PREF 1.2X1.2"/>
      <sheetName val="M2 PREF 1.5X1.5"/>
      <sheetName val="M3 PREF 2.0X1.5"/>
      <sheetName val="M4 PREF 2.0X2.0"/>
      <sheetName val="M5 FIER_CORR"/>
      <sheetName val="M6 TUB D=1"/>
      <sheetName val="M7 GEOMALLA"/>
      <sheetName val="RESUMEN DE MATERIALES"/>
      <sheetName val="(K) Material de asfalto（沥青预付款）"/>
      <sheetName val="(H) 保函汇总表RESUMEN DE GARANTIAS "/>
      <sheetName val="(F)罚款MULTAS"/>
      <sheetName val="(G) RESTITUCION ANTICIPO"/>
      <sheetName val="(I) 扣款RETENCIONES Hitos"/>
      <sheetName val="(I) 扣款RETENCIONES"/>
      <sheetName val="(J) 实际进度表PLANILLA AVANCE FISICO"/>
      <sheetName val="表1Gráfico1"/>
      <sheetName val="财务进度表PLANILLA FINANCIERA"/>
      <sheetName val="表2Gráfico2"/>
      <sheetName val="PLANILLA RESUMEN 当期计量汇总"/>
      <sheetName val="1.1. DESBOSQUE"/>
      <sheetName val="1.2. EXC NCLA D&lt;300M"/>
      <sheetName val="1.3. EXC FAN D&lt;300M"/>
      <sheetName val="1.4. TERR C_MAT PREST"/>
      <sheetName val="1.5. TERRA C_MAT CORT"/>
      <sheetName val="1.6. SUBRAS MEJ"/>
      <sheetName val="1.7. RELL COMPAC"/>
      <sheetName val="1.8. SOBREACARREO P D&gt;300 M"/>
      <sheetName val="1.9. TRANSPOR MAT ACOPIO Y SUBR"/>
      <sheetName val="1.10. GEOMALLA"/>
      <sheetName val="1.113 REVEGE PROTEC TATUTES"/>
      <sheetName val="2.11.SUBBASE GRANULAR"/>
      <sheetName val="2.12. BASE C_MAT TRITU"/>
      <sheetName val="2.16. TRANS MAT P_BASE Y SUBB"/>
      <sheetName val="2.14. IMPRIMA EJEC"/>
      <sheetName val="2.15. RIEGO DE LIGA EJEC"/>
      <sheetName val="2.17. CARP CONCRETO ASF"/>
      <sheetName val="2.18. SUMINIS DE ASF P_IMP"/>
      <sheetName val="2.19. SUMINIS  DE ASF P_RL"/>
      <sheetName val="2.21. SUMIN DE CEM ASF"/>
      <sheetName val="3.22. CUNETA REV EN CORTE"/>
      <sheetName val="3.23.CUNETA REV DE PIE TERRAP"/>
      <sheetName val="3.24. CUNETA DE PIE TERRAP S_R"/>
      <sheetName val="3.25. CORDON CUNETA H° TB"/>
      <sheetName val="3.26. A° DE REF P O D DREN MEN"/>
      <sheetName val="3.27.H° SIMP Tip A P O DREN MEN"/>
      <sheetName val="3.28. H° SIMPL TIP E DREN MEN"/>
      <sheetName val="3.30. EXCAV NCLAS DRENA MENOR"/>
      <sheetName val="3.31.EXCAV P ENCAU Y ODRENA MEN"/>
      <sheetName val="3.32.EXCAV ENCAUCE DE RIOS Y Q"/>
      <sheetName val="3.33. RELL P_CIMENTA DE O DREN "/>
      <sheetName val="3.34 RELL COMP P O D MEN"/>
      <sheetName val="3.29. H°C° P_O D MEN"/>
      <sheetName val="3.35. ALC SIMPL DE TUB H°"/>
      <sheetName val="3.36. SUBDREN LONG INCLUY EXCAV"/>
      <sheetName val="3.37.SUBDREN TRANSV"/>
      <sheetName val="3.38. CAPA DRENANTE"/>
      <sheetName val="3.39. ZAMPEADO DE PIEDRA"/>
      <sheetName val="3.40. GAVION TIPO COLCHO (2)"/>
      <sheetName val="3.41. ESCOLLERADO DE PIEDRA"/>
      <sheetName val="3.42. DEMOLICION DE ALCANTA"/>
      <sheetName val="3.43. REMOCION DE ALCANTARILLA"/>
      <sheetName val="5.44. GAVIONES TIPO COLCHON"/>
      <sheetName val="5.45. GAVIONES TIPO CAJON"/>
      <sheetName val="5.47. EXCAVA NO CLASF P_ESTRUC"/>
      <sheetName val="5.48. RELLENO COMPACTAD"/>
      <sheetName val="5.49. RELLENO COMPACTAD"/>
      <sheetName val="5.50. MANTO GEOTEXTIL"/>
      <sheetName val="5.51. JARDINES"/>
      <sheetName val="5.52. BORDILLO DE PROTECCION"/>
      <sheetName val="5.53. ACERAS"/>
      <sheetName val="6.57. DEFENSA LATERALES METALIC"/>
      <sheetName val="6.58. DELINEA DE CALZADA"/>
      <sheetName val="6.59. DELINEA CURVA HORIZO"/>
      <sheetName val="6.75. TACHA REFLECTIVA DE BORDE"/>
      <sheetName val="6.76. TACHA REFLECTIVA CENTRAL"/>
      <sheetName val="6.60. TACHA REFLECTIVA CENT"/>
      <sheetName val="6.61. SEÑALIZACION HORZ CON (2"/>
      <sheetName val="6.99. BANDAS ALERTADORA"/>
      <sheetName val="6.100 PASO PEATONAL EN DOBLE VI"/>
      <sheetName val="6.62 SEÑAL PREVENTIVA CUADRANG"/>
      <sheetName val="6.63 SEÑAL REGLAM OCTOG PARE"/>
      <sheetName val="6.64 SEÑAL REGLAM TRIANG CEDA"/>
      <sheetName val="6.65 SEÑAL REGLAM RECT "/>
      <sheetName val="6.66 SEÑAL REGL MED AM CUADRA"/>
      <sheetName val="6.67 SEÑAL INF DEST 2.5X0.75"/>
      <sheetName val="6.68 SEÑAL INF DEST 3.5X0.75"/>
      <sheetName val="6.69 SEÑAL INF DEST 3.5X1.35"/>
      <sheetName val="6.70 SEÑAL INF 0.4X1.5"/>
      <sheetName val="6.71 SEÑAL INF 1.5X1.8"/>
      <sheetName val="6.72 SEÑAL INF AMB 3.6X2.8"/>
      <sheetName val="6.73 SEÑAL INF AMB 4.3X1.3"/>
      <sheetName val="6.74 SEÑAL ESPE 3.0X4.0"/>
      <sheetName val="6.77 MOJONES DE KILOMETRAJE"/>
      <sheetName val="6.78 SEÑALES CON PORTICOS"/>
      <sheetName val="7.120 ESTACIONES DE PEAJE"/>
      <sheetName val="9.87 SERVICIO ALIMENTACION"/>
      <sheetName val="9.92 MANTEN LUBRI COMBUS"/>
      <sheetName val="9.93. ALQUILER O.V.I"/>
      <sheetName val="9.88 PROV DE G ELECTROGENO"/>
      <sheetName val="9.89 PROV VAGON DOBLTRACC"/>
      <sheetName val="9.90 PROV CAMION DOBLE TRACC"/>
      <sheetName val="9.102. PROV VAG FIS"/>
      <sheetName val="10.94 FORESTACION"/>
      <sheetName val="10.95 EXTEND DE TIERRA VEG S S"/>
      <sheetName val="10.96 TRASLADO DE FAUNA"/>
      <sheetName val="10.97 PERFILADO DE BPRESTAMO"/>
      <sheetName val="3.114. RELL FLUIDO P O D MEN "/>
      <sheetName val="10.109 PROGRA COMUN CAPACI RELA"/>
      <sheetName val="10.110 PARADEROS DE TRANSPORTE"/>
      <sheetName val="10.111 MONITOREO ARQUEOLOGICO"/>
      <sheetName val="10.115 ENLOSETADO DE CALZADA"/>
      <sheetName val="12.103. HUMED CALZAD"/>
      <sheetName val="15.A-2 PEDRAPLEN"/>
      <sheetName val="12.104. NIV MAQ CUNE"/>
      <sheetName val="12.105. RECUBR C RIPIO DTM 15"/>
      <sheetName val="12.106. DESP VIA OBSTRUIDA"/>
      <sheetName val="12.107. SEÑALIZACION"/>
      <sheetName val="15.A-1 TRANSPORTE"/>
      <sheetName val="14.200 IMPREVISTOS RECOMENDACIO"/>
      <sheetName val="13.108 DIFUSION Y VISIBILIDAD"/>
    </sheetNames>
    <sheetDataSet>
      <sheetData sheetId="0"/>
      <sheetData sheetId="1"/>
      <sheetData sheetId="2"/>
      <sheetData sheetId="3">
        <row r="5">
          <cell r="L5">
            <v>37</v>
          </cell>
        </row>
      </sheetData>
      <sheetData sheetId="4"/>
      <sheetData sheetId="5">
        <row r="192">
          <cell r="B192" t="str">
            <v>SUPERINTENDENTE DE OBRA</v>
          </cell>
        </row>
      </sheetData>
      <sheetData sheetId="6"/>
      <sheetData sheetId="7"/>
      <sheetData sheetId="8"/>
      <sheetData sheetId="9">
        <row r="15">
          <cell r="A15">
            <v>11</v>
          </cell>
          <cell r="B15">
            <v>2570.1068</v>
          </cell>
          <cell r="C15">
            <v>0.75</v>
          </cell>
          <cell r="D15">
            <v>103</v>
          </cell>
          <cell r="E15">
            <v>0</v>
          </cell>
          <cell r="F15">
            <v>198540.75</v>
          </cell>
          <cell r="G15">
            <v>0</v>
          </cell>
          <cell r="H15">
            <v>103</v>
          </cell>
          <cell r="I15">
            <v>198540.75</v>
          </cell>
          <cell r="J15">
            <v>198540.75</v>
          </cell>
        </row>
        <row r="16">
          <cell r="A16">
            <v>12</v>
          </cell>
          <cell r="B16">
            <v>2570.1068</v>
          </cell>
          <cell r="C16">
            <v>0.75</v>
          </cell>
          <cell r="D16">
            <v>46</v>
          </cell>
          <cell r="E16">
            <v>0</v>
          </cell>
          <cell r="F16">
            <v>88668.68</v>
          </cell>
          <cell r="G16">
            <v>0</v>
          </cell>
          <cell r="H16">
            <v>149</v>
          </cell>
          <cell r="I16">
            <v>88668.68</v>
          </cell>
          <cell r="J16">
            <v>287209.43</v>
          </cell>
        </row>
        <row r="17">
          <cell r="A17">
            <v>13</v>
          </cell>
          <cell r="B17">
            <v>2570.1068</v>
          </cell>
          <cell r="C17">
            <v>0.75</v>
          </cell>
          <cell r="D17">
            <v>33</v>
          </cell>
          <cell r="E17">
            <v>0</v>
          </cell>
          <cell r="F17">
            <v>63610.14</v>
          </cell>
          <cell r="G17">
            <v>0</v>
          </cell>
          <cell r="H17">
            <v>182</v>
          </cell>
          <cell r="I17">
            <v>63610.14</v>
          </cell>
          <cell r="J17">
            <v>350819.57</v>
          </cell>
        </row>
        <row r="18">
          <cell r="A18">
            <v>14</v>
          </cell>
          <cell r="B18">
            <v>2570.1068</v>
          </cell>
          <cell r="C18">
            <v>0.75</v>
          </cell>
          <cell r="D18">
            <v>72</v>
          </cell>
          <cell r="E18">
            <v>0</v>
          </cell>
          <cell r="F18">
            <v>138785.76999999999</v>
          </cell>
          <cell r="G18">
            <v>0</v>
          </cell>
          <cell r="H18">
            <v>254</v>
          </cell>
          <cell r="I18">
            <v>138785.76999999999</v>
          </cell>
          <cell r="J18">
            <v>489605.33999999997</v>
          </cell>
        </row>
        <row r="19">
          <cell r="A19">
            <v>15</v>
          </cell>
          <cell r="B19">
            <v>2570.1068</v>
          </cell>
          <cell r="C19">
            <v>0.75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254</v>
          </cell>
          <cell r="I19">
            <v>0</v>
          </cell>
          <cell r="J19">
            <v>489605.33999999997</v>
          </cell>
        </row>
        <row r="20">
          <cell r="A20">
            <v>16</v>
          </cell>
          <cell r="B20">
            <v>2570.1068</v>
          </cell>
          <cell r="C20">
            <v>0.75</v>
          </cell>
          <cell r="D20">
            <v>0</v>
          </cell>
          <cell r="E20">
            <v>45</v>
          </cell>
          <cell r="F20">
            <v>0</v>
          </cell>
          <cell r="G20">
            <v>86741.1</v>
          </cell>
          <cell r="H20">
            <v>209</v>
          </cell>
          <cell r="I20">
            <v>-86741.1</v>
          </cell>
          <cell r="J20">
            <v>402864.24</v>
          </cell>
        </row>
        <row r="21">
          <cell r="A21">
            <v>17</v>
          </cell>
          <cell r="B21">
            <v>2570.1068</v>
          </cell>
          <cell r="C21">
            <v>0.75</v>
          </cell>
          <cell r="D21">
            <v>0</v>
          </cell>
          <cell r="E21">
            <v>15</v>
          </cell>
          <cell r="F21">
            <v>0</v>
          </cell>
          <cell r="G21">
            <v>28913.7</v>
          </cell>
          <cell r="H21">
            <v>194</v>
          </cell>
          <cell r="I21">
            <v>-28913.7</v>
          </cell>
          <cell r="J21">
            <v>373950.54</v>
          </cell>
        </row>
        <row r="22">
          <cell r="A22">
            <v>18</v>
          </cell>
          <cell r="B22">
            <v>2570.1068</v>
          </cell>
          <cell r="C22">
            <v>0.75</v>
          </cell>
          <cell r="D22">
            <v>0</v>
          </cell>
          <cell r="E22">
            <v>42</v>
          </cell>
          <cell r="F22">
            <v>0</v>
          </cell>
          <cell r="G22">
            <v>80958.36</v>
          </cell>
          <cell r="H22">
            <v>152</v>
          </cell>
          <cell r="I22">
            <v>-80958.36</v>
          </cell>
          <cell r="J22">
            <v>292992.18</v>
          </cell>
        </row>
        <row r="23">
          <cell r="A23">
            <v>19</v>
          </cell>
          <cell r="B23">
            <v>2570.1068</v>
          </cell>
          <cell r="C23">
            <v>0.75</v>
          </cell>
          <cell r="D23">
            <v>0</v>
          </cell>
          <cell r="E23">
            <v>13</v>
          </cell>
          <cell r="F23">
            <v>0</v>
          </cell>
          <cell r="G23">
            <v>25058.54</v>
          </cell>
          <cell r="H23">
            <v>139</v>
          </cell>
          <cell r="I23">
            <v>-25058.54</v>
          </cell>
          <cell r="J23">
            <v>267933.64</v>
          </cell>
        </row>
        <row r="24">
          <cell r="A24">
            <v>20</v>
          </cell>
          <cell r="B24">
            <v>2570.1068</v>
          </cell>
          <cell r="C24">
            <v>0.75</v>
          </cell>
          <cell r="D24">
            <v>17</v>
          </cell>
          <cell r="E24">
            <v>0</v>
          </cell>
          <cell r="F24">
            <v>32768.86</v>
          </cell>
          <cell r="G24">
            <v>0</v>
          </cell>
          <cell r="H24">
            <v>156</v>
          </cell>
          <cell r="I24">
            <v>32768.86</v>
          </cell>
          <cell r="J24">
            <v>300702.5</v>
          </cell>
        </row>
        <row r="25">
          <cell r="A25">
            <v>21</v>
          </cell>
          <cell r="B25">
            <v>2570.1068</v>
          </cell>
          <cell r="C25">
            <v>0.75</v>
          </cell>
          <cell r="D25">
            <v>0</v>
          </cell>
          <cell r="E25">
            <v>17</v>
          </cell>
          <cell r="F25">
            <v>0</v>
          </cell>
          <cell r="G25">
            <v>32768.86</v>
          </cell>
          <cell r="H25">
            <v>139</v>
          </cell>
          <cell r="I25">
            <v>-32768.86</v>
          </cell>
          <cell r="J25">
            <v>267933.64</v>
          </cell>
        </row>
        <row r="26">
          <cell r="A26">
            <v>22</v>
          </cell>
          <cell r="B26">
            <v>2570.1068</v>
          </cell>
          <cell r="C26">
            <v>0.75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139</v>
          </cell>
          <cell r="I26">
            <v>0</v>
          </cell>
          <cell r="J26">
            <v>267933.64</v>
          </cell>
        </row>
        <row r="27">
          <cell r="A27">
            <v>23</v>
          </cell>
          <cell r="B27">
            <v>2570.1068</v>
          </cell>
          <cell r="C27">
            <v>0.75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139</v>
          </cell>
          <cell r="I27">
            <v>0</v>
          </cell>
          <cell r="J27">
            <v>267933.64</v>
          </cell>
        </row>
        <row r="28">
          <cell r="A28">
            <v>24</v>
          </cell>
          <cell r="B28">
            <v>2570.1068</v>
          </cell>
          <cell r="C28">
            <v>0.75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139</v>
          </cell>
          <cell r="I28">
            <v>0</v>
          </cell>
          <cell r="J28">
            <v>267933.64</v>
          </cell>
        </row>
        <row r="29">
          <cell r="A29">
            <v>25</v>
          </cell>
          <cell r="B29">
            <v>2570.1068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139</v>
          </cell>
          <cell r="I29">
            <v>0</v>
          </cell>
          <cell r="J29">
            <v>267933.64</v>
          </cell>
        </row>
        <row r="30">
          <cell r="A30">
            <v>26</v>
          </cell>
          <cell r="B30">
            <v>2570.1068</v>
          </cell>
          <cell r="C30">
            <v>0.75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139</v>
          </cell>
          <cell r="I30">
            <v>0</v>
          </cell>
          <cell r="J30">
            <v>267933.64</v>
          </cell>
        </row>
        <row r="31">
          <cell r="A31">
            <v>27</v>
          </cell>
          <cell r="B31">
            <v>2570.1068</v>
          </cell>
          <cell r="C31">
            <v>0.75</v>
          </cell>
          <cell r="D31">
            <v>27</v>
          </cell>
          <cell r="E31">
            <v>0</v>
          </cell>
          <cell r="F31">
            <v>52044.66</v>
          </cell>
          <cell r="G31">
            <v>0</v>
          </cell>
          <cell r="H31">
            <v>166</v>
          </cell>
          <cell r="I31">
            <v>52044.66</v>
          </cell>
          <cell r="J31">
            <v>319978.30000000005</v>
          </cell>
        </row>
        <row r="32">
          <cell r="A32">
            <v>28</v>
          </cell>
          <cell r="B32">
            <v>2570.1068</v>
          </cell>
          <cell r="C32">
            <v>0.75</v>
          </cell>
          <cell r="D32">
            <v>63</v>
          </cell>
          <cell r="E32">
            <v>127</v>
          </cell>
          <cell r="F32">
            <v>121437.55</v>
          </cell>
          <cell r="G32">
            <v>244802.67</v>
          </cell>
          <cell r="H32">
            <v>102</v>
          </cell>
          <cell r="I32">
            <v>-123365.12</v>
          </cell>
          <cell r="J32">
            <v>196613.18000000005</v>
          </cell>
        </row>
        <row r="33">
          <cell r="A33">
            <v>29</v>
          </cell>
          <cell r="B33">
            <v>2570.1068</v>
          </cell>
          <cell r="C33">
            <v>0.75</v>
          </cell>
          <cell r="D33">
            <v>31</v>
          </cell>
          <cell r="E33">
            <v>0</v>
          </cell>
          <cell r="F33">
            <v>59754.98</v>
          </cell>
          <cell r="G33">
            <v>0</v>
          </cell>
          <cell r="H33">
            <v>133</v>
          </cell>
          <cell r="I33">
            <v>59754.98</v>
          </cell>
          <cell r="J33">
            <v>256368.16000000006</v>
          </cell>
        </row>
        <row r="34">
          <cell r="A34">
            <v>30</v>
          </cell>
          <cell r="B34">
            <v>2570.1068</v>
          </cell>
          <cell r="C34">
            <v>0.75</v>
          </cell>
          <cell r="D34">
            <v>12</v>
          </cell>
          <cell r="E34">
            <v>15</v>
          </cell>
          <cell r="F34">
            <v>23130.959999999999</v>
          </cell>
          <cell r="G34">
            <v>28913.7</v>
          </cell>
          <cell r="H34">
            <v>130</v>
          </cell>
          <cell r="I34">
            <v>-5782.74</v>
          </cell>
          <cell r="J34">
            <v>250585.42000000007</v>
          </cell>
        </row>
        <row r="35">
          <cell r="A35">
            <v>31</v>
          </cell>
          <cell r="B35">
            <v>2570.1068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130</v>
          </cell>
          <cell r="I35">
            <v>0</v>
          </cell>
          <cell r="J35">
            <v>250585.42000000007</v>
          </cell>
        </row>
        <row r="36">
          <cell r="A36">
            <v>32</v>
          </cell>
          <cell r="B36">
            <v>2570.1068</v>
          </cell>
          <cell r="C36">
            <v>0.75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130</v>
          </cell>
          <cell r="I36">
            <v>0</v>
          </cell>
          <cell r="J36">
            <v>250585.42000000007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250585.42000000007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250585.42000000007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250585.42000000007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250585.42000000007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250585.42000000007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250585.42000000007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250585.42000000007</v>
          </cell>
        </row>
      </sheetData>
      <sheetData sheetId="10">
        <row r="15">
          <cell r="A15">
            <v>11</v>
          </cell>
          <cell r="B15">
            <v>3710.7773999999999</v>
          </cell>
          <cell r="C15">
            <v>0.75</v>
          </cell>
          <cell r="D15">
            <v>350</v>
          </cell>
          <cell r="E15">
            <v>0</v>
          </cell>
          <cell r="F15">
            <v>974079.07</v>
          </cell>
          <cell r="G15">
            <v>0</v>
          </cell>
          <cell r="H15">
            <v>974079.07</v>
          </cell>
          <cell r="I15">
            <v>350</v>
          </cell>
          <cell r="J15">
            <v>974079.07</v>
          </cell>
        </row>
        <row r="16">
          <cell r="A16">
            <v>12</v>
          </cell>
          <cell r="B16">
            <v>3710.7773999999999</v>
          </cell>
          <cell r="C16">
            <v>0.75</v>
          </cell>
          <cell r="D16">
            <v>141</v>
          </cell>
          <cell r="E16">
            <v>12</v>
          </cell>
          <cell r="F16">
            <v>392414.71</v>
          </cell>
          <cell r="G16">
            <v>33397</v>
          </cell>
          <cell r="H16">
            <v>359017.71</v>
          </cell>
          <cell r="I16">
            <v>479</v>
          </cell>
          <cell r="J16">
            <v>1333096.78</v>
          </cell>
        </row>
        <row r="17">
          <cell r="A17">
            <v>13</v>
          </cell>
          <cell r="B17">
            <v>3710.7773999999999</v>
          </cell>
          <cell r="C17">
            <v>0.75</v>
          </cell>
          <cell r="D17">
            <v>87</v>
          </cell>
          <cell r="E17">
            <v>30</v>
          </cell>
          <cell r="F17">
            <v>242128.23</v>
          </cell>
          <cell r="G17">
            <v>83492.490000000005</v>
          </cell>
          <cell r="H17">
            <v>158635.74</v>
          </cell>
          <cell r="I17">
            <v>536</v>
          </cell>
          <cell r="J17">
            <v>1491732.52</v>
          </cell>
        </row>
        <row r="18">
          <cell r="A18">
            <v>14</v>
          </cell>
          <cell r="B18">
            <v>3710.7773999999999</v>
          </cell>
          <cell r="C18">
            <v>0.75</v>
          </cell>
          <cell r="D18">
            <v>591</v>
          </cell>
          <cell r="E18">
            <v>43</v>
          </cell>
          <cell r="F18">
            <v>1644802.08</v>
          </cell>
          <cell r="G18">
            <v>119672.57</v>
          </cell>
          <cell r="H18">
            <v>1525129.51</v>
          </cell>
          <cell r="I18">
            <v>1084</v>
          </cell>
          <cell r="J18">
            <v>3016862.0300000003</v>
          </cell>
        </row>
        <row r="19">
          <cell r="A19">
            <v>15</v>
          </cell>
          <cell r="B19">
            <v>3710.7773999999999</v>
          </cell>
          <cell r="C19">
            <v>0.75</v>
          </cell>
          <cell r="D19">
            <v>353</v>
          </cell>
          <cell r="E19">
            <v>69</v>
          </cell>
          <cell r="F19">
            <v>982428.32</v>
          </cell>
          <cell r="G19">
            <v>192032.73</v>
          </cell>
          <cell r="H19">
            <v>790395.59</v>
          </cell>
          <cell r="I19">
            <v>1368</v>
          </cell>
          <cell r="J19">
            <v>3807257.62</v>
          </cell>
        </row>
        <row r="20">
          <cell r="A20">
            <v>16</v>
          </cell>
          <cell r="B20">
            <v>3710.7773999999999</v>
          </cell>
          <cell r="C20">
            <v>0.75</v>
          </cell>
          <cell r="D20">
            <v>242</v>
          </cell>
          <cell r="E20">
            <v>93</v>
          </cell>
          <cell r="F20">
            <v>673506.1</v>
          </cell>
          <cell r="G20">
            <v>258826.72</v>
          </cell>
          <cell r="H20">
            <v>414679.38</v>
          </cell>
          <cell r="I20">
            <v>1517</v>
          </cell>
          <cell r="J20">
            <v>4221937</v>
          </cell>
        </row>
        <row r="21">
          <cell r="A21">
            <v>17</v>
          </cell>
          <cell r="B21">
            <v>3710.7773999999999</v>
          </cell>
          <cell r="C21">
            <v>0.75</v>
          </cell>
          <cell r="D21">
            <v>0</v>
          </cell>
          <cell r="E21">
            <v>202</v>
          </cell>
          <cell r="F21">
            <v>0</v>
          </cell>
          <cell r="G21">
            <v>562182.78</v>
          </cell>
          <cell r="H21">
            <v>-562182.78</v>
          </cell>
          <cell r="I21">
            <v>1315</v>
          </cell>
          <cell r="J21">
            <v>3659754.2199999997</v>
          </cell>
        </row>
        <row r="22">
          <cell r="A22">
            <v>18</v>
          </cell>
          <cell r="B22">
            <v>3710.7773999999999</v>
          </cell>
          <cell r="C22">
            <v>0.75</v>
          </cell>
          <cell r="D22">
            <v>0</v>
          </cell>
          <cell r="E22">
            <v>297</v>
          </cell>
          <cell r="F22">
            <v>0</v>
          </cell>
          <cell r="G22">
            <v>826575.67</v>
          </cell>
          <cell r="H22">
            <v>-826575.67</v>
          </cell>
          <cell r="I22">
            <v>1018</v>
          </cell>
          <cell r="J22">
            <v>2833178.55</v>
          </cell>
        </row>
        <row r="23">
          <cell r="A23">
            <v>19</v>
          </cell>
          <cell r="B23">
            <v>3710.7773999999999</v>
          </cell>
          <cell r="C23">
            <v>0.75</v>
          </cell>
          <cell r="D23">
            <v>0</v>
          </cell>
          <cell r="E23">
            <v>217</v>
          </cell>
          <cell r="F23">
            <v>0</v>
          </cell>
          <cell r="G23">
            <v>603929.02</v>
          </cell>
          <cell r="H23">
            <v>-603929.02</v>
          </cell>
          <cell r="I23">
            <v>801</v>
          </cell>
          <cell r="J23">
            <v>2229249.5299999998</v>
          </cell>
        </row>
        <row r="24">
          <cell r="A24">
            <v>20</v>
          </cell>
          <cell r="B24">
            <v>3710.7773999999999</v>
          </cell>
          <cell r="C24">
            <v>0.75</v>
          </cell>
          <cell r="D24">
            <v>213</v>
          </cell>
          <cell r="E24">
            <v>186</v>
          </cell>
          <cell r="F24">
            <v>592796.68999999994</v>
          </cell>
          <cell r="G24">
            <v>517653.45</v>
          </cell>
          <cell r="H24">
            <v>75143.240000000005</v>
          </cell>
          <cell r="I24">
            <v>828</v>
          </cell>
          <cell r="J24">
            <v>2304392.7699999996</v>
          </cell>
        </row>
        <row r="25">
          <cell r="A25">
            <v>21</v>
          </cell>
          <cell r="B25">
            <v>3710.7773999999999</v>
          </cell>
          <cell r="C25">
            <v>0.75</v>
          </cell>
          <cell r="D25">
            <v>219</v>
          </cell>
          <cell r="E25">
            <v>206</v>
          </cell>
          <cell r="F25">
            <v>609495.18999999994</v>
          </cell>
          <cell r="G25">
            <v>573315.11</v>
          </cell>
          <cell r="H25">
            <v>36180.080000000002</v>
          </cell>
          <cell r="I25">
            <v>841</v>
          </cell>
          <cell r="J25">
            <v>2340572.8499999996</v>
          </cell>
        </row>
        <row r="26">
          <cell r="A26">
            <v>22</v>
          </cell>
          <cell r="B26">
            <v>3710.7773999999999</v>
          </cell>
          <cell r="C26">
            <v>0.75</v>
          </cell>
          <cell r="D26">
            <v>178</v>
          </cell>
          <cell r="E26">
            <v>267</v>
          </cell>
          <cell r="F26">
            <v>495388.78</v>
          </cell>
          <cell r="G26">
            <v>743083.17</v>
          </cell>
          <cell r="H26">
            <v>-247694.39</v>
          </cell>
          <cell r="I26">
            <v>752</v>
          </cell>
          <cell r="J26">
            <v>2092878.4599999995</v>
          </cell>
        </row>
        <row r="27">
          <cell r="A27">
            <v>23</v>
          </cell>
          <cell r="B27">
            <v>3710.7773999999999</v>
          </cell>
          <cell r="C27">
            <v>0.75</v>
          </cell>
          <cell r="D27">
            <v>115</v>
          </cell>
          <cell r="E27">
            <v>46</v>
          </cell>
          <cell r="F27">
            <v>320054.55</v>
          </cell>
          <cell r="G27">
            <v>128021.82</v>
          </cell>
          <cell r="H27">
            <v>192032.73</v>
          </cell>
          <cell r="I27">
            <v>821</v>
          </cell>
          <cell r="J27">
            <v>2284911.1899999995</v>
          </cell>
        </row>
        <row r="28">
          <cell r="A28">
            <v>24</v>
          </cell>
          <cell r="B28">
            <v>3710.7773999999999</v>
          </cell>
          <cell r="C28">
            <v>0.75</v>
          </cell>
          <cell r="D28">
            <v>123</v>
          </cell>
          <cell r="E28">
            <v>0</v>
          </cell>
          <cell r="F28">
            <v>342319.22</v>
          </cell>
          <cell r="G28">
            <v>0</v>
          </cell>
          <cell r="H28">
            <v>342319.22</v>
          </cell>
          <cell r="I28">
            <v>944</v>
          </cell>
          <cell r="J28">
            <v>2627230.4099999992</v>
          </cell>
        </row>
        <row r="29">
          <cell r="A29">
            <v>25</v>
          </cell>
          <cell r="B29">
            <v>3710.7773999999999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944</v>
          </cell>
          <cell r="J29">
            <v>2627230.4099999992</v>
          </cell>
        </row>
        <row r="30">
          <cell r="A30">
            <v>26</v>
          </cell>
          <cell r="B30">
            <v>3710.7773999999999</v>
          </cell>
          <cell r="C30">
            <v>0.75</v>
          </cell>
          <cell r="D30">
            <v>98</v>
          </cell>
          <cell r="E30">
            <v>98</v>
          </cell>
          <cell r="F30">
            <v>272742.14</v>
          </cell>
          <cell r="G30">
            <v>272742.14</v>
          </cell>
          <cell r="H30">
            <v>0</v>
          </cell>
          <cell r="I30">
            <v>944</v>
          </cell>
          <cell r="J30">
            <v>2627230.4099999992</v>
          </cell>
        </row>
        <row r="31">
          <cell r="A31">
            <v>27</v>
          </cell>
          <cell r="B31">
            <v>3710.7773999999999</v>
          </cell>
          <cell r="C31">
            <v>0.75</v>
          </cell>
          <cell r="D31">
            <v>0</v>
          </cell>
          <cell r="E31">
            <v>177</v>
          </cell>
          <cell r="F31">
            <v>0</v>
          </cell>
          <cell r="G31">
            <v>492605.7</v>
          </cell>
          <cell r="H31">
            <v>-492605.7</v>
          </cell>
          <cell r="I31">
            <v>767</v>
          </cell>
          <cell r="J31">
            <v>2134624.709999999</v>
          </cell>
        </row>
        <row r="32">
          <cell r="A32">
            <v>28</v>
          </cell>
          <cell r="B32">
            <v>3710.7773999999999</v>
          </cell>
          <cell r="C32">
            <v>0.75</v>
          </cell>
          <cell r="D32">
            <v>0</v>
          </cell>
          <cell r="E32">
            <v>126</v>
          </cell>
          <cell r="F32">
            <v>0</v>
          </cell>
          <cell r="G32">
            <v>350668.46</v>
          </cell>
          <cell r="H32">
            <v>-350668.46</v>
          </cell>
          <cell r="I32">
            <v>641</v>
          </cell>
          <cell r="J32">
            <v>1783956.2499999991</v>
          </cell>
        </row>
        <row r="33">
          <cell r="A33">
            <v>29</v>
          </cell>
          <cell r="B33">
            <v>3710.7773999999999</v>
          </cell>
          <cell r="C33">
            <v>0.75</v>
          </cell>
          <cell r="D33">
            <v>0</v>
          </cell>
          <cell r="E33">
            <v>168</v>
          </cell>
          <cell r="F33">
            <v>0</v>
          </cell>
          <cell r="G33">
            <v>467557.95</v>
          </cell>
          <cell r="H33">
            <v>-467557.95</v>
          </cell>
          <cell r="I33">
            <v>473</v>
          </cell>
          <cell r="J33">
            <v>1316398.2999999991</v>
          </cell>
        </row>
        <row r="34">
          <cell r="A34">
            <v>30</v>
          </cell>
          <cell r="B34">
            <v>3710.7773999999999</v>
          </cell>
          <cell r="C34">
            <v>0.75</v>
          </cell>
          <cell r="D34">
            <v>0</v>
          </cell>
          <cell r="E34">
            <v>181</v>
          </cell>
          <cell r="F34">
            <v>0</v>
          </cell>
          <cell r="G34">
            <v>503738.03</v>
          </cell>
          <cell r="H34">
            <v>-503738.03</v>
          </cell>
          <cell r="I34">
            <v>292</v>
          </cell>
          <cell r="J34">
            <v>812660.26999999909</v>
          </cell>
        </row>
        <row r="35">
          <cell r="A35">
            <v>31</v>
          </cell>
          <cell r="B35">
            <v>3710.7773999999999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292</v>
          </cell>
          <cell r="J35">
            <v>812660.26999999909</v>
          </cell>
        </row>
        <row r="36">
          <cell r="A36">
            <v>32</v>
          </cell>
          <cell r="B36">
            <v>3710.7773999999999</v>
          </cell>
          <cell r="C36">
            <v>0.75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292</v>
          </cell>
          <cell r="J36">
            <v>812660.26999999909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11">
        <row r="15">
          <cell r="A15">
            <v>11</v>
          </cell>
          <cell r="B15">
            <v>4690.8253999999997</v>
          </cell>
          <cell r="C15">
            <v>0.75</v>
          </cell>
          <cell r="D15">
            <v>68</v>
          </cell>
          <cell r="E15">
            <v>0</v>
          </cell>
          <cell r="F15">
            <v>239232.09539999999</v>
          </cell>
          <cell r="G15">
            <v>0</v>
          </cell>
          <cell r="H15">
            <v>239232.09539999999</v>
          </cell>
          <cell r="I15">
            <v>68</v>
          </cell>
          <cell r="J15">
            <v>239232.09539999999</v>
          </cell>
        </row>
        <row r="16">
          <cell r="A16">
            <v>12</v>
          </cell>
          <cell r="B16">
            <v>4690.8253999999997</v>
          </cell>
          <cell r="C16">
            <v>0.75</v>
          </cell>
          <cell r="D16">
            <v>46</v>
          </cell>
          <cell r="E16">
            <v>0</v>
          </cell>
          <cell r="F16">
            <v>161833.47629999998</v>
          </cell>
          <cell r="G16">
            <v>0</v>
          </cell>
          <cell r="H16">
            <v>161833.47629999998</v>
          </cell>
          <cell r="I16">
            <v>114</v>
          </cell>
          <cell r="J16">
            <v>401065.57169999997</v>
          </cell>
        </row>
        <row r="17">
          <cell r="A17">
            <v>13</v>
          </cell>
          <cell r="B17">
            <v>4690.8253999999997</v>
          </cell>
          <cell r="C17">
            <v>0.75</v>
          </cell>
          <cell r="D17">
            <v>31</v>
          </cell>
          <cell r="E17">
            <v>0</v>
          </cell>
          <cell r="F17">
            <v>109061.69055</v>
          </cell>
          <cell r="G17">
            <v>0</v>
          </cell>
          <cell r="H17">
            <v>109061.69055</v>
          </cell>
          <cell r="I17">
            <v>145</v>
          </cell>
          <cell r="J17">
            <v>510127.26224999997</v>
          </cell>
        </row>
        <row r="18">
          <cell r="A18">
            <v>14</v>
          </cell>
          <cell r="B18">
            <v>4690.8253999999997</v>
          </cell>
          <cell r="C18">
            <v>0.75</v>
          </cell>
          <cell r="D18">
            <v>74</v>
          </cell>
          <cell r="E18">
            <v>0</v>
          </cell>
          <cell r="F18">
            <v>260340.80969999998</v>
          </cell>
          <cell r="G18">
            <v>0</v>
          </cell>
          <cell r="H18">
            <v>260340.80969999998</v>
          </cell>
          <cell r="I18">
            <v>219</v>
          </cell>
          <cell r="J18">
            <v>770468.07195000001</v>
          </cell>
        </row>
        <row r="19">
          <cell r="A19">
            <v>15</v>
          </cell>
          <cell r="B19">
            <v>4690.8253999999997</v>
          </cell>
          <cell r="C19">
            <v>0.75</v>
          </cell>
          <cell r="D19">
            <v>8</v>
          </cell>
          <cell r="E19">
            <v>30</v>
          </cell>
          <cell r="F19">
            <v>28144.952399999998</v>
          </cell>
          <cell r="G19">
            <v>105543.57149999999</v>
          </cell>
          <cell r="H19">
            <v>-77398.619099999996</v>
          </cell>
          <cell r="I19">
            <v>197</v>
          </cell>
          <cell r="J19">
            <v>693069.45285</v>
          </cell>
        </row>
        <row r="20">
          <cell r="A20">
            <v>16</v>
          </cell>
          <cell r="B20">
            <v>4690.8253999999997</v>
          </cell>
          <cell r="C20">
            <v>0.75</v>
          </cell>
          <cell r="D20">
            <v>16</v>
          </cell>
          <cell r="E20">
            <v>0</v>
          </cell>
          <cell r="F20">
            <v>56289.904799999997</v>
          </cell>
          <cell r="G20">
            <v>0</v>
          </cell>
          <cell r="H20">
            <v>56289.904799999997</v>
          </cell>
          <cell r="I20">
            <v>213</v>
          </cell>
          <cell r="J20">
            <v>749359.35765000002</v>
          </cell>
        </row>
        <row r="21">
          <cell r="A21">
            <v>17</v>
          </cell>
          <cell r="B21">
            <v>4690.8253999999997</v>
          </cell>
          <cell r="C21">
            <v>0.75</v>
          </cell>
          <cell r="D21">
            <v>0</v>
          </cell>
          <cell r="E21">
            <v>24</v>
          </cell>
          <cell r="F21">
            <v>0</v>
          </cell>
          <cell r="G21">
            <v>84434.857199999999</v>
          </cell>
          <cell r="H21">
            <v>-84434.857199999999</v>
          </cell>
          <cell r="I21">
            <v>189</v>
          </cell>
          <cell r="J21">
            <v>664924.50045000005</v>
          </cell>
        </row>
        <row r="22">
          <cell r="A22">
            <v>18</v>
          </cell>
          <cell r="B22">
            <v>4690.8253999999997</v>
          </cell>
          <cell r="C22">
            <v>0.75</v>
          </cell>
          <cell r="D22">
            <v>0</v>
          </cell>
          <cell r="E22">
            <v>13</v>
          </cell>
          <cell r="F22">
            <v>0</v>
          </cell>
          <cell r="G22">
            <v>45735.54765</v>
          </cell>
          <cell r="H22">
            <v>-45735.54765</v>
          </cell>
          <cell r="I22">
            <v>176</v>
          </cell>
          <cell r="J22">
            <v>619188.95280000009</v>
          </cell>
        </row>
        <row r="23">
          <cell r="A23">
            <v>19</v>
          </cell>
          <cell r="B23">
            <v>4690.8253999999997</v>
          </cell>
          <cell r="C23">
            <v>0.75</v>
          </cell>
          <cell r="D23">
            <v>0</v>
          </cell>
          <cell r="E23">
            <v>31</v>
          </cell>
          <cell r="F23">
            <v>0</v>
          </cell>
          <cell r="G23">
            <v>109061.69055</v>
          </cell>
          <cell r="H23">
            <v>-109061.69055</v>
          </cell>
          <cell r="I23">
            <v>145</v>
          </cell>
          <cell r="J23">
            <v>510127.26225000009</v>
          </cell>
        </row>
        <row r="24">
          <cell r="A24">
            <v>20</v>
          </cell>
          <cell r="B24">
            <v>4690.8253999999997</v>
          </cell>
          <cell r="C24">
            <v>0.75</v>
          </cell>
          <cell r="D24">
            <v>21</v>
          </cell>
          <cell r="E24">
            <v>15</v>
          </cell>
          <cell r="F24">
            <v>73880.500049999988</v>
          </cell>
          <cell r="G24">
            <v>52771.785749999995</v>
          </cell>
          <cell r="H24">
            <v>21108.714299999992</v>
          </cell>
          <cell r="I24">
            <v>151</v>
          </cell>
          <cell r="J24">
            <v>531235.97655000002</v>
          </cell>
        </row>
        <row r="25">
          <cell r="A25">
            <v>21</v>
          </cell>
          <cell r="B25">
            <v>4690.8253999999997</v>
          </cell>
          <cell r="C25">
            <v>0.75</v>
          </cell>
          <cell r="D25">
            <v>31</v>
          </cell>
          <cell r="E25">
            <v>34</v>
          </cell>
          <cell r="F25">
            <v>109061.69055</v>
          </cell>
          <cell r="G25">
            <v>119616.0477</v>
          </cell>
          <cell r="H25">
            <v>-10554.357149999996</v>
          </cell>
          <cell r="I25">
            <v>148</v>
          </cell>
          <cell r="J25">
            <v>520681.61940000003</v>
          </cell>
        </row>
        <row r="26">
          <cell r="A26">
            <v>22</v>
          </cell>
          <cell r="B26">
            <v>4690.8253999999997</v>
          </cell>
          <cell r="C26">
            <v>0.75</v>
          </cell>
          <cell r="D26">
            <v>27</v>
          </cell>
          <cell r="E26">
            <v>63</v>
          </cell>
          <cell r="F26">
            <v>94989.214349999995</v>
          </cell>
          <cell r="G26">
            <v>221641.50014999998</v>
          </cell>
          <cell r="H26">
            <v>-126652.28579999998</v>
          </cell>
          <cell r="I26">
            <v>112</v>
          </cell>
          <cell r="J26">
            <v>394029.33360000001</v>
          </cell>
        </row>
        <row r="27">
          <cell r="A27">
            <v>23</v>
          </cell>
          <cell r="B27">
            <v>4690.8253999999997</v>
          </cell>
          <cell r="C27">
            <v>0.75</v>
          </cell>
          <cell r="D27">
            <v>16</v>
          </cell>
          <cell r="E27">
            <v>20</v>
          </cell>
          <cell r="F27">
            <v>56289.904799999997</v>
          </cell>
          <cell r="G27">
            <v>70362.380999999994</v>
          </cell>
          <cell r="H27">
            <v>-14072.476199999997</v>
          </cell>
          <cell r="I27">
            <v>108</v>
          </cell>
          <cell r="J27">
            <v>379956.85740000004</v>
          </cell>
        </row>
        <row r="28">
          <cell r="A28">
            <v>24</v>
          </cell>
          <cell r="B28">
            <v>4690.8253999999997</v>
          </cell>
          <cell r="C28">
            <v>0.75</v>
          </cell>
          <cell r="D28">
            <v>16</v>
          </cell>
          <cell r="E28">
            <v>0</v>
          </cell>
          <cell r="F28">
            <v>56289.904799999997</v>
          </cell>
          <cell r="G28">
            <v>0</v>
          </cell>
          <cell r="H28">
            <v>56289.904799999997</v>
          </cell>
          <cell r="I28">
            <v>124</v>
          </cell>
          <cell r="J28">
            <v>436246.76220000006</v>
          </cell>
        </row>
        <row r="29">
          <cell r="A29">
            <v>25</v>
          </cell>
          <cell r="B29">
            <v>4690.8253999999997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124</v>
          </cell>
          <cell r="J29">
            <v>436246.76220000006</v>
          </cell>
        </row>
        <row r="30">
          <cell r="A30">
            <v>26</v>
          </cell>
          <cell r="B30">
            <v>4690.8253999999997</v>
          </cell>
          <cell r="C30">
            <v>0.75</v>
          </cell>
          <cell r="D30">
            <v>30</v>
          </cell>
          <cell r="E30">
            <v>32</v>
          </cell>
          <cell r="F30">
            <v>105543.57149999999</v>
          </cell>
          <cell r="G30">
            <v>112579.80959999999</v>
          </cell>
          <cell r="H30">
            <v>-7036.2381000000023</v>
          </cell>
          <cell r="I30">
            <v>122</v>
          </cell>
          <cell r="J30">
            <v>429210.52410000004</v>
          </cell>
        </row>
        <row r="31">
          <cell r="A31">
            <v>27</v>
          </cell>
          <cell r="B31">
            <v>4690.8253999999997</v>
          </cell>
          <cell r="C31">
            <v>0.75</v>
          </cell>
          <cell r="D31">
            <v>51</v>
          </cell>
          <cell r="E31">
            <v>14</v>
          </cell>
          <cell r="F31">
            <v>179424.07154999999</v>
          </cell>
          <cell r="G31">
            <v>49253.666699999994</v>
          </cell>
          <cell r="H31">
            <v>130170.40484999999</v>
          </cell>
          <cell r="I31">
            <v>159</v>
          </cell>
          <cell r="J31">
            <v>559380.92895000009</v>
          </cell>
        </row>
        <row r="32">
          <cell r="A32">
            <v>28</v>
          </cell>
          <cell r="B32">
            <v>4690.8253999999997</v>
          </cell>
          <cell r="C32">
            <v>0.75</v>
          </cell>
          <cell r="D32">
            <v>67</v>
          </cell>
          <cell r="E32">
            <v>49</v>
          </cell>
          <cell r="F32">
            <v>235713.97634999995</v>
          </cell>
          <cell r="G32">
            <v>172387.83344999998</v>
          </cell>
          <cell r="H32">
            <v>63326.142899999977</v>
          </cell>
          <cell r="I32">
            <v>177</v>
          </cell>
          <cell r="J32">
            <v>622707.07185000007</v>
          </cell>
        </row>
        <row r="33">
          <cell r="A33">
            <v>29</v>
          </cell>
          <cell r="B33">
            <v>4690.8253999999997</v>
          </cell>
          <cell r="C33">
            <v>0.75</v>
          </cell>
          <cell r="D33">
            <v>12</v>
          </cell>
          <cell r="E33">
            <v>114</v>
          </cell>
          <cell r="F33">
            <v>42217.428599999999</v>
          </cell>
          <cell r="G33">
            <v>401065.57169999997</v>
          </cell>
          <cell r="H33">
            <v>-358848.14309999999</v>
          </cell>
          <cell r="I33">
            <v>75</v>
          </cell>
          <cell r="J33">
            <v>263858.92875000008</v>
          </cell>
        </row>
        <row r="34">
          <cell r="A34">
            <v>30</v>
          </cell>
          <cell r="B34">
            <v>4690.8253999999997</v>
          </cell>
          <cell r="C34">
            <v>0.75</v>
          </cell>
          <cell r="D34">
            <v>30</v>
          </cell>
          <cell r="E34">
            <v>70</v>
          </cell>
          <cell r="F34">
            <v>105543.57149999999</v>
          </cell>
          <cell r="G34">
            <v>246268.33349999998</v>
          </cell>
          <cell r="H34">
            <v>-140724.76199999999</v>
          </cell>
          <cell r="I34">
            <v>35</v>
          </cell>
          <cell r="J34">
            <v>123134.16675000009</v>
          </cell>
        </row>
        <row r="35">
          <cell r="A35">
            <v>31</v>
          </cell>
          <cell r="B35">
            <v>4690.8253999999997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35</v>
          </cell>
          <cell r="J35">
            <v>123134.16675000009</v>
          </cell>
        </row>
        <row r="36">
          <cell r="A36">
            <v>32</v>
          </cell>
          <cell r="B36">
            <v>4690.8253999999997</v>
          </cell>
          <cell r="C36">
            <v>0.75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35</v>
          </cell>
          <cell r="J36">
            <v>123134.16675000009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12">
        <row r="15">
          <cell r="A15">
            <v>11</v>
          </cell>
          <cell r="B15">
            <v>5198.2700000000004</v>
          </cell>
          <cell r="C15">
            <v>0.75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12</v>
          </cell>
          <cell r="B16">
            <v>5198.2700000000004</v>
          </cell>
          <cell r="C16">
            <v>0.75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13</v>
          </cell>
          <cell r="B17">
            <v>5198.2700000000004</v>
          </cell>
          <cell r="C17">
            <v>0.75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14</v>
          </cell>
          <cell r="B18">
            <v>5198.2700000000004</v>
          </cell>
          <cell r="C18">
            <v>0.75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15</v>
          </cell>
          <cell r="B19">
            <v>5198.2700000000004</v>
          </cell>
          <cell r="C19">
            <v>0.75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16</v>
          </cell>
          <cell r="B20">
            <v>5198.2700000000004</v>
          </cell>
          <cell r="C20">
            <v>0.75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>
            <v>17</v>
          </cell>
          <cell r="B21">
            <v>5198.2700000000004</v>
          </cell>
          <cell r="C21">
            <v>0.75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18</v>
          </cell>
          <cell r="B22">
            <v>5198.2700000000004</v>
          </cell>
          <cell r="C22">
            <v>0.75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19</v>
          </cell>
          <cell r="B23">
            <v>5198.2700000000004</v>
          </cell>
          <cell r="C23">
            <v>0.75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>
            <v>20</v>
          </cell>
          <cell r="B24">
            <v>5198.2700000000004</v>
          </cell>
          <cell r="C24">
            <v>0.75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>
            <v>21</v>
          </cell>
          <cell r="B25">
            <v>5198.2700000000004</v>
          </cell>
          <cell r="C25">
            <v>0.75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>
            <v>22</v>
          </cell>
          <cell r="B26">
            <v>5198.2700000000004</v>
          </cell>
          <cell r="C26">
            <v>0.75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>
            <v>23</v>
          </cell>
          <cell r="B27">
            <v>5198.2700000000004</v>
          </cell>
          <cell r="C27">
            <v>0.75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>
            <v>24</v>
          </cell>
          <cell r="B28">
            <v>5198.2700000000004</v>
          </cell>
          <cell r="C28">
            <v>0.75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>
            <v>25</v>
          </cell>
          <cell r="B29">
            <v>5198.2700000000004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>
            <v>26</v>
          </cell>
          <cell r="B30">
            <v>5198.2700000000004</v>
          </cell>
          <cell r="C30">
            <v>0.75</v>
          </cell>
          <cell r="D30">
            <v>15</v>
          </cell>
          <cell r="E30">
            <v>0</v>
          </cell>
          <cell r="F30">
            <v>58480.54</v>
          </cell>
          <cell r="G30">
            <v>0</v>
          </cell>
          <cell r="H30">
            <v>58480.54</v>
          </cell>
          <cell r="I30">
            <v>15</v>
          </cell>
          <cell r="J30">
            <v>58480.54</v>
          </cell>
        </row>
        <row r="31">
          <cell r="A31">
            <v>27</v>
          </cell>
          <cell r="B31">
            <v>5198.2700000000004</v>
          </cell>
          <cell r="C31">
            <v>0.75</v>
          </cell>
          <cell r="D31">
            <v>48</v>
          </cell>
          <cell r="E31">
            <v>0</v>
          </cell>
          <cell r="F31">
            <v>187137.72</v>
          </cell>
          <cell r="G31">
            <v>0</v>
          </cell>
          <cell r="H31">
            <v>187137.72</v>
          </cell>
          <cell r="I31">
            <v>63</v>
          </cell>
          <cell r="J31">
            <v>245618.26</v>
          </cell>
        </row>
        <row r="32">
          <cell r="A32">
            <v>28</v>
          </cell>
          <cell r="B32">
            <v>5198.2700000000004</v>
          </cell>
          <cell r="C32">
            <v>0.75</v>
          </cell>
          <cell r="D32">
            <v>74</v>
          </cell>
          <cell r="E32">
            <v>0</v>
          </cell>
          <cell r="F32">
            <v>288503.99</v>
          </cell>
          <cell r="G32">
            <v>0</v>
          </cell>
          <cell r="H32">
            <v>288503.99</v>
          </cell>
          <cell r="I32">
            <v>137</v>
          </cell>
          <cell r="J32">
            <v>534122.25</v>
          </cell>
        </row>
        <row r="33">
          <cell r="A33">
            <v>29</v>
          </cell>
          <cell r="B33">
            <v>5198.2700000000004</v>
          </cell>
          <cell r="C33">
            <v>0.75</v>
          </cell>
          <cell r="D33">
            <v>10</v>
          </cell>
          <cell r="E33">
            <v>132</v>
          </cell>
          <cell r="F33">
            <v>38987.03</v>
          </cell>
          <cell r="G33">
            <v>514628.73</v>
          </cell>
          <cell r="H33">
            <v>-475641.7</v>
          </cell>
          <cell r="I33">
            <v>15</v>
          </cell>
          <cell r="J33">
            <v>58480.550000000047</v>
          </cell>
        </row>
        <row r="34">
          <cell r="A34">
            <v>30</v>
          </cell>
          <cell r="B34">
            <v>5198.2700000000004</v>
          </cell>
          <cell r="C34">
            <v>0.75</v>
          </cell>
          <cell r="D34">
            <v>74</v>
          </cell>
          <cell r="E34">
            <v>17</v>
          </cell>
          <cell r="F34">
            <v>288503.99</v>
          </cell>
          <cell r="G34">
            <v>66277.94</v>
          </cell>
          <cell r="H34">
            <v>222226.05</v>
          </cell>
          <cell r="I34">
            <v>72</v>
          </cell>
          <cell r="J34">
            <v>280706.60000000003</v>
          </cell>
        </row>
        <row r="35">
          <cell r="A35">
            <v>31</v>
          </cell>
          <cell r="B35">
            <v>5198.2700000000004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72</v>
          </cell>
          <cell r="J35">
            <v>280706.60000000003</v>
          </cell>
        </row>
        <row r="36">
          <cell r="A36">
            <v>32</v>
          </cell>
          <cell r="B36">
            <v>5198.2700000000004</v>
          </cell>
          <cell r="C36">
            <v>0.75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72</v>
          </cell>
          <cell r="J36">
            <v>280706.60000000003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13">
        <row r="15">
          <cell r="A15">
            <v>11</v>
          </cell>
          <cell r="B15">
            <v>0</v>
          </cell>
          <cell r="C15">
            <v>6.6</v>
          </cell>
          <cell r="D15">
            <v>0.75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12</v>
          </cell>
          <cell r="B16">
            <v>0</v>
          </cell>
          <cell r="C16">
            <v>6.6</v>
          </cell>
          <cell r="D16">
            <v>0.75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13</v>
          </cell>
          <cell r="B17">
            <v>0</v>
          </cell>
          <cell r="C17">
            <v>6.6</v>
          </cell>
          <cell r="D17">
            <v>0.75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14</v>
          </cell>
          <cell r="B18">
            <v>0</v>
          </cell>
          <cell r="C18">
            <v>6.6</v>
          </cell>
          <cell r="D18">
            <v>0.75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15</v>
          </cell>
          <cell r="B19">
            <v>0</v>
          </cell>
          <cell r="C19">
            <v>6.6</v>
          </cell>
          <cell r="D19">
            <v>0.75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16</v>
          </cell>
          <cell r="B20">
            <v>297360</v>
          </cell>
          <cell r="C20">
            <v>6.6</v>
          </cell>
          <cell r="D20">
            <v>0.75</v>
          </cell>
          <cell r="E20">
            <v>0</v>
          </cell>
          <cell r="F20">
            <v>1471932</v>
          </cell>
          <cell r="G20">
            <v>0</v>
          </cell>
          <cell r="H20">
            <v>1471932</v>
          </cell>
          <cell r="I20">
            <v>297360</v>
          </cell>
          <cell r="J20">
            <v>1471932</v>
          </cell>
        </row>
        <row r="21">
          <cell r="A21">
            <v>17</v>
          </cell>
          <cell r="B21">
            <v>0</v>
          </cell>
          <cell r="C21">
            <v>6.6</v>
          </cell>
          <cell r="D21">
            <v>0.75</v>
          </cell>
          <cell r="E21">
            <v>68838.789999999994</v>
          </cell>
          <cell r="F21">
            <v>0</v>
          </cell>
          <cell r="G21">
            <v>340752.01049999997</v>
          </cell>
          <cell r="H21">
            <v>-340752.01049999997</v>
          </cell>
          <cell r="I21">
            <v>228521.21000000002</v>
          </cell>
          <cell r="J21">
            <v>1131179.9895000001</v>
          </cell>
        </row>
        <row r="22">
          <cell r="A22">
            <v>18</v>
          </cell>
          <cell r="B22">
            <v>0</v>
          </cell>
          <cell r="C22">
            <v>6.6</v>
          </cell>
          <cell r="D22">
            <v>0.75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228521.21000000002</v>
          </cell>
          <cell r="J22">
            <v>1131179.9895000001</v>
          </cell>
        </row>
        <row r="23">
          <cell r="A23">
            <v>19</v>
          </cell>
          <cell r="B23">
            <v>0</v>
          </cell>
          <cell r="C23">
            <v>6.6</v>
          </cell>
          <cell r="D23">
            <v>0.75</v>
          </cell>
          <cell r="E23">
            <v>89337.36</v>
          </cell>
          <cell r="F23">
            <v>0</v>
          </cell>
          <cell r="G23">
            <v>442219.93200000003</v>
          </cell>
          <cell r="H23">
            <v>-442219.93200000003</v>
          </cell>
          <cell r="I23">
            <v>139183.85000000003</v>
          </cell>
          <cell r="J23">
            <v>688960.05750000011</v>
          </cell>
        </row>
        <row r="24">
          <cell r="A24">
            <v>20</v>
          </cell>
          <cell r="B24">
            <v>119604</v>
          </cell>
          <cell r="C24">
            <v>6.6</v>
          </cell>
          <cell r="D24">
            <v>0.75</v>
          </cell>
          <cell r="E24">
            <v>0</v>
          </cell>
          <cell r="F24">
            <v>592039.79999999993</v>
          </cell>
          <cell r="G24">
            <v>0</v>
          </cell>
          <cell r="H24">
            <v>592039.79999999993</v>
          </cell>
          <cell r="I24">
            <v>258787.85000000003</v>
          </cell>
          <cell r="J24">
            <v>1280999.8574999999</v>
          </cell>
        </row>
        <row r="25">
          <cell r="A25">
            <v>21</v>
          </cell>
          <cell r="B25">
            <v>39883.199999999997</v>
          </cell>
          <cell r="C25">
            <v>6.6</v>
          </cell>
          <cell r="D25">
            <v>0.75</v>
          </cell>
          <cell r="E25">
            <v>81451.460000000006</v>
          </cell>
          <cell r="F25">
            <v>197421.84</v>
          </cell>
          <cell r="G25">
            <v>403184.72700000001</v>
          </cell>
          <cell r="H25">
            <v>-205762.88700000002</v>
          </cell>
          <cell r="I25">
            <v>217219.59000000003</v>
          </cell>
          <cell r="J25">
            <v>1075236.9704999998</v>
          </cell>
        </row>
        <row r="26">
          <cell r="A26">
            <v>22</v>
          </cell>
          <cell r="B26">
            <v>0</v>
          </cell>
          <cell r="C26">
            <v>6.6</v>
          </cell>
          <cell r="D26">
            <v>0.75</v>
          </cell>
          <cell r="E26">
            <v>70959.61</v>
          </cell>
          <cell r="F26">
            <v>0</v>
          </cell>
          <cell r="G26">
            <v>351250.06949999998</v>
          </cell>
          <cell r="H26">
            <v>-351250.06949999998</v>
          </cell>
          <cell r="I26">
            <v>146259.98000000004</v>
          </cell>
          <cell r="J26">
            <v>723986.90099999984</v>
          </cell>
        </row>
        <row r="27">
          <cell r="A27">
            <v>23</v>
          </cell>
          <cell r="B27">
            <v>0</v>
          </cell>
          <cell r="C27">
            <v>6.6</v>
          </cell>
          <cell r="D27">
            <v>0.75</v>
          </cell>
          <cell r="E27">
            <v>12409.1</v>
          </cell>
          <cell r="F27">
            <v>0</v>
          </cell>
          <cell r="G27">
            <v>61425.044999999998</v>
          </cell>
          <cell r="H27">
            <v>-61425.044999999998</v>
          </cell>
          <cell r="I27">
            <v>133850.88000000003</v>
          </cell>
          <cell r="J27">
            <v>662561.8559999998</v>
          </cell>
        </row>
        <row r="28">
          <cell r="A28">
            <v>24</v>
          </cell>
          <cell r="B28">
            <v>0</v>
          </cell>
          <cell r="C28">
            <v>6.6</v>
          </cell>
          <cell r="D28">
            <v>0.75</v>
          </cell>
          <cell r="E28">
            <v>65069.91</v>
          </cell>
          <cell r="F28">
            <v>0</v>
          </cell>
          <cell r="G28">
            <v>322096.05450000003</v>
          </cell>
          <cell r="H28">
            <v>-322096.05450000003</v>
          </cell>
          <cell r="I28">
            <v>68780.97000000003</v>
          </cell>
          <cell r="J28">
            <v>340465.80149999977</v>
          </cell>
        </row>
        <row r="29">
          <cell r="A29">
            <v>25</v>
          </cell>
          <cell r="B29">
            <v>0</v>
          </cell>
          <cell r="C29">
            <v>6.6</v>
          </cell>
          <cell r="D29">
            <v>0.75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68780.97000000003</v>
          </cell>
          <cell r="J29">
            <v>340465.80149999977</v>
          </cell>
        </row>
        <row r="30">
          <cell r="A30">
            <v>26</v>
          </cell>
          <cell r="B30">
            <v>35790.879999999997</v>
          </cell>
          <cell r="C30">
            <v>6.6</v>
          </cell>
          <cell r="D30">
            <v>0.75</v>
          </cell>
          <cell r="E30">
            <v>26287.41</v>
          </cell>
          <cell r="F30">
            <v>177164.85599999997</v>
          </cell>
          <cell r="G30">
            <v>130122.67949999998</v>
          </cell>
          <cell r="H30">
            <v>47042.176499999987</v>
          </cell>
          <cell r="I30">
            <v>78284.440000000031</v>
          </cell>
          <cell r="J30">
            <v>387507.97799999977</v>
          </cell>
        </row>
        <row r="31">
          <cell r="A31">
            <v>27</v>
          </cell>
          <cell r="B31">
            <v>96995.78</v>
          </cell>
          <cell r="C31">
            <v>6.6</v>
          </cell>
          <cell r="D31">
            <v>0.75</v>
          </cell>
          <cell r="E31">
            <v>69656.69</v>
          </cell>
          <cell r="F31">
            <v>480129.11099999992</v>
          </cell>
          <cell r="G31">
            <v>344800.61550000001</v>
          </cell>
          <cell r="H31">
            <v>135328.4954999999</v>
          </cell>
          <cell r="I31">
            <v>105623.53000000003</v>
          </cell>
          <cell r="J31">
            <v>522836.47349999967</v>
          </cell>
        </row>
        <row r="32">
          <cell r="A32">
            <v>28</v>
          </cell>
          <cell r="B32">
            <v>101870.24</v>
          </cell>
          <cell r="C32">
            <v>6.6</v>
          </cell>
          <cell r="D32">
            <v>0.75</v>
          </cell>
          <cell r="E32">
            <v>114956.31</v>
          </cell>
          <cell r="F32">
            <v>504257.68800000002</v>
          </cell>
          <cell r="G32">
            <v>569033.7344999999</v>
          </cell>
          <cell r="H32">
            <v>-64776.04649999988</v>
          </cell>
          <cell r="I32">
            <v>92537.460000000036</v>
          </cell>
          <cell r="J32">
            <v>458060.42699999979</v>
          </cell>
        </row>
        <row r="33">
          <cell r="A33">
            <v>29</v>
          </cell>
          <cell r="B33">
            <v>118415.85</v>
          </cell>
          <cell r="C33">
            <v>6.6</v>
          </cell>
          <cell r="D33">
            <v>0.75</v>
          </cell>
          <cell r="E33">
            <v>142605</v>
          </cell>
          <cell r="F33">
            <v>586158.45750000002</v>
          </cell>
          <cell r="G33">
            <v>705894.75</v>
          </cell>
          <cell r="H33">
            <v>-119736.29249999998</v>
          </cell>
          <cell r="I33">
            <v>68348.310000000041</v>
          </cell>
          <cell r="J33">
            <v>338324.13449999981</v>
          </cell>
        </row>
        <row r="34">
          <cell r="A34">
            <v>30</v>
          </cell>
          <cell r="B34">
            <v>0</v>
          </cell>
          <cell r="C34">
            <v>6.6</v>
          </cell>
          <cell r="D34">
            <v>0.75</v>
          </cell>
          <cell r="E34">
            <v>68348.31</v>
          </cell>
          <cell r="F34">
            <v>0</v>
          </cell>
          <cell r="G34">
            <v>338324.13449999999</v>
          </cell>
          <cell r="H34">
            <v>-338324.13449999999</v>
          </cell>
          <cell r="I34">
            <v>0</v>
          </cell>
          <cell r="J34">
            <v>0</v>
          </cell>
        </row>
        <row r="35">
          <cell r="A35">
            <v>31</v>
          </cell>
          <cell r="B35">
            <v>0</v>
          </cell>
          <cell r="C35">
            <v>6.6</v>
          </cell>
          <cell r="D35">
            <v>0.75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>
            <v>32</v>
          </cell>
          <cell r="B36">
            <v>0</v>
          </cell>
          <cell r="C36">
            <v>6.6</v>
          </cell>
          <cell r="D36">
            <v>0.75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14">
        <row r="15">
          <cell r="A15">
            <v>11</v>
          </cell>
          <cell r="B15">
            <v>1250</v>
          </cell>
          <cell r="C15">
            <v>0.75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12</v>
          </cell>
          <cell r="B16">
            <v>1250</v>
          </cell>
          <cell r="C16">
            <v>0.75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13</v>
          </cell>
          <cell r="B17">
            <v>1250</v>
          </cell>
          <cell r="C17">
            <v>0.75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14</v>
          </cell>
          <cell r="B18">
            <v>1250</v>
          </cell>
          <cell r="C18">
            <v>0.75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15</v>
          </cell>
          <cell r="B19">
            <v>1250</v>
          </cell>
          <cell r="C19">
            <v>0.75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16</v>
          </cell>
          <cell r="B20">
            <v>1250</v>
          </cell>
          <cell r="C20">
            <v>0.75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>
            <v>17</v>
          </cell>
          <cell r="B21">
            <v>1250</v>
          </cell>
          <cell r="C21">
            <v>0.75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18</v>
          </cell>
          <cell r="B22">
            <v>1250</v>
          </cell>
          <cell r="C22">
            <v>0.75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19</v>
          </cell>
          <cell r="B23">
            <v>1250</v>
          </cell>
          <cell r="C23">
            <v>0.75</v>
          </cell>
          <cell r="D23">
            <v>300</v>
          </cell>
          <cell r="E23">
            <v>0</v>
          </cell>
          <cell r="F23">
            <v>281250</v>
          </cell>
          <cell r="G23">
            <v>0</v>
          </cell>
          <cell r="H23">
            <v>281250</v>
          </cell>
          <cell r="I23">
            <v>300</v>
          </cell>
          <cell r="J23">
            <v>281250</v>
          </cell>
        </row>
        <row r="24">
          <cell r="A24">
            <v>20</v>
          </cell>
          <cell r="B24">
            <v>1250</v>
          </cell>
          <cell r="C24">
            <v>0.75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300</v>
          </cell>
          <cell r="J24">
            <v>281250</v>
          </cell>
        </row>
        <row r="25">
          <cell r="A25">
            <v>21</v>
          </cell>
          <cell r="B25">
            <v>1250</v>
          </cell>
          <cell r="C25">
            <v>0.75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300</v>
          </cell>
          <cell r="J25">
            <v>281250</v>
          </cell>
        </row>
        <row r="26">
          <cell r="A26">
            <v>22</v>
          </cell>
          <cell r="B26">
            <v>1250</v>
          </cell>
          <cell r="C26">
            <v>0.75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300</v>
          </cell>
          <cell r="J26">
            <v>281250</v>
          </cell>
        </row>
        <row r="27">
          <cell r="A27">
            <v>23</v>
          </cell>
          <cell r="B27">
            <v>1250</v>
          </cell>
          <cell r="C27">
            <v>0.75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300</v>
          </cell>
          <cell r="J27">
            <v>281250</v>
          </cell>
        </row>
        <row r="28">
          <cell r="A28">
            <v>24</v>
          </cell>
          <cell r="B28">
            <v>1250</v>
          </cell>
          <cell r="C28">
            <v>0.75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300</v>
          </cell>
          <cell r="J28">
            <v>281250</v>
          </cell>
        </row>
        <row r="29">
          <cell r="A29">
            <v>25</v>
          </cell>
          <cell r="B29">
            <v>1250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300</v>
          </cell>
          <cell r="J29">
            <v>281250</v>
          </cell>
        </row>
        <row r="30">
          <cell r="A30">
            <v>26</v>
          </cell>
          <cell r="B30">
            <v>1250</v>
          </cell>
          <cell r="C30">
            <v>0.75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300</v>
          </cell>
          <cell r="J30">
            <v>281250</v>
          </cell>
        </row>
        <row r="31">
          <cell r="A31">
            <v>27</v>
          </cell>
          <cell r="B31">
            <v>1250</v>
          </cell>
          <cell r="C31">
            <v>0.75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300</v>
          </cell>
          <cell r="J31">
            <v>281250</v>
          </cell>
        </row>
        <row r="32">
          <cell r="A32">
            <v>28</v>
          </cell>
          <cell r="B32">
            <v>1250</v>
          </cell>
          <cell r="C32">
            <v>0.75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300</v>
          </cell>
          <cell r="J32">
            <v>281250</v>
          </cell>
        </row>
        <row r="33">
          <cell r="A33">
            <v>29</v>
          </cell>
          <cell r="B33">
            <v>1250</v>
          </cell>
          <cell r="C33">
            <v>0.75</v>
          </cell>
          <cell r="D33">
            <v>300</v>
          </cell>
          <cell r="E33">
            <v>0</v>
          </cell>
          <cell r="F33">
            <v>281250</v>
          </cell>
          <cell r="G33">
            <v>0</v>
          </cell>
          <cell r="H33">
            <v>281250</v>
          </cell>
          <cell r="I33">
            <v>600</v>
          </cell>
          <cell r="J33">
            <v>562500</v>
          </cell>
        </row>
        <row r="34">
          <cell r="A34">
            <v>30</v>
          </cell>
          <cell r="B34">
            <v>1250</v>
          </cell>
          <cell r="C34">
            <v>0.75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600</v>
          </cell>
          <cell r="J34">
            <v>562500</v>
          </cell>
        </row>
        <row r="35">
          <cell r="A35">
            <v>31</v>
          </cell>
          <cell r="B35">
            <v>1250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600</v>
          </cell>
          <cell r="J35">
            <v>562500</v>
          </cell>
        </row>
        <row r="36">
          <cell r="A36">
            <v>32</v>
          </cell>
          <cell r="B36">
            <v>1250</v>
          </cell>
          <cell r="C36">
            <v>0.75</v>
          </cell>
          <cell r="D36">
            <v>200</v>
          </cell>
          <cell r="E36">
            <v>0</v>
          </cell>
          <cell r="F36">
            <v>187500</v>
          </cell>
          <cell r="G36">
            <v>0</v>
          </cell>
          <cell r="H36">
            <v>187500</v>
          </cell>
          <cell r="I36">
            <v>800</v>
          </cell>
          <cell r="J36">
            <v>750000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 t="e">
            <v>#REF!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 t="e">
            <v>#REF!</v>
          </cell>
        </row>
      </sheetData>
      <sheetData sheetId="15">
        <row r="15">
          <cell r="A15">
            <v>11</v>
          </cell>
          <cell r="B15">
            <v>25</v>
          </cell>
          <cell r="C15">
            <v>0.75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>
            <v>12</v>
          </cell>
          <cell r="B16">
            <v>25</v>
          </cell>
          <cell r="C16">
            <v>0.75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13</v>
          </cell>
          <cell r="B17">
            <v>25</v>
          </cell>
          <cell r="C17">
            <v>0.75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>
            <v>14</v>
          </cell>
          <cell r="B18">
            <v>25</v>
          </cell>
          <cell r="C18">
            <v>0.75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>
            <v>15</v>
          </cell>
          <cell r="B19">
            <v>25</v>
          </cell>
          <cell r="C19">
            <v>0.75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>
            <v>16</v>
          </cell>
          <cell r="B20">
            <v>25</v>
          </cell>
          <cell r="C20">
            <v>0.75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>
            <v>17</v>
          </cell>
          <cell r="B21">
            <v>25</v>
          </cell>
          <cell r="C21">
            <v>0.75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18</v>
          </cell>
          <cell r="B22">
            <v>25</v>
          </cell>
          <cell r="C22">
            <v>0.75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19</v>
          </cell>
          <cell r="B23">
            <v>25</v>
          </cell>
          <cell r="C23">
            <v>0.75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>
            <v>20</v>
          </cell>
          <cell r="B24">
            <v>25</v>
          </cell>
          <cell r="C24">
            <v>0.75</v>
          </cell>
          <cell r="D24">
            <v>80000</v>
          </cell>
          <cell r="E24">
            <v>0</v>
          </cell>
          <cell r="F24">
            <v>1500000</v>
          </cell>
          <cell r="G24">
            <v>0</v>
          </cell>
          <cell r="H24">
            <v>1500000</v>
          </cell>
          <cell r="I24">
            <v>80000</v>
          </cell>
          <cell r="J24">
            <v>1500000</v>
          </cell>
        </row>
        <row r="25">
          <cell r="A25">
            <v>21</v>
          </cell>
          <cell r="B25">
            <v>25</v>
          </cell>
          <cell r="C25">
            <v>0.75</v>
          </cell>
          <cell r="D25">
            <v>43200</v>
          </cell>
          <cell r="E25">
            <v>15480.3</v>
          </cell>
          <cell r="F25">
            <v>810000</v>
          </cell>
          <cell r="G25">
            <v>290255.63</v>
          </cell>
          <cell r="H25">
            <v>519744.37</v>
          </cell>
          <cell r="I25">
            <v>107719.7</v>
          </cell>
          <cell r="J25">
            <v>2019744.37</v>
          </cell>
        </row>
        <row r="26">
          <cell r="A26">
            <v>22</v>
          </cell>
          <cell r="B26">
            <v>25</v>
          </cell>
          <cell r="C26">
            <v>0.75</v>
          </cell>
          <cell r="D26">
            <v>110400</v>
          </cell>
          <cell r="E26">
            <v>14318.09</v>
          </cell>
          <cell r="F26">
            <v>2070000</v>
          </cell>
          <cell r="G26">
            <v>268464.19</v>
          </cell>
          <cell r="H26">
            <v>1801535.81</v>
          </cell>
          <cell r="I26">
            <v>203801.61</v>
          </cell>
          <cell r="J26">
            <v>3821280.18</v>
          </cell>
        </row>
        <row r="27">
          <cell r="A27">
            <v>23</v>
          </cell>
          <cell r="B27">
            <v>25</v>
          </cell>
          <cell r="C27">
            <v>0.75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203801.61</v>
          </cell>
          <cell r="J27">
            <v>3821280.18</v>
          </cell>
        </row>
        <row r="28">
          <cell r="A28">
            <v>24</v>
          </cell>
          <cell r="B28">
            <v>25</v>
          </cell>
          <cell r="C28">
            <v>0.75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203801.61</v>
          </cell>
          <cell r="J28">
            <v>3821280.18</v>
          </cell>
        </row>
        <row r="29">
          <cell r="A29">
            <v>25</v>
          </cell>
          <cell r="B29">
            <v>25</v>
          </cell>
          <cell r="C29">
            <v>0.75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203801.61</v>
          </cell>
          <cell r="J29">
            <v>3821280.18</v>
          </cell>
        </row>
        <row r="30">
          <cell r="A30">
            <v>26</v>
          </cell>
          <cell r="B30">
            <v>25</v>
          </cell>
          <cell r="C30">
            <v>0.75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203801.61</v>
          </cell>
          <cell r="J30">
            <v>3821280.18</v>
          </cell>
        </row>
        <row r="31">
          <cell r="A31">
            <v>27</v>
          </cell>
          <cell r="B31">
            <v>25</v>
          </cell>
          <cell r="C31">
            <v>0.75</v>
          </cell>
          <cell r="D31">
            <v>0</v>
          </cell>
          <cell r="E31">
            <v>16727.87</v>
          </cell>
          <cell r="F31">
            <v>0</v>
          </cell>
          <cell r="G31">
            <v>313647.56</v>
          </cell>
          <cell r="H31">
            <v>-313647.56</v>
          </cell>
          <cell r="I31">
            <v>187073.74</v>
          </cell>
          <cell r="J31">
            <v>3507632.62</v>
          </cell>
        </row>
        <row r="32">
          <cell r="A32">
            <v>28</v>
          </cell>
          <cell r="B32">
            <v>25</v>
          </cell>
          <cell r="C32">
            <v>0.75</v>
          </cell>
          <cell r="D32">
            <v>0</v>
          </cell>
          <cell r="E32">
            <v>32490.43</v>
          </cell>
          <cell r="F32">
            <v>0</v>
          </cell>
          <cell r="G32">
            <v>609195.56000000006</v>
          </cell>
          <cell r="H32">
            <v>-609195.56000000006</v>
          </cell>
          <cell r="I32">
            <v>154583.31</v>
          </cell>
          <cell r="J32">
            <v>2898437.06</v>
          </cell>
        </row>
        <row r="33">
          <cell r="A33">
            <v>29</v>
          </cell>
          <cell r="B33">
            <v>25</v>
          </cell>
          <cell r="C33">
            <v>0.75</v>
          </cell>
          <cell r="D33">
            <v>0</v>
          </cell>
          <cell r="E33">
            <v>58657.78</v>
          </cell>
          <cell r="F33">
            <v>0</v>
          </cell>
          <cell r="G33">
            <v>1099833.3799999999</v>
          </cell>
          <cell r="H33">
            <v>-1099833.3799999999</v>
          </cell>
          <cell r="I33">
            <v>95925.53</v>
          </cell>
          <cell r="J33">
            <v>1798603.68</v>
          </cell>
        </row>
        <row r="34">
          <cell r="A34">
            <v>30</v>
          </cell>
          <cell r="B34">
            <v>25</v>
          </cell>
          <cell r="C34">
            <v>0.75</v>
          </cell>
          <cell r="D34">
            <v>20000</v>
          </cell>
          <cell r="E34">
            <v>55745.11</v>
          </cell>
          <cell r="F34">
            <v>375000</v>
          </cell>
          <cell r="G34">
            <v>1045220.81</v>
          </cell>
          <cell r="H34">
            <v>-670220.81000000006</v>
          </cell>
          <cell r="I34">
            <v>60180.42</v>
          </cell>
          <cell r="J34">
            <v>1128382.8700000001</v>
          </cell>
        </row>
        <row r="35">
          <cell r="A35">
            <v>31</v>
          </cell>
          <cell r="B35">
            <v>25</v>
          </cell>
          <cell r="C35">
            <v>0.75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60180.42</v>
          </cell>
          <cell r="J35">
            <v>1128382.8700000001</v>
          </cell>
        </row>
        <row r="36">
          <cell r="A36">
            <v>32</v>
          </cell>
          <cell r="B36">
            <v>25</v>
          </cell>
          <cell r="C36">
            <v>0.75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60180.42</v>
          </cell>
          <cell r="J36">
            <v>1128382.8700000001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e">
            <v>#REF!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 t="e">
            <v>#REF!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12">
          <cell r="B12" t="str">
            <v>ANTICIPO</v>
          </cell>
          <cell r="C12">
            <v>0</v>
          </cell>
          <cell r="D12">
            <v>0</v>
          </cell>
          <cell r="E12">
            <v>0</v>
          </cell>
          <cell r="F12" t="str">
            <v>.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B13">
            <v>0</v>
          </cell>
          <cell r="C13">
            <v>42767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0</v>
          </cell>
          <cell r="C14">
            <v>42795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>
            <v>2</v>
          </cell>
          <cell r="C15">
            <v>42826</v>
          </cell>
          <cell r="D15">
            <v>859062.51</v>
          </cell>
          <cell r="E15">
            <v>859062.51</v>
          </cell>
          <cell r="F15">
            <v>6.5107464021788486E-4</v>
          </cell>
          <cell r="G15">
            <v>6.5107464021788486E-4</v>
          </cell>
          <cell r="H15">
            <v>859062.51</v>
          </cell>
          <cell r="I15">
            <v>859062.51</v>
          </cell>
          <cell r="J15">
            <v>6.5107464021788486E-4</v>
          </cell>
          <cell r="K15">
            <v>6.5107464021788486E-4</v>
          </cell>
        </row>
        <row r="16">
          <cell r="B16">
            <v>3</v>
          </cell>
          <cell r="C16">
            <v>42856</v>
          </cell>
          <cell r="D16">
            <v>3113934.3</v>
          </cell>
          <cell r="E16">
            <v>3972996.8099999996</v>
          </cell>
          <cell r="F16">
            <v>2.3600187767880022E-3</v>
          </cell>
          <cell r="G16">
            <v>3.0110934170058871E-3</v>
          </cell>
          <cell r="H16">
            <v>3113934.3</v>
          </cell>
          <cell r="I16">
            <v>3972996.8099999996</v>
          </cell>
          <cell r="J16">
            <v>2.3600187767880022E-3</v>
          </cell>
          <cell r="K16">
            <v>3.0110934170058871E-3</v>
          </cell>
        </row>
        <row r="17">
          <cell r="B17">
            <v>4</v>
          </cell>
          <cell r="C17">
            <v>42887</v>
          </cell>
          <cell r="D17">
            <v>285505.98</v>
          </cell>
          <cell r="E17">
            <v>4258502.7899999991</v>
          </cell>
          <cell r="F17">
            <v>2.1638204559590736E-4</v>
          </cell>
          <cell r="G17">
            <v>3.2274754626017946E-3</v>
          </cell>
          <cell r="H17">
            <v>285505.98</v>
          </cell>
          <cell r="I17">
            <v>4258502.7899999991</v>
          </cell>
          <cell r="J17">
            <v>2.1638204559590736E-4</v>
          </cell>
          <cell r="K17">
            <v>3.2274754626017946E-3</v>
          </cell>
        </row>
        <row r="18">
          <cell r="B18">
            <v>5</v>
          </cell>
          <cell r="C18">
            <v>42917</v>
          </cell>
          <cell r="D18">
            <v>2422593.5499999998</v>
          </cell>
          <cell r="E18">
            <v>6681096.3399999989</v>
          </cell>
          <cell r="F18">
            <v>1.8360587333282863E-3</v>
          </cell>
          <cell r="G18">
            <v>5.0635341959300809E-3</v>
          </cell>
          <cell r="H18">
            <v>2422593.5499999998</v>
          </cell>
          <cell r="I18">
            <v>6681096.3399999989</v>
          </cell>
          <cell r="J18">
            <v>1.8260587333282863E-3</v>
          </cell>
          <cell r="K18">
            <v>5.0635341959300801E-3</v>
          </cell>
        </row>
        <row r="19">
          <cell r="B19">
            <v>6</v>
          </cell>
          <cell r="C19">
            <v>42948</v>
          </cell>
          <cell r="D19">
            <v>4771656.1399999997</v>
          </cell>
          <cell r="E19">
            <v>11452752.479999999</v>
          </cell>
          <cell r="F19">
            <v>3.6163891083944065E-3</v>
          </cell>
          <cell r="G19">
            <v>8.6799233043244883E-3</v>
          </cell>
          <cell r="H19">
            <v>4771656.1399999997</v>
          </cell>
          <cell r="I19">
            <v>11452752.479999999</v>
          </cell>
          <cell r="J19">
            <v>3.6163891083944065E-3</v>
          </cell>
          <cell r="K19">
            <v>8.6799233043244866E-3</v>
          </cell>
        </row>
        <row r="20">
          <cell r="B20">
            <v>7</v>
          </cell>
          <cell r="C20">
            <v>42979</v>
          </cell>
          <cell r="D20">
            <v>5258909.68</v>
          </cell>
          <cell r="E20">
            <v>16711662.159999998</v>
          </cell>
          <cell r="F20">
            <v>3.9856735545872575E-3</v>
          </cell>
          <cell r="G20">
            <v>1.2665596858911745E-2</v>
          </cell>
          <cell r="H20">
            <v>5258909.68</v>
          </cell>
          <cell r="I20">
            <v>16711662.159999998</v>
          </cell>
          <cell r="J20">
            <v>3.9856735545872575E-3</v>
          </cell>
          <cell r="K20">
            <v>1.2665596858911745E-2</v>
          </cell>
        </row>
        <row r="21">
          <cell r="B21">
            <v>8</v>
          </cell>
          <cell r="C21">
            <v>43009</v>
          </cell>
          <cell r="D21">
            <v>13136188.640000001</v>
          </cell>
          <cell r="E21">
            <v>29847850.799999997</v>
          </cell>
          <cell r="F21">
            <v>9.9557822545675596E-3</v>
          </cell>
          <cell r="G21">
            <v>2.2621379113479306E-2</v>
          </cell>
          <cell r="H21">
            <v>13136188.640000001</v>
          </cell>
          <cell r="I21">
            <v>29847850.799999997</v>
          </cell>
          <cell r="J21">
            <v>9.94578225456756E-3</v>
          </cell>
          <cell r="K21">
            <v>2.2621379113479303E-2</v>
          </cell>
        </row>
        <row r="22">
          <cell r="B22">
            <v>9</v>
          </cell>
          <cell r="C22">
            <v>43040</v>
          </cell>
          <cell r="D22">
            <v>5524334.9400000004</v>
          </cell>
          <cell r="E22">
            <v>35372185.739999995</v>
          </cell>
          <cell r="F22">
            <v>4.1868366290406401E-3</v>
          </cell>
          <cell r="G22">
            <v>2.6808215742519945E-2</v>
          </cell>
          <cell r="H22">
            <v>5524334.9400000004</v>
          </cell>
          <cell r="I22">
            <v>35372185.739999995</v>
          </cell>
          <cell r="J22">
            <v>4.1868366290406401E-3</v>
          </cell>
          <cell r="K22">
            <v>2.6808215742519941E-2</v>
          </cell>
        </row>
        <row r="23">
          <cell r="B23">
            <v>10</v>
          </cell>
          <cell r="C23">
            <v>43070</v>
          </cell>
          <cell r="D23">
            <v>8693176.9900000002</v>
          </cell>
          <cell r="E23">
            <v>44065362.729999997</v>
          </cell>
          <cell r="F23">
            <v>6.5884694247856836E-3</v>
          </cell>
          <cell r="G23">
            <v>3.339668516730563E-2</v>
          </cell>
          <cell r="H23">
            <v>8693176.9900000002</v>
          </cell>
          <cell r="I23">
            <v>44065362.729999997</v>
          </cell>
          <cell r="J23">
            <v>6.5884694247856836E-3</v>
          </cell>
          <cell r="K23">
            <v>3.3396685167305623E-2</v>
          </cell>
        </row>
        <row r="24">
          <cell r="B24">
            <v>11</v>
          </cell>
          <cell r="C24">
            <v>43101</v>
          </cell>
          <cell r="D24">
            <v>28562294.239999998</v>
          </cell>
          <cell r="E24">
            <v>72627656.969999999</v>
          </cell>
          <cell r="F24">
            <v>2.1647069019582015E-2</v>
          </cell>
          <cell r="G24">
            <v>5.5043754186887645E-2</v>
          </cell>
          <cell r="H24">
            <v>28562294.239999998</v>
          </cell>
          <cell r="I24">
            <v>72627656.969999999</v>
          </cell>
          <cell r="J24">
            <v>2.1637069019582015E-2</v>
          </cell>
          <cell r="K24">
            <v>5.5043754186887645E-2</v>
          </cell>
        </row>
        <row r="25">
          <cell r="B25">
            <v>12</v>
          </cell>
          <cell r="C25">
            <v>43132</v>
          </cell>
          <cell r="D25">
            <v>8273812.8300000001</v>
          </cell>
          <cell r="E25">
            <v>80901469.799999997</v>
          </cell>
          <cell r="F25">
            <v>6.2706376414009384E-3</v>
          </cell>
          <cell r="G25">
            <v>6.1314391828288586E-2</v>
          </cell>
          <cell r="H25">
            <v>8273812.8300000001</v>
          </cell>
          <cell r="I25">
            <v>80901469.799999997</v>
          </cell>
          <cell r="J25">
            <v>6.2706376414009384E-3</v>
          </cell>
          <cell r="K25">
            <v>6.1314391828288579E-2</v>
          </cell>
        </row>
        <row r="26">
          <cell r="B26">
            <v>13</v>
          </cell>
          <cell r="C26">
            <v>43160</v>
          </cell>
          <cell r="D26">
            <v>15761214.210000001</v>
          </cell>
          <cell r="E26">
            <v>96662684.00999999</v>
          </cell>
          <cell r="F26">
            <v>1.1945262133686598E-2</v>
          </cell>
          <cell r="G26">
            <v>7.3259653961975188E-2</v>
          </cell>
          <cell r="H26">
            <v>15761214.210000001</v>
          </cell>
          <cell r="I26">
            <v>96662684.00999999</v>
          </cell>
          <cell r="J26">
            <v>1.1945262133686598E-2</v>
          </cell>
          <cell r="K26">
            <v>7.3259653961975174E-2</v>
          </cell>
        </row>
        <row r="27">
          <cell r="B27">
            <v>14</v>
          </cell>
          <cell r="C27">
            <v>43191</v>
          </cell>
          <cell r="D27">
            <v>5382032.8399999999</v>
          </cell>
          <cell r="E27">
            <v>102044716.84999999</v>
          </cell>
          <cell r="F27">
            <v>4.078987331135939E-3</v>
          </cell>
          <cell r="G27">
            <v>7.7338641293111132E-2</v>
          </cell>
          <cell r="H27">
            <v>5382032.8399999999</v>
          </cell>
          <cell r="I27">
            <v>102044716.84999999</v>
          </cell>
          <cell r="J27">
            <v>4.078987331135939E-3</v>
          </cell>
          <cell r="K27">
            <v>7.7338641293111118E-2</v>
          </cell>
        </row>
        <row r="28">
          <cell r="B28">
            <v>15</v>
          </cell>
          <cell r="C28">
            <v>43221</v>
          </cell>
          <cell r="D28">
            <v>12299302.25</v>
          </cell>
          <cell r="E28">
            <v>114344019.09999999</v>
          </cell>
          <cell r="F28">
            <v>9.3215146675994179E-3</v>
          </cell>
          <cell r="G28">
            <v>8.6660155960710555E-2</v>
          </cell>
          <cell r="H28">
            <v>12299302.25</v>
          </cell>
          <cell r="I28">
            <v>114344019.09999999</v>
          </cell>
          <cell r="J28">
            <v>9.3215146675994179E-3</v>
          </cell>
          <cell r="K28">
            <v>8.6660155960710542E-2</v>
          </cell>
        </row>
        <row r="29">
          <cell r="B29">
            <v>16</v>
          </cell>
          <cell r="C29">
            <v>43252</v>
          </cell>
          <cell r="D29">
            <v>33562886.119999997</v>
          </cell>
          <cell r="E29">
            <v>147906905.22</v>
          </cell>
          <cell r="F29">
            <v>2.5436966170544261E-2</v>
          </cell>
          <cell r="G29">
            <v>0.11209712213125482</v>
          </cell>
          <cell r="H29">
            <v>33562886.119999997</v>
          </cell>
          <cell r="I29">
            <v>147906905.22</v>
          </cell>
          <cell r="J29">
            <v>2.5436966170544261E-2</v>
          </cell>
          <cell r="K29">
            <v>0.11209712213125479</v>
          </cell>
        </row>
        <row r="30">
          <cell r="B30">
            <v>17</v>
          </cell>
          <cell r="C30">
            <v>43282</v>
          </cell>
          <cell r="D30">
            <v>45862377.539999999</v>
          </cell>
          <cell r="E30">
            <v>193769282.75999999</v>
          </cell>
          <cell r="F30">
            <v>3.4758624208140923E-2</v>
          </cell>
          <cell r="G30">
            <v>0.14685574633939574</v>
          </cell>
          <cell r="H30">
            <v>45862377.539999999</v>
          </cell>
          <cell r="I30">
            <v>193769282.75999999</v>
          </cell>
          <cell r="J30">
            <v>3.4758624208140923E-2</v>
          </cell>
          <cell r="K30">
            <v>0.14685574633939572</v>
          </cell>
        </row>
        <row r="31">
          <cell r="B31">
            <v>18</v>
          </cell>
          <cell r="C31">
            <v>43313</v>
          </cell>
          <cell r="D31">
            <v>55896531.810000002</v>
          </cell>
          <cell r="E31">
            <v>249665814.56999999</v>
          </cell>
          <cell r="F31">
            <v>4.2363406520467654E-2</v>
          </cell>
          <cell r="G31">
            <v>0.1892191528598634</v>
          </cell>
          <cell r="H31">
            <v>55896531.810000002</v>
          </cell>
          <cell r="I31">
            <v>249665814.56999999</v>
          </cell>
          <cell r="J31">
            <v>4.2363406520467654E-2</v>
          </cell>
          <cell r="K31">
            <v>0.18921915285986338</v>
          </cell>
        </row>
        <row r="32">
          <cell r="B32">
            <v>19</v>
          </cell>
          <cell r="C32">
            <v>43344</v>
          </cell>
          <cell r="D32">
            <v>58074301.380000003</v>
          </cell>
          <cell r="E32">
            <v>307740115.94999999</v>
          </cell>
          <cell r="F32">
            <v>4.4013915677554728E-2</v>
          </cell>
          <cell r="G32">
            <v>0.23323306853741813</v>
          </cell>
          <cell r="H32">
            <v>58074301.380000003</v>
          </cell>
          <cell r="I32">
            <v>307740115.94999999</v>
          </cell>
          <cell r="J32">
            <v>4.4013915677554728E-2</v>
          </cell>
          <cell r="K32">
            <v>0.2332330685374181</v>
          </cell>
        </row>
        <row r="33">
          <cell r="B33">
            <v>20</v>
          </cell>
          <cell r="C33">
            <v>43374</v>
          </cell>
          <cell r="D33">
            <v>20586533.77</v>
          </cell>
          <cell r="E33">
            <v>328326649.71999997</v>
          </cell>
          <cell r="F33">
            <v>1.5602322196129927E-2</v>
          </cell>
          <cell r="G33">
            <v>0.24883539073354805</v>
          </cell>
          <cell r="H33">
            <v>20586533.77</v>
          </cell>
          <cell r="I33">
            <v>328326649.71999997</v>
          </cell>
          <cell r="J33">
            <v>1.5612322196129926E-2</v>
          </cell>
          <cell r="K33">
            <v>0.24883539073354799</v>
          </cell>
        </row>
        <row r="34">
          <cell r="B34">
            <v>21</v>
          </cell>
          <cell r="C34">
            <v>43405</v>
          </cell>
          <cell r="D34">
            <v>78169020.530000001</v>
          </cell>
          <cell r="E34">
            <v>406495670.25</v>
          </cell>
          <cell r="F34">
            <v>5.9243496631873976E-2</v>
          </cell>
          <cell r="G34">
            <v>0.30807888736542199</v>
          </cell>
          <cell r="H34">
            <v>78169020.530000001</v>
          </cell>
          <cell r="I34">
            <v>406495670.25</v>
          </cell>
          <cell r="J34">
            <v>5.9243496631873976E-2</v>
          </cell>
          <cell r="K34">
            <v>0.30807888736542199</v>
          </cell>
        </row>
        <row r="35">
          <cell r="B35">
            <v>22</v>
          </cell>
          <cell r="C35">
            <v>43435</v>
          </cell>
          <cell r="D35">
            <v>15217567.66</v>
          </cell>
          <cell r="E35">
            <v>421713237.91000003</v>
          </cell>
          <cell r="F35">
            <v>1.1533238005259733E-2</v>
          </cell>
          <cell r="G35">
            <v>0.31961212537068173</v>
          </cell>
          <cell r="H35">
            <v>15217567.66</v>
          </cell>
          <cell r="I35">
            <v>421713237.91000003</v>
          </cell>
          <cell r="J35">
            <v>1.1533238005259733E-2</v>
          </cell>
          <cell r="K35">
            <v>0.31961212537068173</v>
          </cell>
        </row>
        <row r="36">
          <cell r="B36">
            <v>23</v>
          </cell>
          <cell r="C36">
            <v>43466</v>
          </cell>
          <cell r="D36">
            <v>1956966.97</v>
          </cell>
          <cell r="E36">
            <v>423670204.88000005</v>
          </cell>
          <cell r="F36">
            <v>1.4831651376697073E-3</v>
          </cell>
          <cell r="G36">
            <v>0.32109529050835145</v>
          </cell>
          <cell r="H36">
            <v>1956966.97</v>
          </cell>
          <cell r="I36">
            <v>423670204.88000005</v>
          </cell>
          <cell r="J36">
            <v>1.4831651376697073E-3</v>
          </cell>
          <cell r="K36">
            <v>0.32109529050835145</v>
          </cell>
        </row>
        <row r="37">
          <cell r="B37">
            <v>24</v>
          </cell>
          <cell r="C37">
            <v>43497</v>
          </cell>
          <cell r="D37">
            <v>13427068.699999999</v>
          </cell>
          <cell r="E37">
            <v>437097273.58000004</v>
          </cell>
          <cell r="F37">
            <v>1.0176237260118967E-2</v>
          </cell>
          <cell r="G37">
            <v>0.33127152776847041</v>
          </cell>
          <cell r="H37">
            <v>13427068.699999999</v>
          </cell>
          <cell r="I37">
            <v>437097273.58000004</v>
          </cell>
          <cell r="J37">
            <v>1.0176237260118967E-2</v>
          </cell>
          <cell r="K37">
            <v>0.33127152776847041</v>
          </cell>
        </row>
        <row r="38">
          <cell r="B38">
            <v>25</v>
          </cell>
          <cell r="C38">
            <v>43525</v>
          </cell>
          <cell r="D38">
            <v>0</v>
          </cell>
          <cell r="E38">
            <v>437097273.58000004</v>
          </cell>
          <cell r="F38">
            <v>0</v>
          </cell>
          <cell r="G38">
            <v>0.33127152776847041</v>
          </cell>
          <cell r="H38">
            <v>0</v>
          </cell>
          <cell r="I38">
            <v>437097273.58000004</v>
          </cell>
          <cell r="J38">
            <v>0</v>
          </cell>
          <cell r="K38">
            <v>0.33127152776847041</v>
          </cell>
        </row>
        <row r="39">
          <cell r="B39">
            <v>26</v>
          </cell>
          <cell r="C39">
            <v>43525</v>
          </cell>
          <cell r="D39">
            <v>7610086.7599999998</v>
          </cell>
          <cell r="E39">
            <v>444707360.34000003</v>
          </cell>
          <cell r="F39">
            <v>5.77E-3</v>
          </cell>
          <cell r="G39">
            <v>0.33704152776847041</v>
          </cell>
          <cell r="H39">
            <v>7610086.7599999998</v>
          </cell>
          <cell r="I39">
            <v>444707360.34000003</v>
          </cell>
          <cell r="J39">
            <v>5.7676064798752409E-3</v>
          </cell>
          <cell r="K39">
            <v>0.33703913424834564</v>
          </cell>
        </row>
        <row r="40">
          <cell r="B40">
            <v>27</v>
          </cell>
          <cell r="C40">
            <v>43556</v>
          </cell>
          <cell r="D40">
            <v>26771955.920000002</v>
          </cell>
          <cell r="E40">
            <v>471479316.26000005</v>
          </cell>
          <cell r="F40">
            <v>2.0289999999999999E-2</v>
          </cell>
          <cell r="G40">
            <v>0.35733152776847038</v>
          </cell>
          <cell r="H40">
            <v>26771955.920000002</v>
          </cell>
          <cell r="I40">
            <v>471479316.26000005</v>
          </cell>
          <cell r="J40">
            <v>2.0290190021844946E-2</v>
          </cell>
          <cell r="K40">
            <v>0.3573293242701906</v>
          </cell>
        </row>
        <row r="41">
          <cell r="B41">
            <v>28</v>
          </cell>
          <cell r="C41">
            <v>43586</v>
          </cell>
          <cell r="D41">
            <v>29273606.920000002</v>
          </cell>
          <cell r="E41">
            <v>500752923.18000007</v>
          </cell>
          <cell r="F41">
            <v>2.2190000000000001E-2</v>
          </cell>
          <cell r="G41">
            <v>0.37952152776847037</v>
          </cell>
          <cell r="H41">
            <v>29273606.920000002</v>
          </cell>
          <cell r="I41">
            <v>500752923.18000007</v>
          </cell>
          <cell r="J41">
            <v>2.2186165583362248E-2</v>
          </cell>
          <cell r="K41">
            <v>0.37951548985355282</v>
          </cell>
        </row>
        <row r="42">
          <cell r="B42">
            <v>29</v>
          </cell>
          <cell r="C42">
            <v>43617</v>
          </cell>
          <cell r="D42">
            <v>44492699.329999998</v>
          </cell>
          <cell r="E42">
            <v>545245622.51000011</v>
          </cell>
          <cell r="F42">
            <v>3.372E-2</v>
          </cell>
          <cell r="G42">
            <v>0.41324152776847034</v>
          </cell>
          <cell r="H42">
            <v>44492699.329999998</v>
          </cell>
          <cell r="I42">
            <v>545245622.51000011</v>
          </cell>
          <cell r="J42">
            <v>3.3720559180963762E-2</v>
          </cell>
          <cell r="K42">
            <v>0.41323604903451661</v>
          </cell>
        </row>
        <row r="43">
          <cell r="B43">
            <v>30</v>
          </cell>
          <cell r="C43">
            <v>43647</v>
          </cell>
          <cell r="D43">
            <v>33721644.020000003</v>
          </cell>
          <cell r="E43">
            <v>578967266.53000009</v>
          </cell>
          <cell r="F43">
            <v>2.5559999999999999E-2</v>
          </cell>
          <cell r="G43">
            <v>0.43880152776847037</v>
          </cell>
          <cell r="H43">
            <v>33721644.020000003</v>
          </cell>
          <cell r="I43">
            <v>578967266.53000009</v>
          </cell>
          <cell r="J43">
            <v>2.5557287150008549E-2</v>
          </cell>
          <cell r="K43">
            <v>0.43880000000000002</v>
          </cell>
        </row>
        <row r="44">
          <cell r="B44">
            <v>31</v>
          </cell>
          <cell r="C44">
            <v>43678</v>
          </cell>
          <cell r="D44">
            <v>0</v>
          </cell>
          <cell r="E44">
            <v>578967266.53000009</v>
          </cell>
          <cell r="F44">
            <v>0</v>
          </cell>
          <cell r="G44">
            <v>0.43880152776847037</v>
          </cell>
          <cell r="H44">
            <v>0</v>
          </cell>
          <cell r="I44">
            <v>578967266.53000009</v>
          </cell>
          <cell r="J44">
            <v>0</v>
          </cell>
          <cell r="K44">
            <v>0.43880000000000002</v>
          </cell>
        </row>
        <row r="45">
          <cell r="B45">
            <v>32</v>
          </cell>
          <cell r="C45">
            <v>43678</v>
          </cell>
          <cell r="D45">
            <v>51960303.020000003</v>
          </cell>
          <cell r="E45">
            <v>630927569.55000007</v>
          </cell>
          <cell r="F45">
            <v>3.9379999999999998E-2</v>
          </cell>
          <cell r="G45">
            <v>0.47818152776847034</v>
          </cell>
          <cell r="H45">
            <v>51960303.020000003</v>
          </cell>
          <cell r="I45">
            <v>630927569.55000007</v>
          </cell>
          <cell r="J45">
            <v>3.9379999999999998E-2</v>
          </cell>
          <cell r="K45">
            <v>0.47817999999999999</v>
          </cell>
        </row>
        <row r="46">
          <cell r="B46">
            <v>33</v>
          </cell>
          <cell r="C46">
            <v>43709</v>
          </cell>
          <cell r="D46">
            <v>43566725.490000002</v>
          </cell>
          <cell r="E46">
            <v>674494295.04000008</v>
          </cell>
          <cell r="F46">
            <v>3.3020000000000001E-2</v>
          </cell>
          <cell r="G46">
            <v>0.51120152776847039</v>
          </cell>
          <cell r="H46">
            <v>43566725.490000002</v>
          </cell>
          <cell r="I46">
            <v>674494295.04000008</v>
          </cell>
          <cell r="J46">
            <v>3.3020000000000001E-2</v>
          </cell>
          <cell r="K46">
            <v>0.51119999999999999</v>
          </cell>
        </row>
        <row r="47">
          <cell r="B47">
            <v>34</v>
          </cell>
          <cell r="C47">
            <v>43739</v>
          </cell>
          <cell r="D47">
            <v>46182494.350000001</v>
          </cell>
          <cell r="E47">
            <v>720676789.3900001</v>
          </cell>
          <cell r="F47">
            <v>3.5000000000000003E-2</v>
          </cell>
          <cell r="G47">
            <v>0.54620152776847042</v>
          </cell>
          <cell r="H47">
            <v>46182494.350000001</v>
          </cell>
          <cell r="I47">
            <v>720676789.3900001</v>
          </cell>
          <cell r="J47">
            <v>3.5000000000000003E-2</v>
          </cell>
          <cell r="K47">
            <v>0.54620000000000002</v>
          </cell>
        </row>
        <row r="48">
          <cell r="B48">
            <v>35</v>
          </cell>
          <cell r="C48">
            <v>43770</v>
          </cell>
          <cell r="D48">
            <v>315696.63</v>
          </cell>
          <cell r="E48">
            <v>720992486.0200001</v>
          </cell>
          <cell r="F48">
            <v>2.4000000000000001E-4</v>
          </cell>
          <cell r="G48">
            <v>0.54644152776847044</v>
          </cell>
          <cell r="H48">
            <v>16116261.689999999</v>
          </cell>
          <cell r="I48">
            <v>736793051.08000016</v>
          </cell>
          <cell r="J48">
            <v>1.221E-2</v>
          </cell>
          <cell r="K48">
            <v>0.55841000000000007</v>
          </cell>
        </row>
        <row r="49">
          <cell r="B49">
            <v>36</v>
          </cell>
          <cell r="C49">
            <v>43800</v>
          </cell>
          <cell r="D49">
            <v>315696.63</v>
          </cell>
          <cell r="E49">
            <v>721308182.6500001</v>
          </cell>
          <cell r="F49">
            <v>2.4000000000000001E-4</v>
          </cell>
          <cell r="G49">
            <v>0.54668152776847045</v>
          </cell>
          <cell r="H49">
            <v>4889885.2699999996</v>
          </cell>
          <cell r="I49">
            <v>741682936.35000014</v>
          </cell>
          <cell r="J49">
            <v>3.7000000000000002E-3</v>
          </cell>
          <cell r="K49">
            <v>0.56211000000000011</v>
          </cell>
        </row>
        <row r="50">
          <cell r="B50">
            <v>37</v>
          </cell>
          <cell r="C50">
            <v>43831</v>
          </cell>
          <cell r="D50">
            <v>389242.88</v>
          </cell>
          <cell r="E50">
            <v>721697425.53000009</v>
          </cell>
          <cell r="F50">
            <v>2.9999999999999997E-4</v>
          </cell>
          <cell r="G50">
            <v>0.54698152776847042</v>
          </cell>
          <cell r="H50">
            <v>1097992.3899999999</v>
          </cell>
          <cell r="I50">
            <v>742780928.74000013</v>
          </cell>
          <cell r="J50">
            <v>8.0000000000000004E-4</v>
          </cell>
          <cell r="K50">
            <v>0.56291000000000013</v>
          </cell>
        </row>
        <row r="51">
          <cell r="B51">
            <v>38</v>
          </cell>
          <cell r="C51">
            <v>43862</v>
          </cell>
          <cell r="D51">
            <v>1526885.73</v>
          </cell>
          <cell r="E51">
            <v>723224311.26000011</v>
          </cell>
          <cell r="F51">
            <v>1.16E-3</v>
          </cell>
          <cell r="G51">
            <v>0.54814152776847047</v>
          </cell>
          <cell r="H51">
            <v>0</v>
          </cell>
          <cell r="I51">
            <v>742780928.74000013</v>
          </cell>
          <cell r="J51">
            <v>0</v>
          </cell>
          <cell r="K51">
            <v>0.56291000000000013</v>
          </cell>
        </row>
        <row r="52">
          <cell r="B52">
            <v>39</v>
          </cell>
          <cell r="C52">
            <v>43891</v>
          </cell>
          <cell r="D52">
            <v>7732187.0300000003</v>
          </cell>
          <cell r="E52">
            <v>730956498.29000008</v>
          </cell>
          <cell r="F52">
            <v>5.8599999999999998E-3</v>
          </cell>
          <cell r="G52">
            <v>0.55400152776847045</v>
          </cell>
          <cell r="H52">
            <v>0</v>
          </cell>
          <cell r="I52">
            <v>742780928.74000013</v>
          </cell>
          <cell r="J52">
            <v>0</v>
          </cell>
          <cell r="K52">
            <v>0.56291000000000013</v>
          </cell>
        </row>
        <row r="53">
          <cell r="B53">
            <v>40</v>
          </cell>
          <cell r="C53">
            <v>43922</v>
          </cell>
          <cell r="D53">
            <v>78375412.480000004</v>
          </cell>
          <cell r="E53">
            <v>809331910.7700001</v>
          </cell>
          <cell r="F53">
            <v>5.9400000000000001E-2</v>
          </cell>
          <cell r="G53">
            <v>0.61340152776847046</v>
          </cell>
          <cell r="H53">
            <v>0</v>
          </cell>
          <cell r="I53">
            <v>742780928.74000013</v>
          </cell>
          <cell r="J53">
            <v>0</v>
          </cell>
          <cell r="K53">
            <v>0.56291000000000013</v>
          </cell>
        </row>
        <row r="54">
          <cell r="B54">
            <v>41</v>
          </cell>
          <cell r="C54">
            <v>43952</v>
          </cell>
          <cell r="D54">
            <v>78546988.989999995</v>
          </cell>
          <cell r="E54">
            <v>887878899.76000011</v>
          </cell>
          <cell r="F54">
            <v>5.953E-2</v>
          </cell>
          <cell r="G54">
            <v>0.67293152776847043</v>
          </cell>
          <cell r="H54">
            <v>0</v>
          </cell>
          <cell r="I54">
            <v>742780928.74000013</v>
          </cell>
          <cell r="J54">
            <v>0</v>
          </cell>
          <cell r="K54">
            <v>0.56291000000000013</v>
          </cell>
        </row>
        <row r="55">
          <cell r="B55">
            <v>42</v>
          </cell>
          <cell r="C55">
            <v>43983</v>
          </cell>
          <cell r="D55">
            <v>79977329.459999993</v>
          </cell>
          <cell r="E55">
            <v>967856229.22000015</v>
          </cell>
          <cell r="F55">
            <v>6.0609999999999997E-2</v>
          </cell>
          <cell r="G55">
            <v>0.73354152776847048</v>
          </cell>
          <cell r="H55">
            <v>0</v>
          </cell>
          <cell r="I55">
            <v>742780928.74000013</v>
          </cell>
          <cell r="J55">
            <v>0</v>
          </cell>
          <cell r="K55">
            <v>0.56291000000000013</v>
          </cell>
        </row>
        <row r="56">
          <cell r="B56">
            <v>43</v>
          </cell>
          <cell r="C56">
            <v>44013</v>
          </cell>
          <cell r="D56">
            <v>80581197.409999996</v>
          </cell>
          <cell r="E56">
            <v>1048437426.6300001</v>
          </cell>
          <cell r="F56">
            <v>6.1069999999999999E-2</v>
          </cell>
          <cell r="G56">
            <v>0.79461152776847044</v>
          </cell>
          <cell r="H56">
            <v>0</v>
          </cell>
          <cell r="I56">
            <v>742780928.74000013</v>
          </cell>
          <cell r="J56">
            <v>0</v>
          </cell>
          <cell r="K56">
            <v>0.56291000000000013</v>
          </cell>
        </row>
        <row r="57">
          <cell r="B57">
            <v>44</v>
          </cell>
          <cell r="C57">
            <v>44044</v>
          </cell>
          <cell r="D57">
            <v>88840225.616706595</v>
          </cell>
          <cell r="E57">
            <v>1137277652.2467067</v>
          </cell>
          <cell r="F57">
            <v>6.7330000000000001E-2</v>
          </cell>
          <cell r="G57">
            <v>0.86194152776847044</v>
          </cell>
          <cell r="H57">
            <v>0</v>
          </cell>
          <cell r="I57">
            <v>742780928.74000013</v>
          </cell>
          <cell r="J57">
            <v>0</v>
          </cell>
          <cell r="K57">
            <v>0.56291000000000013</v>
          </cell>
        </row>
        <row r="58">
          <cell r="B58">
            <v>45</v>
          </cell>
          <cell r="C58">
            <v>44075</v>
          </cell>
          <cell r="D58">
            <v>88769665.116706699</v>
          </cell>
          <cell r="E58">
            <v>1226047317.3634133</v>
          </cell>
          <cell r="F58">
            <v>6.7280000000000006E-2</v>
          </cell>
          <cell r="G58">
            <v>0.92922152776847045</v>
          </cell>
          <cell r="H58">
            <v>0</v>
          </cell>
          <cell r="I58">
            <v>742780928.74000013</v>
          </cell>
          <cell r="J58">
            <v>0</v>
          </cell>
          <cell r="K58">
            <v>0.56291000000000013</v>
          </cell>
        </row>
        <row r="59">
          <cell r="B59">
            <v>46</v>
          </cell>
          <cell r="C59">
            <v>44105</v>
          </cell>
          <cell r="D59">
            <v>90525587.746706605</v>
          </cell>
          <cell r="E59">
            <v>1316572905.1101198</v>
          </cell>
          <cell r="F59">
            <v>6.8610000000000004E-2</v>
          </cell>
          <cell r="G59">
            <v>0.99783152776847039</v>
          </cell>
          <cell r="H59">
            <v>0</v>
          </cell>
          <cell r="I59">
            <v>742780928.74000013</v>
          </cell>
          <cell r="J59">
            <v>0</v>
          </cell>
          <cell r="K59">
            <v>0.56291000000000013</v>
          </cell>
        </row>
        <row r="60">
          <cell r="B60">
            <v>47</v>
          </cell>
          <cell r="C60">
            <v>44136</v>
          </cell>
          <cell r="D60">
            <v>960094.47</v>
          </cell>
          <cell r="E60">
            <v>1317532999.5801198</v>
          </cell>
          <cell r="F60">
            <v>7.2999999999999996E-4</v>
          </cell>
          <cell r="G60">
            <v>0.9985615277684704</v>
          </cell>
          <cell r="H60">
            <v>0</v>
          </cell>
          <cell r="I60">
            <v>742780928.74000013</v>
          </cell>
          <cell r="J60">
            <v>0</v>
          </cell>
          <cell r="K60">
            <v>0.56291000000000013</v>
          </cell>
        </row>
        <row r="61">
          <cell r="B61">
            <v>48</v>
          </cell>
          <cell r="C61">
            <v>44166</v>
          </cell>
          <cell r="D61">
            <v>960094.47</v>
          </cell>
          <cell r="E61">
            <v>1318493094.0501199</v>
          </cell>
          <cell r="F61">
            <v>7.2999999999999996E-4</v>
          </cell>
          <cell r="G61">
            <v>0.99929152776847041</v>
          </cell>
          <cell r="H61">
            <v>0</v>
          </cell>
          <cell r="I61">
            <v>742780928.74000013</v>
          </cell>
          <cell r="J61">
            <v>0</v>
          </cell>
          <cell r="K61">
            <v>0.56291000000000013</v>
          </cell>
        </row>
        <row r="62">
          <cell r="B62">
            <v>49</v>
          </cell>
          <cell r="C62">
            <v>44197</v>
          </cell>
          <cell r="D62">
            <v>960094.47</v>
          </cell>
          <cell r="E62">
            <v>1319453188.5201199</v>
          </cell>
          <cell r="F62">
            <v>7.2999999999999996E-4</v>
          </cell>
          <cell r="G62">
            <v>1.0000215277684703</v>
          </cell>
          <cell r="H62">
            <v>0</v>
          </cell>
          <cell r="I62">
            <v>742780928.74000013</v>
          </cell>
          <cell r="J62">
            <v>0</v>
          </cell>
          <cell r="K62">
            <v>0.56291000000000013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Manejo"/>
      <sheetName val="INDIRECTOS"/>
      <sheetName val="DEFINICION"/>
      <sheetName val="Hoja2"/>
      <sheetName val="form a"/>
      <sheetName val="RESUMEN"/>
      <sheetName val="FORM A7"/>
      <sheetName val="FORM A10"/>
      <sheetName val="resumen dimen"/>
      <sheetName val="dimensionamiento"/>
      <sheetName val="desembolso"/>
      <sheetName val="FISICO_FINAN"/>
      <sheetName val="PRESUPUESTO PRESENTACION"/>
      <sheetName val="PRESUPUESTO"/>
      <sheetName val="imp_apu"/>
      <sheetName val="PUNIT"/>
      <sheetName val="INSUMOS"/>
      <sheetName val="LAPUORDENADO"/>
      <sheetName val="LAPU"/>
      <sheetName val="FORM B4"/>
      <sheetName val="FORM B-3"/>
      <sheetName val="COST-EQU"/>
      <sheetName val="cro_eq"/>
      <sheetName val="UTILIZACION"/>
      <sheetName val="Hoja4"/>
      <sheetName val="DIST BANCOS"/>
      <sheetName val="imp_apu2"/>
      <sheetName val="imp_apu_rela"/>
      <sheetName val="insu_desg"/>
      <sheetName val="USO de Equipo ABC "/>
      <sheetName val="Tabla_a"/>
      <sheetName val="Tabla_b"/>
      <sheetName val="tabla_c"/>
      <sheetName val="Moviliz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0.55000000000000004</v>
          </cell>
        </row>
        <row r="2">
          <cell r="B2">
            <v>0.14940000000000001</v>
          </cell>
        </row>
        <row r="6">
          <cell r="B6">
            <v>3.09E-2</v>
          </cell>
        </row>
        <row r="8">
          <cell r="B8">
            <v>2</v>
          </cell>
        </row>
        <row r="9">
          <cell r="B9">
            <v>3</v>
          </cell>
        </row>
        <row r="15">
          <cell r="B15" t="str">
            <v>Bs</v>
          </cell>
        </row>
        <row r="16">
          <cell r="B16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FISSUP"/>
      <sheetName val="PLANILLA"/>
      <sheetName val="BdD"/>
      <sheetName val="ALIMdiadia"/>
      <sheetName val="HOmbre-dia"/>
      <sheetName val="alimentacion"/>
      <sheetName val="Supervision"/>
    </sheetNames>
    <sheetDataSet>
      <sheetData sheetId="0"/>
      <sheetData sheetId="1"/>
      <sheetData sheetId="2">
        <row r="10">
          <cell r="C10">
            <v>40330</v>
          </cell>
        </row>
        <row r="11">
          <cell r="C11">
            <v>40360</v>
          </cell>
        </row>
        <row r="12">
          <cell r="C12">
            <v>40391</v>
          </cell>
        </row>
        <row r="13">
          <cell r="C13">
            <v>40422</v>
          </cell>
        </row>
        <row r="14">
          <cell r="C14">
            <v>40452</v>
          </cell>
        </row>
        <row r="15">
          <cell r="C15">
            <v>40483</v>
          </cell>
        </row>
        <row r="16">
          <cell r="C16">
            <v>40513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 de Caja Consorcio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LCANTARILLAD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ACTUAL"/>
      <sheetName val="ITEMS"/>
    </sheetNames>
    <sheetDataSet>
      <sheetData sheetId="0"/>
      <sheetData sheetId="1">
        <row r="5">
          <cell r="A5">
            <v>901</v>
          </cell>
          <cell r="B5" t="str">
            <v>VIGA  W PARA FLEX BEAM</v>
          </cell>
          <cell r="C5" t="str">
            <v>PZA</v>
          </cell>
          <cell r="D5">
            <v>830.41</v>
          </cell>
        </row>
        <row r="6">
          <cell r="A6">
            <v>902</v>
          </cell>
          <cell r="B6" t="str">
            <v>POSTES METALICOS PARA BARANDA</v>
          </cell>
          <cell r="C6" t="str">
            <v>PZA</v>
          </cell>
          <cell r="D6">
            <v>296.04000000000002</v>
          </cell>
        </row>
        <row r="7">
          <cell r="A7">
            <v>903</v>
          </cell>
          <cell r="B7" t="str">
            <v>SEñAL VERTICAL PREVENTIVA</v>
          </cell>
          <cell r="C7" t="str">
            <v>PZA</v>
          </cell>
          <cell r="D7">
            <v>684.36</v>
          </cell>
        </row>
        <row r="8">
          <cell r="A8">
            <v>904</v>
          </cell>
          <cell r="B8" t="str">
            <v>SEñAL VERTICAL RESTRICTIVA</v>
          </cell>
          <cell r="C8" t="str">
            <v>PZA</v>
          </cell>
          <cell r="D8">
            <v>969.94</v>
          </cell>
        </row>
        <row r="9">
          <cell r="A9">
            <v>905</v>
          </cell>
          <cell r="B9" t="str">
            <v>SEñAL VERTICAL INFORMATIVA</v>
          </cell>
          <cell r="C9" t="str">
            <v>M2</v>
          </cell>
          <cell r="D9">
            <v>1386.5</v>
          </cell>
        </row>
        <row r="10">
          <cell r="A10">
            <v>906</v>
          </cell>
          <cell r="B10" t="str">
            <v>POSTE DE NETALICO PARA SEñAL VERTICAL</v>
          </cell>
          <cell r="C10" t="str">
            <v>PZA</v>
          </cell>
          <cell r="D10">
            <v>310.64</v>
          </cell>
        </row>
        <row r="11">
          <cell r="A11">
            <v>907</v>
          </cell>
          <cell r="B11" t="str">
            <v>HORMIGON CICLOPEO</v>
          </cell>
          <cell r="C11" t="str">
            <v>M3</v>
          </cell>
          <cell r="D11">
            <v>734.59</v>
          </cell>
        </row>
        <row r="12">
          <cell r="A12">
            <v>909</v>
          </cell>
          <cell r="B12" t="str">
            <v>HORMIGON TIPO "B"</v>
          </cell>
          <cell r="C12" t="str">
            <v>M3</v>
          </cell>
          <cell r="D12">
            <v>1307.95</v>
          </cell>
        </row>
        <row r="13">
          <cell r="A13">
            <v>910</v>
          </cell>
          <cell r="B13" t="str">
            <v>ACERO DE REFUERZO</v>
          </cell>
          <cell r="C13" t="str">
            <v>KG</v>
          </cell>
          <cell r="D13">
            <v>9.7799999999999994</v>
          </cell>
        </row>
        <row r="14">
          <cell r="A14">
            <v>936</v>
          </cell>
          <cell r="B14" t="str">
            <v>TRANSPORTE DE ARIDOS</v>
          </cell>
          <cell r="C14" t="str">
            <v>M3K</v>
          </cell>
          <cell r="D14">
            <v>2.7</v>
          </cell>
        </row>
        <row r="15">
          <cell r="A15">
            <v>971</v>
          </cell>
          <cell r="B15" t="str">
            <v>ADHESIVO PARA REHABILITACION DE LOSAS</v>
          </cell>
          <cell r="C15" t="str">
            <v>M2</v>
          </cell>
          <cell r="D15">
            <v>80.12</v>
          </cell>
        </row>
        <row r="16">
          <cell r="A16">
            <v>953</v>
          </cell>
          <cell r="B16" t="str">
            <v>OJOS DE GATO</v>
          </cell>
          <cell r="C16" t="str">
            <v>PZA</v>
          </cell>
          <cell r="D16">
            <v>35.65</v>
          </cell>
        </row>
        <row r="17">
          <cell r="A17">
            <v>956</v>
          </cell>
          <cell r="B17" t="str">
            <v>COLOCACION OJOS DE GATO BIDIRECCIONALES</v>
          </cell>
          <cell r="C17" t="str">
            <v>PZA</v>
          </cell>
          <cell r="D17">
            <v>45.83</v>
          </cell>
        </row>
        <row r="18">
          <cell r="A18">
            <v>2010</v>
          </cell>
          <cell r="B18" t="str">
            <v>CAMPAMENTOS</v>
          </cell>
          <cell r="C18" t="str">
            <v>GLB</v>
          </cell>
          <cell r="D18">
            <v>5857</v>
          </cell>
        </row>
        <row r="19">
          <cell r="A19">
            <v>2040</v>
          </cell>
          <cell r="B19" t="str">
            <v>SERVICIOS DE MANT., LUBRICANTES, COMBUSTIBLES Y OTROS PARA VEHÍCULOS DEL SNC</v>
          </cell>
          <cell r="C19" t="str">
            <v>Veh/mes</v>
          </cell>
          <cell r="D19">
            <v>4890</v>
          </cell>
        </row>
        <row r="20">
          <cell r="A20">
            <v>2050</v>
          </cell>
          <cell r="B20" t="str">
            <v>ADQUISICIÓN DE MATERIALES PARA LAS MICROEMPRESAS</v>
          </cell>
          <cell r="C20" t="str">
            <v>Bs</v>
          </cell>
          <cell r="D20">
            <v>15000</v>
          </cell>
        </row>
        <row r="21">
          <cell r="A21">
            <v>2060</v>
          </cell>
          <cell r="B21" t="str">
            <v>ADQUISICIÓN DE MATERIALES, EQUIPOS Y SERVICIOS ELEMENTALES</v>
          </cell>
          <cell r="C21" t="str">
            <v>Bs</v>
          </cell>
          <cell r="D21">
            <v>35000</v>
          </cell>
        </row>
        <row r="22">
          <cell r="A22">
            <v>3002</v>
          </cell>
          <cell r="B22" t="str">
            <v>BACHEO ASFALTICO (C.A.) E=5CM, DMT=80KM</v>
          </cell>
          <cell r="C22" t="str">
            <v>M2</v>
          </cell>
          <cell r="D22">
            <v>154.81</v>
          </cell>
        </row>
        <row r="23">
          <cell r="A23">
            <v>3004</v>
          </cell>
          <cell r="B23" t="str">
            <v>SELLO A MANO</v>
          </cell>
          <cell r="C23" t="str">
            <v>M2</v>
          </cell>
          <cell r="D23">
            <v>23.43</v>
          </cell>
        </row>
        <row r="24">
          <cell r="A24">
            <v>3005</v>
          </cell>
          <cell r="B24" t="str">
            <v>SELLO CON AGREGADOS A MAQUINA</v>
          </cell>
          <cell r="C24" t="str">
            <v>M2</v>
          </cell>
          <cell r="D24">
            <v>17.79</v>
          </cell>
        </row>
        <row r="25">
          <cell r="A25">
            <v>3007</v>
          </cell>
          <cell r="B25" t="str">
            <v>SELLO DE GRIETAS A MANO</v>
          </cell>
          <cell r="C25" t="str">
            <v>M2</v>
          </cell>
          <cell r="D25">
            <v>30.37</v>
          </cell>
        </row>
        <row r="26">
          <cell r="A26">
            <v>3008</v>
          </cell>
          <cell r="B26" t="str">
            <v>REPARACION DE DEFORMACIONES SUPERFICIALES</v>
          </cell>
          <cell r="C26" t="str">
            <v>M2</v>
          </cell>
          <cell r="D26">
            <v>117.04</v>
          </cell>
        </row>
        <row r="27">
          <cell r="A27">
            <v>3009</v>
          </cell>
          <cell r="B27" t="str">
            <v>BACHEO PROFUNDO EN C.A., DMT=80 KM</v>
          </cell>
          <cell r="C27" t="str">
            <v>M2</v>
          </cell>
          <cell r="D27">
            <v>161.78</v>
          </cell>
        </row>
        <row r="28">
          <cell r="A28">
            <v>3101</v>
          </cell>
          <cell r="B28" t="str">
            <v>NIVELACION Y COMPACTACION DE BERMAS Y CALZADA H=20CM</v>
          </cell>
          <cell r="C28" t="str">
            <v>KM</v>
          </cell>
          <cell r="D28">
            <v>1129.24</v>
          </cell>
        </row>
        <row r="29">
          <cell r="A29">
            <v>3301</v>
          </cell>
          <cell r="B29" t="str">
            <v>NIVELACION A MAQUINA INCLUY.LIMP. Y CONFORMACION CUNETAS</v>
          </cell>
          <cell r="C29" t="str">
            <v>KM</v>
          </cell>
          <cell r="D29">
            <v>94.13</v>
          </cell>
        </row>
        <row r="30">
          <cell r="A30">
            <v>3401</v>
          </cell>
          <cell r="B30" t="str">
            <v>REPARACION PROFUNDA DE PAVIMENTO RIGIDO H=18 CM</v>
          </cell>
          <cell r="C30" t="str">
            <v>M3</v>
          </cell>
          <cell r="D30">
            <v>704.16</v>
          </cell>
        </row>
        <row r="31">
          <cell r="A31">
            <v>3404</v>
          </cell>
          <cell r="B31" t="str">
            <v xml:space="preserve">SELLO DE JUNTAS Y GRIETAS </v>
          </cell>
          <cell r="C31" t="str">
            <v>ML</v>
          </cell>
          <cell r="D31">
            <v>9.35</v>
          </cell>
        </row>
        <row r="32">
          <cell r="A32">
            <v>3405</v>
          </cell>
          <cell r="B32" t="str">
            <v>INSTALACION DE ELEMENTOS PARA TRANSFERENCIA DE CARGA</v>
          </cell>
          <cell r="C32" t="str">
            <v>PZA</v>
          </cell>
          <cell r="D32">
            <v>114.83</v>
          </cell>
        </row>
        <row r="33">
          <cell r="A33">
            <v>3411</v>
          </cell>
          <cell r="B33" t="str">
            <v>MANTENIMIENTO DE CAMINOS EMPEDRADOS</v>
          </cell>
          <cell r="C33" t="str">
            <v>M2</v>
          </cell>
          <cell r="D33">
            <v>27.88</v>
          </cell>
        </row>
        <row r="34">
          <cell r="A34">
            <v>3504</v>
          </cell>
          <cell r="B34" t="str">
            <v>REPARACION DE ALCANTARILLAS</v>
          </cell>
          <cell r="C34" t="str">
            <v>UNI</v>
          </cell>
          <cell r="D34">
            <v>586.52</v>
          </cell>
        </row>
        <row r="35">
          <cell r="A35">
            <v>3505</v>
          </cell>
          <cell r="B35" t="str">
            <v>CONSTRUCCION DE DRENAJE SUBTERRANEO</v>
          </cell>
          <cell r="C35" t="str">
            <v>ML</v>
          </cell>
          <cell r="D35">
            <v>203.34</v>
          </cell>
        </row>
        <row r="36">
          <cell r="A36">
            <v>3601</v>
          </cell>
          <cell r="B36" t="str">
            <v>RECONFORMACION DE CANALES Y RIOS</v>
          </cell>
          <cell r="C36" t="str">
            <v>M3</v>
          </cell>
          <cell r="D36">
            <v>16.21</v>
          </cell>
        </row>
        <row r="37">
          <cell r="A37">
            <v>4102</v>
          </cell>
          <cell r="B37" t="str">
            <v>REPARACION DE BARANDAS DE SEGURIDAD</v>
          </cell>
          <cell r="C37" t="str">
            <v>ML</v>
          </cell>
          <cell r="D37">
            <v>39.29</v>
          </cell>
        </row>
        <row r="38">
          <cell r="A38">
            <v>5012</v>
          </cell>
          <cell r="B38" t="str">
            <v>REPOSICION DE BARANDAS DE SEGURIDAD DE PUENTES</v>
          </cell>
          <cell r="C38" t="str">
            <v>ML</v>
          </cell>
          <cell r="D38">
            <v>274.33999999999997</v>
          </cell>
        </row>
        <row r="39">
          <cell r="A39">
            <v>4106</v>
          </cell>
          <cell r="B39" t="str">
            <v>PINTURA BARANDAS FLEX BEAM</v>
          </cell>
          <cell r="C39" t="str">
            <v>PZA</v>
          </cell>
          <cell r="D39">
            <v>70.2</v>
          </cell>
        </row>
        <row r="40">
          <cell r="A40">
            <v>6001</v>
          </cell>
          <cell r="B40" t="str">
            <v>REPARACION-REPOSICION-MANTENIMIENTO SEñALES VERTICALES</v>
          </cell>
          <cell r="C40" t="str">
            <v>UNI</v>
          </cell>
          <cell r="D40">
            <v>364.99</v>
          </cell>
        </row>
        <row r="41">
          <cell r="A41">
            <v>6101</v>
          </cell>
          <cell r="B41" t="str">
            <v>MANTENIMIENTO DE LA SEñALIZACION HORIZONTAL</v>
          </cell>
          <cell r="C41" t="str">
            <v>ML</v>
          </cell>
          <cell r="D41">
            <v>5.05</v>
          </cell>
        </row>
        <row r="42">
          <cell r="A42">
            <v>9094</v>
          </cell>
          <cell r="B42" t="str">
            <v>PROVISION Y CONFORMACION DE CAPA BASE</v>
          </cell>
          <cell r="C42" t="str">
            <v>M3</v>
          </cell>
          <cell r="D42">
            <v>126.43</v>
          </cell>
        </row>
        <row r="43">
          <cell r="A43">
            <v>8020</v>
          </cell>
          <cell r="B43" t="str">
            <v>LIMPIEZA DE BANQUINAS</v>
          </cell>
          <cell r="C43" t="str">
            <v>M3</v>
          </cell>
          <cell r="D43">
            <v>71.42</v>
          </cell>
        </row>
        <row r="44">
          <cell r="A44">
            <v>8001</v>
          </cell>
          <cell r="B44" t="str">
            <v>DESPEJAR VIA OBSTRUIDA (MANT. EMERGENCIA)</v>
          </cell>
          <cell r="C44" t="str">
            <v>M3</v>
          </cell>
          <cell r="D44">
            <v>23.06</v>
          </cell>
        </row>
        <row r="45">
          <cell r="A45">
            <v>8003</v>
          </cell>
          <cell r="B45" t="str">
            <v>REPONER DE TERRAPLEN</v>
          </cell>
          <cell r="C45" t="str">
            <v>M3</v>
          </cell>
          <cell r="D45">
            <v>27.49</v>
          </cell>
        </row>
        <row r="46">
          <cell r="A46">
            <v>9002</v>
          </cell>
          <cell r="B46" t="str">
            <v>EXCAVACION COMUN A MAQUINA</v>
          </cell>
          <cell r="C46" t="str">
            <v>M3</v>
          </cell>
          <cell r="D46">
            <v>15.6</v>
          </cell>
        </row>
        <row r="47">
          <cell r="A47">
            <v>9002</v>
          </cell>
          <cell r="B47" t="str">
            <v>EXCAVACION EN ROCA</v>
          </cell>
          <cell r="C47" t="str">
            <v>M2</v>
          </cell>
          <cell r="D47">
            <v>118.09</v>
          </cell>
        </row>
        <row r="48">
          <cell r="A48">
            <v>9010</v>
          </cell>
          <cell r="B48" t="str">
            <v>IMPRIMACION REFORZADA</v>
          </cell>
          <cell r="C48" t="str">
            <v>M2</v>
          </cell>
          <cell r="D48">
            <v>16.510000000000002</v>
          </cell>
        </row>
        <row r="49">
          <cell r="A49">
            <v>9020</v>
          </cell>
          <cell r="B49" t="str">
            <v>ESCOLLERADO DE PIEDRA EN SECO D=80CM</v>
          </cell>
          <cell r="C49" t="str">
            <v>M3</v>
          </cell>
          <cell r="D49">
            <v>156.02000000000001</v>
          </cell>
        </row>
        <row r="50">
          <cell r="A50">
            <v>9022</v>
          </cell>
          <cell r="B50" t="str">
            <v>PROVISION Y COLOCADO DE GAVIONES</v>
          </cell>
          <cell r="C50" t="str">
            <v>M3</v>
          </cell>
          <cell r="D50">
            <v>273.08</v>
          </cell>
        </row>
        <row r="51">
          <cell r="A51">
            <v>9040</v>
          </cell>
          <cell r="B51" t="str">
            <v>PROVISION Y COLOCADO DE BARRERAS DE SEGURIDAD</v>
          </cell>
          <cell r="C51" t="str">
            <v>ML</v>
          </cell>
          <cell r="D51">
            <v>513.29</v>
          </cell>
        </row>
        <row r="52">
          <cell r="A52">
            <v>9060</v>
          </cell>
          <cell r="B52" t="str">
            <v>HORMIGON EN RECALCES Y SOLERAS</v>
          </cell>
          <cell r="C52" t="str">
            <v>M3</v>
          </cell>
          <cell r="D52">
            <v>487.52</v>
          </cell>
        </row>
        <row r="53">
          <cell r="A53" t="str">
            <v>NT-01</v>
          </cell>
          <cell r="B53" t="str">
            <v>DESVIO DE AGUAS ALCANTARILLA METALICA PLAN AUTOPISTA</v>
          </cell>
          <cell r="C53" t="str">
            <v>GLB</v>
          </cell>
          <cell r="D53">
            <v>75979.14</v>
          </cell>
        </row>
        <row r="54">
          <cell r="A54" t="str">
            <v>NT-02</v>
          </cell>
          <cell r="B54" t="str">
            <v>MAMPOSTERIA DE PIEDRA SILLAR TIPO "A"</v>
          </cell>
          <cell r="C54" t="str">
            <v>M3</v>
          </cell>
          <cell r="D54">
            <v>1282.75</v>
          </cell>
        </row>
        <row r="55">
          <cell r="A55" t="str">
            <v>NT-03</v>
          </cell>
          <cell r="B55" t="str">
            <v>HORMIGON SIMPLE TIPO A</v>
          </cell>
          <cell r="C55" t="str">
            <v>M3</v>
          </cell>
          <cell r="D55">
            <v>1226.77</v>
          </cell>
        </row>
        <row r="56">
          <cell r="A56" t="str">
            <v>NT-04</v>
          </cell>
          <cell r="B56" t="str">
            <v>EXCAVACIÓN MANUAL PARA ESTRUCTURAS</v>
          </cell>
          <cell r="C56" t="str">
            <v>M3</v>
          </cell>
          <cell r="D56">
            <v>57.53</v>
          </cell>
        </row>
        <row r="57">
          <cell r="A57" t="str">
            <v>NT-05</v>
          </cell>
          <cell r="B57" t="str">
            <v>LIMPIEZA DE MATERIAL DE DEMOLICIÓN</v>
          </cell>
          <cell r="C57" t="str">
            <v>M3</v>
          </cell>
          <cell r="D57">
            <v>43.22</v>
          </cell>
        </row>
        <row r="58">
          <cell r="A58" t="str">
            <v>NT-06</v>
          </cell>
          <cell r="B58" t="str">
            <v>DEMOLICIÓN DE ESTRUCTURAS DE HORMIGÓN</v>
          </cell>
          <cell r="C58" t="str">
            <v>M3</v>
          </cell>
          <cell r="D58">
            <v>210.58</v>
          </cell>
        </row>
        <row r="59">
          <cell r="A59" t="str">
            <v>NT-07</v>
          </cell>
          <cell r="B59" t="str">
            <v>REPARACION DE POSTE PARA BARANDA</v>
          </cell>
          <cell r="C59" t="str">
            <v>PZA</v>
          </cell>
          <cell r="D59">
            <v>154.99</v>
          </cell>
        </row>
        <row r="60">
          <cell r="A60" t="str">
            <v>NT-08</v>
          </cell>
          <cell r="B60" t="str">
            <v>CONCRETO ASFALTICO EN CALIENTE e = 5 CM, INCLUYE IMPRIMACION</v>
          </cell>
          <cell r="C60" t="str">
            <v>M3</v>
          </cell>
          <cell r="D60">
            <v>68.290000000000006</v>
          </cell>
        </row>
        <row r="61">
          <cell r="A61" t="str">
            <v>NT-09</v>
          </cell>
          <cell r="B61" t="str">
            <v>CAPA SUB-BASE</v>
          </cell>
          <cell r="C61" t="str">
            <v>M3</v>
          </cell>
          <cell r="D61">
            <v>37.18</v>
          </cell>
        </row>
        <row r="62">
          <cell r="A62" t="str">
            <v>NT-10</v>
          </cell>
          <cell r="B62" t="str">
            <v>CONFORMACIÓN DE SUB-BASE</v>
          </cell>
          <cell r="C62" t="str">
            <v>M3</v>
          </cell>
          <cell r="D62">
            <v>40.69</v>
          </cell>
        </row>
        <row r="63">
          <cell r="A63" t="str">
            <v>NT-11</v>
          </cell>
          <cell r="B63" t="str">
            <v>CORTADO DE CHAPA METÁLICA</v>
          </cell>
          <cell r="C63" t="str">
            <v>ML</v>
          </cell>
          <cell r="D63">
            <v>58.77</v>
          </cell>
        </row>
        <row r="64">
          <cell r="A64" t="str">
            <v>NT-12</v>
          </cell>
          <cell r="B64" t="str">
            <v>DESVIO DE AGUAS EN CANALIZACION DEL RIO CHOQUEYAPU</v>
          </cell>
          <cell r="C64" t="str">
            <v>GBL</v>
          </cell>
          <cell r="D64">
            <v>1896.28</v>
          </cell>
        </row>
        <row r="65">
          <cell r="A65" t="str">
            <v>NT-13</v>
          </cell>
          <cell r="B65" t="str">
            <v>TERMINAL OJAL</v>
          </cell>
          <cell r="C65" t="str">
            <v>JGO</v>
          </cell>
          <cell r="D65">
            <v>67.11</v>
          </cell>
        </row>
        <row r="66">
          <cell r="A66" t="str">
            <v>NT-14</v>
          </cell>
          <cell r="B66" t="str">
            <v>BREAKER 3X100A</v>
          </cell>
          <cell r="C66" t="str">
            <v>UND</v>
          </cell>
          <cell r="D66">
            <v>787.37</v>
          </cell>
        </row>
        <row r="67">
          <cell r="A67" t="str">
            <v>NT-15</v>
          </cell>
          <cell r="B67" t="str">
            <v>CAJA PORTAFUSIBLE DE ALTA TENSION</v>
          </cell>
          <cell r="C67" t="str">
            <v>UND</v>
          </cell>
          <cell r="D67">
            <v>689.46</v>
          </cell>
        </row>
        <row r="68">
          <cell r="A68" t="str">
            <v>NT-16</v>
          </cell>
          <cell r="B68" t="str">
            <v>RELLENO Y COMPACTADO PARA ESTRUCTURAS</v>
          </cell>
          <cell r="C68" t="str">
            <v>M3</v>
          </cell>
          <cell r="D68">
            <v>47.67</v>
          </cell>
        </row>
        <row r="69">
          <cell r="A69" t="str">
            <v>NT-17</v>
          </cell>
          <cell r="B69" t="str">
            <v>REPARACION MALLA OLIMPICA CON CALLAPOS</v>
          </cell>
          <cell r="C69" t="str">
            <v>M2</v>
          </cell>
          <cell r="D69">
            <v>28.98</v>
          </cell>
        </row>
        <row r="70">
          <cell r="A70" t="str">
            <v>NT-18</v>
          </cell>
          <cell r="B70" t="str">
            <v>LOSA DE HORMIGON e = 0.20 M</v>
          </cell>
          <cell r="C70" t="str">
            <v>M3</v>
          </cell>
          <cell r="D70">
            <v>1488.92</v>
          </cell>
        </row>
        <row r="71">
          <cell r="A71" t="str">
            <v>NT-19</v>
          </cell>
          <cell r="B71" t="str">
            <v>CABLE N° 4</v>
          </cell>
          <cell r="C71" t="str">
            <v>ML</v>
          </cell>
          <cell r="D71">
            <v>19.850000000000001</v>
          </cell>
        </row>
        <row r="72">
          <cell r="A72" t="str">
            <v>NT-20</v>
          </cell>
          <cell r="B72" t="str">
            <v>CABLE N° 6</v>
          </cell>
          <cell r="C72" t="str">
            <v>ML</v>
          </cell>
          <cell r="D72">
            <v>13.75</v>
          </cell>
        </row>
        <row r="73">
          <cell r="A73" t="str">
            <v>NT-21</v>
          </cell>
          <cell r="B73" t="str">
            <v>CABLE N° 8</v>
          </cell>
          <cell r="C73" t="str">
            <v>ML</v>
          </cell>
          <cell r="D73">
            <v>8.4700000000000006</v>
          </cell>
        </row>
        <row r="74">
          <cell r="A74" t="str">
            <v>NT-22</v>
          </cell>
          <cell r="B74" t="str">
            <v>CABLE N° 10</v>
          </cell>
          <cell r="C74" t="str">
            <v>ML</v>
          </cell>
          <cell r="D74">
            <v>4.9400000000000004</v>
          </cell>
        </row>
        <row r="75">
          <cell r="A75" t="str">
            <v>NT-23</v>
          </cell>
          <cell r="B75" t="str">
            <v>BREAKER 2x40 A</v>
          </cell>
          <cell r="C75" t="str">
            <v>UND</v>
          </cell>
          <cell r="D75">
            <v>174.82</v>
          </cell>
        </row>
        <row r="76">
          <cell r="A76" t="str">
            <v>NT-24</v>
          </cell>
          <cell r="B76" t="str">
            <v>CONFORMACIÓN DE CAPA BASE</v>
          </cell>
          <cell r="C76" t="str">
            <v>M3</v>
          </cell>
          <cell r="D76">
            <v>46.67</v>
          </cell>
        </row>
        <row r="77">
          <cell r="A77" t="str">
            <v>NT-25</v>
          </cell>
          <cell r="B77" t="str">
            <v>Movilización y desmovilización</v>
          </cell>
          <cell r="C77" t="str">
            <v>Glb</v>
          </cell>
          <cell r="D77">
            <v>5944.9449999999997</v>
          </cell>
        </row>
        <row r="78">
          <cell r="A78" t="str">
            <v>NT-26</v>
          </cell>
          <cell r="B78" t="str">
            <v>Piedra desplazadora en hormigón tipo A</v>
          </cell>
          <cell r="C78" t="str">
            <v>M3</v>
          </cell>
          <cell r="D78">
            <v>164.61</v>
          </cell>
        </row>
        <row r="79">
          <cell r="A79" t="str">
            <v>NT-27</v>
          </cell>
          <cell r="C79" t="str">
            <v>PZA</v>
          </cell>
          <cell r="D79">
            <v>46.75</v>
          </cell>
        </row>
        <row r="80">
          <cell r="A80" t="str">
            <v>NT-28</v>
          </cell>
          <cell r="C80" t="str">
            <v>PZA</v>
          </cell>
          <cell r="D80">
            <v>33.85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Resumen "/>
      <sheetName val="Planilla"/>
      <sheetName val="Anticipo"/>
      <sheetName val="Hoja de Ruta"/>
      <sheetName val="Avance Servicios"/>
      <sheetName val="Resp. 1"/>
      <sheetName val="Respaldo"/>
      <sheetName val="res 38"/>
      <sheetName val="res 42"/>
      <sheetName val="res 44"/>
      <sheetName val="res 45"/>
      <sheetName val="res 46"/>
      <sheetName val="Computo metrico"/>
      <sheetName val="Garantias"/>
      <sheetName val="Control Vol T1 (CORTE)"/>
      <sheetName val="Control Vol T1 (TERRAPLEN OK ) "/>
      <sheetName val="Control Vol T3 (CORTE)"/>
      <sheetName val="Control Volumen T3 (2)"/>
      <sheetName val="Hoja2"/>
    </sheetNames>
    <sheetDataSet>
      <sheetData sheetId="0"/>
      <sheetData sheetId="1">
        <row r="4">
          <cell r="C4" t="str">
            <v>PROYECTO: PAVIMENTACION DEL TRAMO TARABUCO - ZUDAÑEZ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Manejo"/>
      <sheetName val="INDIRECTOS"/>
      <sheetName val="DEFINICION"/>
      <sheetName val="Hoja2"/>
      <sheetName val="form a"/>
      <sheetName val="RESUMEN"/>
      <sheetName val="FORM A7"/>
      <sheetName val="FORM A10"/>
      <sheetName val="resumen dimen"/>
      <sheetName val="dimensionamiento"/>
      <sheetName val="desembolso"/>
      <sheetName val="FISICO_FINAN"/>
      <sheetName val="PRESUPUESTO PRESENTACION"/>
      <sheetName val="PRESUPUESTO"/>
      <sheetName val="imp_apu"/>
      <sheetName val="PUNIT"/>
      <sheetName val="INSUMOS"/>
      <sheetName val="LAPUORDENADO"/>
      <sheetName val="LAPU"/>
      <sheetName val="FORM B4"/>
      <sheetName val="FORM B-3"/>
      <sheetName val="COST-EQU"/>
      <sheetName val="cro_eq"/>
      <sheetName val="UTILIZACION"/>
      <sheetName val="Hoja4"/>
      <sheetName val="DIST BANCOS"/>
      <sheetName val="imp_apu2"/>
      <sheetName val="imp_apu_rela"/>
      <sheetName val="insu_desg"/>
      <sheetName val="USO de Equipo ABC "/>
      <sheetName val="Tabla_a"/>
      <sheetName val="Tabla_b"/>
      <sheetName val="tabla_c"/>
      <sheetName val="Movilizaci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>
            <v>7.07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 1"/>
      <sheetName val="RESTITUCION DE ANTICIPO"/>
      <sheetName val=" MULTAS"/>
      <sheetName val="PLANILLAS DE GARANTIAS) "/>
      <sheetName val="RETENCION  GARANTIA DE CONT (2)"/>
      <sheetName val="ITEM 1"/>
      <sheetName val="ITEM 2"/>
      <sheetName val="ITEM 106"/>
      <sheetName val="ITEM 116"/>
      <sheetName val="ITEM 117"/>
      <sheetName val="ITEM 118"/>
      <sheetName val="ITEM 131"/>
      <sheetName val="ITEM 132"/>
      <sheetName val="ITEM 133"/>
      <sheetName val="Hoja1"/>
      <sheetName val="DestinoAcarr"/>
    </sheetNames>
    <sheetDataSet>
      <sheetData sheetId="0" refreshError="1">
        <row r="2">
          <cell r="A2" t="str">
            <v>Ing. José Marcos Bonilla Aguilar</v>
          </cell>
        </row>
        <row r="3">
          <cell r="A3" t="str">
            <v>SUPERINTENDENTE  DE OBRA</v>
          </cell>
        </row>
        <row r="4">
          <cell r="A4" t="str">
            <v>EMPRESA ESTRATEGICA BOLIVIANA DE CONSTRUCCION Y CONSERVACION DE INFRAESTRUCTURA CIVIL</v>
          </cell>
        </row>
        <row r="7">
          <cell r="A7" t="str">
            <v>Ing. Mario Alberto Tejerina Tapia</v>
          </cell>
        </row>
        <row r="8">
          <cell r="A8" t="str">
            <v>GERENTE DE PROYECTO</v>
          </cell>
        </row>
        <row r="9">
          <cell r="A9" t="str">
            <v>SUPERVISION TECNICA PROYECTO DOBLE VIA YACUIBA CAMPO PAJOSO FASE I</v>
          </cell>
        </row>
        <row r="10">
          <cell r="A10" t="str">
            <v>ADMINISTRADORA BOLIVIANA DE CARRETERAS</v>
          </cell>
        </row>
        <row r="13">
          <cell r="A13" t="str">
            <v>Ing. Herlan Rene Ramos E.</v>
          </cell>
        </row>
        <row r="14">
          <cell r="A14" t="str">
            <v>FISCAL DE OBRA</v>
          </cell>
        </row>
        <row r="15">
          <cell r="A15" t="str">
            <v>ADMINISTRADORA BOLIVIANA DE CARRETERAS</v>
          </cell>
        </row>
        <row r="30">
          <cell r="B30" t="str">
            <v>PLANILLA DE PAGO N° 1</v>
          </cell>
        </row>
        <row r="31">
          <cell r="B31" t="str">
            <v>EJECUCION DE LA DOBLE VIA YACUIBA - CAMPO PAJOSO, FASE I</v>
          </cell>
        </row>
        <row r="32">
          <cell r="B32" t="str">
            <v>ADMINISTRADORA BOLIVIANA DE CARRETERAS</v>
          </cell>
        </row>
        <row r="34">
          <cell r="B34" t="str">
            <v>EMPRESA ESTRATEGICA BOLIVIANA DE CONSTRUCCION Y CONSERVACION DE INFRAESTRUCTURA CIVIL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8">
          <cell r="D58">
            <v>2191.42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131"/>
      <sheetName val="ITEM 132"/>
      <sheetName val="ITEMS COBRADOS"/>
      <sheetName val="DestinoAc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LCANTARILLADO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2"/>
      <sheetName val="ITEM 4"/>
      <sheetName val="ITEM 7"/>
      <sheetName val="ITEM 8"/>
      <sheetName val="ITEM 131"/>
      <sheetName val="ITEM 132"/>
      <sheetName val="ITEMS COBRADOS"/>
      <sheetName val="DestinoAca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fo"/>
      <sheetName val="INSUMOS"/>
      <sheetName val="Def. Items"/>
      <sheetName val="PRESUP"/>
      <sheetName val="COMP-ITEMS"/>
      <sheetName val="P.Unit."/>
      <sheetName val="PRESUPUESTO"/>
      <sheetName val="COSTO MAT"/>
      <sheetName val="COSTO MO"/>
      <sheetName val="SUB-ITEMS"/>
      <sheetName val="Esc. Sal."/>
      <sheetName val="B.Soc."/>
      <sheetName val="G.G."/>
      <sheetName val="LITERAL"/>
      <sheetName val="Función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199D-4258-4BC6-A249-BCF3BBF93E2C}">
  <sheetPr syncVertical="1" syncRef="D142" transitionEvaluation="1">
    <tabColor rgb="FF00B0F0"/>
  </sheetPr>
  <dimension ref="A1:AJ227"/>
  <sheetViews>
    <sheetView showGridLines="0" view="pageBreakPreview" zoomScale="70" zoomScaleNormal="70" zoomScaleSheetLayoutView="70" workbookViewId="0">
      <pane xSplit="3" ySplit="11" topLeftCell="D142" activePane="bottomRight" state="frozen"/>
      <selection activeCell="D14" sqref="D14:D15"/>
      <selection pane="topRight" activeCell="D14" sqref="D14:D15"/>
      <selection pane="bottomLeft" activeCell="D14" sqref="D14:D15"/>
      <selection pane="bottomRight" activeCell="E13" sqref="E13:E166"/>
    </sheetView>
  </sheetViews>
  <sheetFormatPr baseColWidth="10" defaultColWidth="12" defaultRowHeight="15" outlineLevelCol="1"/>
  <cols>
    <col min="1" max="1" width="9.1640625" style="297" customWidth="1"/>
    <col min="2" max="2" width="52.33203125" style="2" customWidth="1"/>
    <col min="3" max="3" width="30" style="2" customWidth="1"/>
    <col min="4" max="4" width="16" style="2" customWidth="1"/>
    <col min="5" max="5" width="21.83203125" style="2" customWidth="1"/>
    <col min="6" max="6" width="20.5" style="2" customWidth="1"/>
    <col min="7" max="7" width="22.33203125" style="2" customWidth="1"/>
    <col min="8" max="8" width="16.6640625" style="2" hidden="1" customWidth="1" outlineLevel="1"/>
    <col min="9" max="9" width="18.6640625" style="2" hidden="1" customWidth="1" outlineLevel="1"/>
    <col min="10" max="10" width="18.33203125" style="2" hidden="1" customWidth="1" outlineLevel="1"/>
    <col min="11" max="13" width="18.83203125" style="2" hidden="1" customWidth="1" outlineLevel="1"/>
    <col min="14" max="14" width="20.5" style="2" customWidth="1" collapsed="1"/>
    <col min="15" max="15" width="21.5" style="2" customWidth="1"/>
    <col min="16" max="16" width="20.5" style="2" customWidth="1"/>
    <col min="17" max="17" width="22.1640625" style="2" customWidth="1"/>
    <col min="18" max="18" width="20.5" style="2" customWidth="1"/>
    <col min="19" max="19" width="23.1640625" style="2" customWidth="1"/>
    <col min="20" max="20" width="20" style="2" customWidth="1"/>
    <col min="21" max="21" width="22.83203125" style="2" customWidth="1"/>
    <col min="22" max="22" width="19" style="298" customWidth="1"/>
    <col min="23" max="23" width="21.5" style="298" customWidth="1"/>
    <col min="24" max="24" width="15.1640625" style="2" customWidth="1"/>
    <col min="25" max="25" width="1.83203125" style="2" customWidth="1"/>
    <col min="26" max="26" width="18.6640625" style="291" customWidth="1"/>
    <col min="27" max="27" width="14" style="291" customWidth="1"/>
    <col min="28" max="28" width="19.1640625" style="291" customWidth="1"/>
    <col min="29" max="29" width="15.6640625" style="2" bestFit="1" customWidth="1"/>
    <col min="30" max="30" width="12" style="2"/>
    <col min="31" max="31" width="18.33203125" style="2" bestFit="1" customWidth="1"/>
    <col min="32" max="16384" width="12" style="2"/>
  </cols>
  <sheetData>
    <row r="1" spans="1:33" ht="27.75" customHeight="1" thickBot="1">
      <c r="A1" s="382" t="str">
        <f>[24]Nomb!B32</f>
        <v>ADMINISTRADORA BOLIVIANA DE CARRETERAS</v>
      </c>
      <c r="B1" s="383"/>
      <c r="C1" s="384" t="str">
        <f>[24]Nomb!B30</f>
        <v>PLANILLA DE PAGO N° 1</v>
      </c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6"/>
      <c r="T1" s="387" t="str">
        <f>[24]Nomb!B34</f>
        <v>EMPRESA ESTRATEGICA BOLIVIANA DE CONSTRUCCION Y CONSERVACION DE INFRAESTRUCTURA CIVIL</v>
      </c>
      <c r="U1" s="388"/>
      <c r="V1" s="388"/>
      <c r="W1" s="389"/>
      <c r="X1" s="1"/>
      <c r="Z1" s="2"/>
      <c r="AA1" s="2"/>
      <c r="AB1" s="2"/>
    </row>
    <row r="2" spans="1:33" ht="18.75" customHeight="1" thickBot="1">
      <c r="A2" s="3"/>
      <c r="B2" s="4"/>
      <c r="C2" s="393" t="s">
        <v>0</v>
      </c>
      <c r="D2" s="396" t="str">
        <f>[24]Nomb!B31</f>
        <v>EJECUCION DE LA DOBLE VIA YACUIBA - CAMPO PAJOSO, FASE I</v>
      </c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0"/>
      <c r="U2" s="391"/>
      <c r="V2" s="391"/>
      <c r="W2" s="392"/>
      <c r="X2" s="1"/>
      <c r="Z2" s="2"/>
      <c r="AA2" s="2"/>
      <c r="AB2" s="2"/>
    </row>
    <row r="3" spans="1:33" ht="18.75" customHeight="1">
      <c r="A3" s="5"/>
      <c r="B3" s="6"/>
      <c r="C3" s="394"/>
      <c r="D3" s="398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6"/>
      <c r="U3" s="397"/>
      <c r="V3" s="397"/>
      <c r="W3" s="402"/>
      <c r="X3" s="1"/>
      <c r="Z3" s="2"/>
      <c r="AA3" s="2"/>
      <c r="AB3" s="2"/>
    </row>
    <row r="4" spans="1:33" ht="27" customHeight="1" thickBot="1">
      <c r="A4" s="7"/>
      <c r="B4" s="8"/>
      <c r="C4" s="395"/>
      <c r="D4" s="400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01"/>
      <c r="P4" s="401"/>
      <c r="Q4" s="401"/>
      <c r="R4" s="401"/>
      <c r="S4" s="401"/>
      <c r="T4" s="398"/>
      <c r="U4" s="399"/>
      <c r="V4" s="399"/>
      <c r="W4" s="403"/>
      <c r="X4" s="1"/>
      <c r="Z4" s="2"/>
      <c r="AA4" s="2"/>
      <c r="AB4" s="2"/>
    </row>
    <row r="5" spans="1:33" ht="20.100000000000001" customHeight="1" thickBot="1">
      <c r="A5" s="9"/>
      <c r="B5" s="10"/>
      <c r="C5" s="405" t="s">
        <v>1</v>
      </c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  <c r="S5" s="407"/>
      <c r="T5" s="400"/>
      <c r="U5" s="401"/>
      <c r="V5" s="401"/>
      <c r="W5" s="404"/>
      <c r="X5" s="1"/>
      <c r="Z5" s="2"/>
      <c r="AA5" s="2"/>
      <c r="AB5" s="2"/>
    </row>
    <row r="6" spans="1:33" ht="6.75" customHeight="1" thickBot="1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3"/>
      <c r="X6" s="12"/>
      <c r="Z6" s="2"/>
      <c r="AA6" s="2"/>
      <c r="AB6" s="2"/>
    </row>
    <row r="7" spans="1:33" s="14" customFormat="1" ht="27" customHeight="1">
      <c r="A7" s="373" t="s">
        <v>2</v>
      </c>
      <c r="B7" s="376" t="s">
        <v>3</v>
      </c>
      <c r="C7" s="377"/>
      <c r="D7" s="366" t="s">
        <v>4</v>
      </c>
      <c r="E7" s="370"/>
      <c r="F7" s="370"/>
      <c r="G7" s="367"/>
      <c r="H7" s="366" t="s">
        <v>5</v>
      </c>
      <c r="I7" s="367"/>
      <c r="J7" s="366" t="s">
        <v>6</v>
      </c>
      <c r="K7" s="367"/>
      <c r="L7" s="366" t="s">
        <v>7</v>
      </c>
      <c r="M7" s="367"/>
      <c r="N7" s="366" t="s">
        <v>8</v>
      </c>
      <c r="O7" s="367"/>
      <c r="P7" s="366" t="s">
        <v>9</v>
      </c>
      <c r="Q7" s="370"/>
      <c r="R7" s="366" t="s">
        <v>10</v>
      </c>
      <c r="S7" s="367"/>
      <c r="T7" s="366" t="s">
        <v>11</v>
      </c>
      <c r="U7" s="367"/>
      <c r="V7" s="366" t="s">
        <v>12</v>
      </c>
      <c r="W7" s="367"/>
    </row>
    <row r="8" spans="1:33" s="14" customFormat="1" ht="27" customHeight="1" thickBot="1">
      <c r="A8" s="374"/>
      <c r="B8" s="378"/>
      <c r="C8" s="379"/>
      <c r="D8" s="368"/>
      <c r="E8" s="371"/>
      <c r="F8" s="371"/>
      <c r="G8" s="369"/>
      <c r="H8" s="368"/>
      <c r="I8" s="369"/>
      <c r="J8" s="368"/>
      <c r="K8" s="369"/>
      <c r="L8" s="368"/>
      <c r="M8" s="369"/>
      <c r="N8" s="368"/>
      <c r="O8" s="369"/>
      <c r="P8" s="368"/>
      <c r="Q8" s="371"/>
      <c r="R8" s="368"/>
      <c r="S8" s="369"/>
      <c r="T8" s="368"/>
      <c r="U8" s="369"/>
      <c r="V8" s="368"/>
      <c r="W8" s="369"/>
    </row>
    <row r="9" spans="1:33" s="14" customFormat="1" ht="15" customHeight="1">
      <c r="A9" s="374"/>
      <c r="B9" s="378"/>
      <c r="C9" s="379"/>
      <c r="D9" s="372" t="s">
        <v>13</v>
      </c>
      <c r="E9" s="359" t="s">
        <v>14</v>
      </c>
      <c r="F9" s="359" t="s">
        <v>15</v>
      </c>
      <c r="G9" s="359" t="s">
        <v>16</v>
      </c>
      <c r="H9" s="359" t="s">
        <v>15</v>
      </c>
      <c r="I9" s="359" t="s">
        <v>17</v>
      </c>
      <c r="J9" s="359" t="s">
        <v>15</v>
      </c>
      <c r="K9" s="359" t="s">
        <v>17</v>
      </c>
      <c r="L9" s="359" t="s">
        <v>15</v>
      </c>
      <c r="M9" s="359" t="s">
        <v>17</v>
      </c>
      <c r="N9" s="359" t="s">
        <v>15</v>
      </c>
      <c r="O9" s="359" t="s">
        <v>16</v>
      </c>
      <c r="P9" s="359" t="s">
        <v>15</v>
      </c>
      <c r="Q9" s="359" t="s">
        <v>16</v>
      </c>
      <c r="R9" s="359" t="s">
        <v>15</v>
      </c>
      <c r="S9" s="359" t="s">
        <v>16</v>
      </c>
      <c r="T9" s="361" t="s">
        <v>15</v>
      </c>
      <c r="U9" s="359" t="s">
        <v>16</v>
      </c>
      <c r="V9" s="362" t="s">
        <v>18</v>
      </c>
      <c r="W9" s="362" t="s">
        <v>19</v>
      </c>
    </row>
    <row r="10" spans="1:33" s="14" customFormat="1" ht="15" customHeight="1" thickBot="1">
      <c r="A10" s="374"/>
      <c r="B10" s="378"/>
      <c r="C10" s="379"/>
      <c r="D10" s="361"/>
      <c r="E10" s="360"/>
      <c r="F10" s="360"/>
      <c r="G10" s="360"/>
      <c r="H10" s="360"/>
      <c r="I10" s="360"/>
      <c r="J10" s="360"/>
      <c r="K10" s="360"/>
      <c r="L10" s="360"/>
      <c r="M10" s="360"/>
      <c r="N10" s="360"/>
      <c r="O10" s="360"/>
      <c r="P10" s="360"/>
      <c r="Q10" s="360"/>
      <c r="R10" s="360"/>
      <c r="S10" s="360"/>
      <c r="T10" s="361"/>
      <c r="U10" s="360"/>
      <c r="V10" s="363"/>
      <c r="W10" s="363"/>
    </row>
    <row r="11" spans="1:33" s="14" customFormat="1" ht="21.75" customHeight="1" thickBot="1">
      <c r="A11" s="375"/>
      <c r="B11" s="380"/>
      <c r="C11" s="381"/>
      <c r="D11" s="361"/>
      <c r="E11" s="360"/>
      <c r="F11" s="360"/>
      <c r="G11" s="360"/>
      <c r="H11" s="360"/>
      <c r="I11" s="360"/>
      <c r="J11" s="360"/>
      <c r="K11" s="360"/>
      <c r="L11" s="360"/>
      <c r="M11" s="360"/>
      <c r="N11" s="360"/>
      <c r="O11" s="360"/>
      <c r="P11" s="360"/>
      <c r="Q11" s="360"/>
      <c r="R11" s="360"/>
      <c r="S11" s="360"/>
      <c r="T11" s="361"/>
      <c r="U11" s="360"/>
      <c r="V11" s="15" t="s">
        <v>20</v>
      </c>
      <c r="W11" s="16" t="s">
        <v>20</v>
      </c>
    </row>
    <row r="12" spans="1:33" s="24" customFormat="1" ht="18" customHeight="1" thickBot="1">
      <c r="A12" s="17">
        <v>1</v>
      </c>
      <c r="B12" s="364" t="s">
        <v>21</v>
      </c>
      <c r="C12" s="365"/>
      <c r="D12" s="18"/>
      <c r="E12" s="19"/>
      <c r="F12" s="19"/>
      <c r="G12" s="20"/>
      <c r="H12" s="21"/>
      <c r="I12" s="22"/>
      <c r="J12" s="22"/>
      <c r="K12" s="22"/>
      <c r="L12" s="22"/>
      <c r="M12" s="22"/>
      <c r="N12" s="22"/>
      <c r="O12" s="22"/>
      <c r="P12" s="21"/>
      <c r="Q12" s="22"/>
      <c r="R12" s="21"/>
      <c r="S12" s="22"/>
      <c r="T12" s="22"/>
      <c r="U12" s="22"/>
      <c r="V12" s="22"/>
      <c r="W12" s="23"/>
    </row>
    <row r="13" spans="1:33" s="35" customFormat="1" ht="18" customHeight="1">
      <c r="A13" s="25">
        <v>1</v>
      </c>
      <c r="B13" s="356" t="s">
        <v>22</v>
      </c>
      <c r="C13" s="357"/>
      <c r="D13" s="26" t="s">
        <v>23</v>
      </c>
      <c r="E13" s="27">
        <v>9327.24</v>
      </c>
      <c r="F13" s="27">
        <v>10</v>
      </c>
      <c r="G13" s="27">
        <f>ROUND(F13*$E13,2)</f>
        <v>93272.4</v>
      </c>
      <c r="H13" s="27"/>
      <c r="I13" s="27"/>
      <c r="J13" s="27"/>
      <c r="K13" s="27"/>
      <c r="L13" s="27"/>
      <c r="M13" s="27"/>
      <c r="N13" s="28"/>
      <c r="O13" s="29">
        <f>ROUND(+N13*E13,2)</f>
        <v>0</v>
      </c>
      <c r="P13" s="30">
        <v>4.53</v>
      </c>
      <c r="Q13" s="31">
        <f t="shared" ref="Q13:Q20" si="0">ROUND(P13*$E13,2)</f>
        <v>42252.4</v>
      </c>
      <c r="R13" s="32">
        <f t="shared" ref="R13:S20" si="1">ROUND((N13+P13),2)</f>
        <v>4.53</v>
      </c>
      <c r="S13" s="28">
        <f t="shared" si="1"/>
        <v>42252.4</v>
      </c>
      <c r="T13" s="27">
        <f t="shared" ref="T13:T20" si="2">ROUND(F13-R13,2)</f>
        <v>5.47</v>
      </c>
      <c r="U13" s="27">
        <f t="shared" ref="U13:U20" si="3">G13-S13</f>
        <v>51019.999999999993</v>
      </c>
      <c r="V13" s="27">
        <f t="shared" ref="V13:V20" si="4">ROUND(P13/F13*100,2)</f>
        <v>45.3</v>
      </c>
      <c r="W13" s="33">
        <f t="shared" ref="W13:W20" si="5">ROUND(R13/F13*100,2)</f>
        <v>45.3</v>
      </c>
      <c r="X13" s="34"/>
      <c r="Z13" s="35">
        <f t="shared" ref="Z13:Z76" si="6">ROUND(E13*6.96,2)</f>
        <v>64917.59</v>
      </c>
      <c r="AA13" s="36">
        <f>+R13/F13</f>
        <v>0.45300000000000001</v>
      </c>
      <c r="AB13" s="35">
        <v>1340.12</v>
      </c>
      <c r="AC13" s="35">
        <f>ROUNDUP(+AB13*6.96,2)</f>
        <v>9327.24</v>
      </c>
      <c r="AE13" s="35">
        <f t="shared" ref="AE13:AE76" si="7">+ROUND(AC13*F13,2)</f>
        <v>93272.4</v>
      </c>
      <c r="AG13" s="35">
        <f>+E13-AC13</f>
        <v>0</v>
      </c>
    </row>
    <row r="14" spans="1:33" s="48" customFormat="1" ht="18" customHeight="1">
      <c r="A14" s="37">
        <v>2</v>
      </c>
      <c r="B14" s="358" t="s">
        <v>24</v>
      </c>
      <c r="C14" s="331"/>
      <c r="D14" s="38" t="s">
        <v>25</v>
      </c>
      <c r="E14" s="39">
        <v>20.18</v>
      </c>
      <c r="F14" s="39">
        <v>197700</v>
      </c>
      <c r="G14" s="39">
        <f>ROUND(F14*$E14,2)</f>
        <v>3989586</v>
      </c>
      <c r="H14" s="39"/>
      <c r="I14" s="39"/>
      <c r="J14" s="39"/>
      <c r="K14" s="39"/>
      <c r="L14" s="39"/>
      <c r="M14" s="39"/>
      <c r="N14" s="40"/>
      <c r="O14" s="41">
        <f t="shared" ref="O14:O77" si="8">ROUND(+N14*E14,2)</f>
        <v>0</v>
      </c>
      <c r="P14" s="42">
        <f>+'[24]ITEM 2'!D58</f>
        <v>2191.42</v>
      </c>
      <c r="Q14" s="43">
        <f t="shared" si="0"/>
        <v>44222.86</v>
      </c>
      <c r="R14" s="44">
        <f>ROUND((N14+P14),2)</f>
        <v>2191.42</v>
      </c>
      <c r="S14" s="45">
        <f>ROUND((O14+Q14),2)</f>
        <v>44222.86</v>
      </c>
      <c r="T14" s="39">
        <f t="shared" si="2"/>
        <v>195508.58</v>
      </c>
      <c r="U14" s="39">
        <f t="shared" si="3"/>
        <v>3945363.14</v>
      </c>
      <c r="V14" s="39">
        <f t="shared" si="4"/>
        <v>1.1100000000000001</v>
      </c>
      <c r="W14" s="46">
        <f t="shared" si="5"/>
        <v>1.1100000000000001</v>
      </c>
      <c r="X14" s="47"/>
      <c r="Z14" s="48">
        <f t="shared" si="6"/>
        <v>140.44999999999999</v>
      </c>
      <c r="AA14" s="36">
        <f t="shared" ref="AA14:AA77" si="9">+R14/F14</f>
        <v>1.1084572584724331E-2</v>
      </c>
      <c r="AB14" s="48">
        <v>2.9</v>
      </c>
      <c r="AC14" s="48">
        <f t="shared" ref="AC14:AC77" si="10">ROUNDUP(+AB14*6.96,2)</f>
        <v>20.190000000000001</v>
      </c>
      <c r="AE14" s="48">
        <f t="shared" si="7"/>
        <v>3991563</v>
      </c>
      <c r="AG14" s="48">
        <f t="shared" ref="AG14:AG77" si="11">+E14-AC14</f>
        <v>-1.0000000000001563E-2</v>
      </c>
    </row>
    <row r="15" spans="1:33" s="48" customFormat="1" ht="18" customHeight="1">
      <c r="A15" s="49">
        <v>3</v>
      </c>
      <c r="B15" s="355" t="s">
        <v>26</v>
      </c>
      <c r="C15" s="320"/>
      <c r="D15" s="50" t="s">
        <v>25</v>
      </c>
      <c r="E15" s="51">
        <v>35.43</v>
      </c>
      <c r="F15" s="51">
        <v>300</v>
      </c>
      <c r="G15" s="51">
        <f t="shared" ref="G15:G20" si="12">ROUND(F15*$E15,2)</f>
        <v>10629</v>
      </c>
      <c r="H15" s="51"/>
      <c r="I15" s="51"/>
      <c r="J15" s="51"/>
      <c r="K15" s="51"/>
      <c r="L15" s="51"/>
      <c r="M15" s="51"/>
      <c r="N15" s="52"/>
      <c r="O15" s="53">
        <f t="shared" si="8"/>
        <v>0</v>
      </c>
      <c r="P15" s="54"/>
      <c r="Q15" s="55">
        <f t="shared" si="0"/>
        <v>0</v>
      </c>
      <c r="R15" s="56">
        <f t="shared" si="1"/>
        <v>0</v>
      </c>
      <c r="S15" s="57">
        <f t="shared" si="1"/>
        <v>0</v>
      </c>
      <c r="T15" s="51">
        <f t="shared" si="2"/>
        <v>300</v>
      </c>
      <c r="U15" s="51">
        <f t="shared" si="3"/>
        <v>10629</v>
      </c>
      <c r="V15" s="51">
        <f t="shared" si="4"/>
        <v>0</v>
      </c>
      <c r="W15" s="58">
        <f t="shared" si="5"/>
        <v>0</v>
      </c>
      <c r="X15" s="47"/>
      <c r="Z15" s="48">
        <f t="shared" si="6"/>
        <v>246.59</v>
      </c>
      <c r="AA15" s="36">
        <f t="shared" si="9"/>
        <v>0</v>
      </c>
      <c r="AB15" s="48">
        <v>5.09</v>
      </c>
      <c r="AC15" s="48">
        <f t="shared" si="10"/>
        <v>35.43</v>
      </c>
      <c r="AE15" s="48">
        <f t="shared" si="7"/>
        <v>10629</v>
      </c>
      <c r="AG15" s="48">
        <f t="shared" si="11"/>
        <v>0</v>
      </c>
    </row>
    <row r="16" spans="1:33" s="48" customFormat="1" ht="18" customHeight="1">
      <c r="A16" s="49">
        <v>4</v>
      </c>
      <c r="B16" s="350" t="s">
        <v>27</v>
      </c>
      <c r="C16" s="351"/>
      <c r="D16" s="50" t="s">
        <v>25</v>
      </c>
      <c r="E16" s="51">
        <v>31.53</v>
      </c>
      <c r="F16" s="51">
        <v>169310</v>
      </c>
      <c r="G16" s="51">
        <f t="shared" si="12"/>
        <v>5338344.3</v>
      </c>
      <c r="H16" s="51"/>
      <c r="I16" s="51"/>
      <c r="J16" s="51"/>
      <c r="K16" s="51"/>
      <c r="L16" s="51"/>
      <c r="M16" s="51"/>
      <c r="N16" s="51"/>
      <c r="O16" s="53">
        <f t="shared" si="8"/>
        <v>0</v>
      </c>
      <c r="P16" s="54"/>
      <c r="Q16" s="55">
        <f t="shared" si="0"/>
        <v>0</v>
      </c>
      <c r="R16" s="56">
        <f t="shared" si="1"/>
        <v>0</v>
      </c>
      <c r="S16" s="57">
        <f t="shared" si="1"/>
        <v>0</v>
      </c>
      <c r="T16" s="51">
        <f t="shared" si="2"/>
        <v>169310</v>
      </c>
      <c r="U16" s="51">
        <f t="shared" si="3"/>
        <v>5338344.3</v>
      </c>
      <c r="V16" s="51">
        <f t="shared" si="4"/>
        <v>0</v>
      </c>
      <c r="W16" s="58">
        <f t="shared" si="5"/>
        <v>0</v>
      </c>
      <c r="Z16" s="48">
        <f t="shared" si="6"/>
        <v>219.45</v>
      </c>
      <c r="AA16" s="36">
        <f t="shared" si="9"/>
        <v>0</v>
      </c>
      <c r="AB16" s="48">
        <v>4.53</v>
      </c>
      <c r="AC16" s="48">
        <f t="shared" si="10"/>
        <v>31.53</v>
      </c>
      <c r="AE16" s="48">
        <f t="shared" si="7"/>
        <v>5338344.3</v>
      </c>
      <c r="AG16" s="48">
        <f t="shared" si="11"/>
        <v>0</v>
      </c>
    </row>
    <row r="17" spans="1:36" s="48" customFormat="1" ht="18" customHeight="1">
      <c r="A17" s="49">
        <v>5</v>
      </c>
      <c r="B17" s="350" t="s">
        <v>28</v>
      </c>
      <c r="C17" s="351"/>
      <c r="D17" s="50" t="s">
        <v>25</v>
      </c>
      <c r="E17" s="51">
        <v>26.66</v>
      </c>
      <c r="F17" s="51">
        <v>28390</v>
      </c>
      <c r="G17" s="51">
        <f t="shared" si="12"/>
        <v>756877.4</v>
      </c>
      <c r="H17" s="51"/>
      <c r="I17" s="51"/>
      <c r="J17" s="51"/>
      <c r="K17" s="51"/>
      <c r="L17" s="51"/>
      <c r="M17" s="51"/>
      <c r="N17" s="51"/>
      <c r="O17" s="53">
        <f t="shared" si="8"/>
        <v>0</v>
      </c>
      <c r="P17" s="54"/>
      <c r="Q17" s="55">
        <f t="shared" si="0"/>
        <v>0</v>
      </c>
      <c r="R17" s="56">
        <f t="shared" si="1"/>
        <v>0</v>
      </c>
      <c r="S17" s="57">
        <f t="shared" si="1"/>
        <v>0</v>
      </c>
      <c r="T17" s="51">
        <f t="shared" si="2"/>
        <v>28390</v>
      </c>
      <c r="U17" s="51">
        <f t="shared" si="3"/>
        <v>756877.4</v>
      </c>
      <c r="V17" s="51">
        <f t="shared" si="4"/>
        <v>0</v>
      </c>
      <c r="W17" s="58">
        <f t="shared" si="5"/>
        <v>0</v>
      </c>
      <c r="Z17" s="48">
        <f t="shared" si="6"/>
        <v>185.55</v>
      </c>
      <c r="AA17" s="36">
        <f t="shared" si="9"/>
        <v>0</v>
      </c>
      <c r="AB17" s="48">
        <v>3.83</v>
      </c>
      <c r="AC17" s="48">
        <f t="shared" si="10"/>
        <v>26.66</v>
      </c>
      <c r="AE17" s="48">
        <f t="shared" si="7"/>
        <v>756877.4</v>
      </c>
      <c r="AG17" s="48">
        <f t="shared" si="11"/>
        <v>0</v>
      </c>
    </row>
    <row r="18" spans="1:36" s="48" customFormat="1" ht="18" customHeight="1">
      <c r="A18" s="49">
        <v>6</v>
      </c>
      <c r="B18" s="350" t="s">
        <v>29</v>
      </c>
      <c r="C18" s="351"/>
      <c r="D18" s="50" t="s">
        <v>25</v>
      </c>
      <c r="E18" s="51">
        <v>11.14</v>
      </c>
      <c r="F18" s="51">
        <v>500</v>
      </c>
      <c r="G18" s="51">
        <f t="shared" si="12"/>
        <v>5570</v>
      </c>
      <c r="H18" s="51"/>
      <c r="I18" s="51"/>
      <c r="J18" s="51"/>
      <c r="K18" s="51"/>
      <c r="L18" s="51"/>
      <c r="M18" s="51"/>
      <c r="N18" s="51"/>
      <c r="O18" s="53">
        <f t="shared" si="8"/>
        <v>0</v>
      </c>
      <c r="P18" s="54"/>
      <c r="Q18" s="55">
        <f t="shared" si="0"/>
        <v>0</v>
      </c>
      <c r="R18" s="56">
        <f t="shared" si="1"/>
        <v>0</v>
      </c>
      <c r="S18" s="57">
        <f t="shared" si="1"/>
        <v>0</v>
      </c>
      <c r="T18" s="51">
        <f t="shared" si="2"/>
        <v>500</v>
      </c>
      <c r="U18" s="51">
        <f t="shared" si="3"/>
        <v>5570</v>
      </c>
      <c r="V18" s="51">
        <f t="shared" si="4"/>
        <v>0</v>
      </c>
      <c r="W18" s="58">
        <f t="shared" si="5"/>
        <v>0</v>
      </c>
      <c r="Z18" s="48">
        <f t="shared" si="6"/>
        <v>77.53</v>
      </c>
      <c r="AA18" s="36">
        <f t="shared" si="9"/>
        <v>0</v>
      </c>
      <c r="AB18" s="48">
        <v>1.6</v>
      </c>
      <c r="AC18" s="48">
        <f t="shared" si="10"/>
        <v>11.14</v>
      </c>
      <c r="AE18" s="48">
        <f t="shared" si="7"/>
        <v>5570</v>
      </c>
      <c r="AG18" s="48">
        <f t="shared" si="11"/>
        <v>0</v>
      </c>
    </row>
    <row r="19" spans="1:36" s="48" customFormat="1" ht="18" customHeight="1">
      <c r="A19" s="49">
        <v>7</v>
      </c>
      <c r="B19" s="350" t="s">
        <v>30</v>
      </c>
      <c r="C19" s="351"/>
      <c r="D19" s="50" t="s">
        <v>31</v>
      </c>
      <c r="E19" s="51">
        <v>2.72</v>
      </c>
      <c r="F19" s="51">
        <v>1185150</v>
      </c>
      <c r="G19" s="51">
        <f t="shared" si="12"/>
        <v>3223608</v>
      </c>
      <c r="H19" s="51"/>
      <c r="I19" s="51"/>
      <c r="J19" s="51"/>
      <c r="K19" s="51"/>
      <c r="L19" s="51"/>
      <c r="M19" s="51"/>
      <c r="N19" s="51"/>
      <c r="O19" s="59">
        <f t="shared" si="8"/>
        <v>0</v>
      </c>
      <c r="P19" s="60"/>
      <c r="Q19" s="55">
        <f t="shared" si="0"/>
        <v>0</v>
      </c>
      <c r="R19" s="61">
        <f t="shared" si="1"/>
        <v>0</v>
      </c>
      <c r="S19" s="62">
        <f t="shared" si="1"/>
        <v>0</v>
      </c>
      <c r="T19" s="51">
        <f t="shared" si="2"/>
        <v>1185150</v>
      </c>
      <c r="U19" s="51">
        <f t="shared" si="3"/>
        <v>3223608</v>
      </c>
      <c r="V19" s="51">
        <f t="shared" si="4"/>
        <v>0</v>
      </c>
      <c r="W19" s="58">
        <f t="shared" si="5"/>
        <v>0</v>
      </c>
      <c r="Z19" s="48">
        <f t="shared" si="6"/>
        <v>18.93</v>
      </c>
      <c r="AA19" s="36">
        <f t="shared" si="9"/>
        <v>0</v>
      </c>
      <c r="AB19" s="48">
        <v>0.39</v>
      </c>
      <c r="AC19" s="48">
        <f t="shared" si="10"/>
        <v>2.7199999999999998</v>
      </c>
      <c r="AE19" s="48">
        <f t="shared" si="7"/>
        <v>3223608</v>
      </c>
      <c r="AG19" s="48">
        <f t="shared" si="11"/>
        <v>0</v>
      </c>
    </row>
    <row r="20" spans="1:36" s="48" customFormat="1" ht="18" customHeight="1" thickBot="1">
      <c r="A20" s="63">
        <v>8</v>
      </c>
      <c r="B20" s="352" t="s">
        <v>32</v>
      </c>
      <c r="C20" s="353"/>
      <c r="D20" s="64" t="s">
        <v>31</v>
      </c>
      <c r="E20" s="65">
        <v>2.78</v>
      </c>
      <c r="F20" s="65">
        <v>62230</v>
      </c>
      <c r="G20" s="65">
        <f t="shared" si="12"/>
        <v>172999.4</v>
      </c>
      <c r="H20" s="65"/>
      <c r="I20" s="65"/>
      <c r="J20" s="65"/>
      <c r="K20" s="65"/>
      <c r="L20" s="65"/>
      <c r="M20" s="65"/>
      <c r="N20" s="65"/>
      <c r="O20" s="66">
        <f t="shared" si="8"/>
        <v>0</v>
      </c>
      <c r="P20" s="67"/>
      <c r="Q20" s="55">
        <f t="shared" si="0"/>
        <v>0</v>
      </c>
      <c r="R20" s="68">
        <f t="shared" si="1"/>
        <v>0</v>
      </c>
      <c r="S20" s="69">
        <f t="shared" si="1"/>
        <v>0</v>
      </c>
      <c r="T20" s="65">
        <f t="shared" si="2"/>
        <v>62230</v>
      </c>
      <c r="U20" s="65">
        <f t="shared" si="3"/>
        <v>172999.4</v>
      </c>
      <c r="V20" s="65">
        <f t="shared" si="4"/>
        <v>0</v>
      </c>
      <c r="W20" s="70">
        <f t="shared" si="5"/>
        <v>0</v>
      </c>
      <c r="Z20" s="48">
        <f t="shared" si="6"/>
        <v>19.350000000000001</v>
      </c>
      <c r="AA20" s="36">
        <f t="shared" si="9"/>
        <v>0</v>
      </c>
      <c r="AB20" s="48">
        <v>0.4</v>
      </c>
      <c r="AC20" s="48">
        <f t="shared" si="10"/>
        <v>2.7899999999999996</v>
      </c>
      <c r="AE20" s="48">
        <f t="shared" si="7"/>
        <v>173621.7</v>
      </c>
      <c r="AG20" s="48">
        <f t="shared" si="11"/>
        <v>-9.9999999999997868E-3</v>
      </c>
    </row>
    <row r="21" spans="1:36" s="24" customFormat="1" ht="18" customHeight="1" thickBot="1">
      <c r="A21" s="17">
        <v>2</v>
      </c>
      <c r="B21" s="329" t="s">
        <v>33</v>
      </c>
      <c r="C21" s="330"/>
      <c r="D21" s="71"/>
      <c r="E21" s="72"/>
      <c r="F21" s="72"/>
      <c r="G21" s="73"/>
      <c r="H21" s="72"/>
      <c r="I21" s="73"/>
      <c r="J21" s="73"/>
      <c r="K21" s="73"/>
      <c r="L21" s="73"/>
      <c r="M21" s="73"/>
      <c r="N21" s="74"/>
      <c r="O21" s="73"/>
      <c r="P21" s="75"/>
      <c r="Q21" s="76"/>
      <c r="R21" s="77"/>
      <c r="S21" s="78"/>
      <c r="T21" s="72"/>
      <c r="U21" s="73"/>
      <c r="V21" s="72"/>
      <c r="W21" s="79"/>
      <c r="Z21" s="48">
        <f t="shared" si="6"/>
        <v>0</v>
      </c>
      <c r="AA21" s="36" t="e">
        <f t="shared" si="9"/>
        <v>#DIV/0!</v>
      </c>
      <c r="AC21" s="48">
        <f t="shared" si="10"/>
        <v>0</v>
      </c>
      <c r="AE21" s="48">
        <f t="shared" si="7"/>
        <v>0</v>
      </c>
      <c r="AG21" s="48">
        <f t="shared" si="11"/>
        <v>0</v>
      </c>
    </row>
    <row r="22" spans="1:36" s="48" customFormat="1" ht="18" customHeight="1">
      <c r="A22" s="80">
        <v>9</v>
      </c>
      <c r="B22" s="354" t="s">
        <v>34</v>
      </c>
      <c r="C22" s="337"/>
      <c r="D22" s="81" t="s">
        <v>25</v>
      </c>
      <c r="E22" s="82">
        <v>99.18</v>
      </c>
      <c r="F22" s="82">
        <v>16469</v>
      </c>
      <c r="G22" s="82">
        <f>ROUND(F22*$E22,2)</f>
        <v>1633395.42</v>
      </c>
      <c r="H22" s="82"/>
      <c r="I22" s="82"/>
      <c r="J22" s="82"/>
      <c r="K22" s="82"/>
      <c r="L22" s="82"/>
      <c r="M22" s="82"/>
      <c r="N22" s="83"/>
      <c r="O22" s="84">
        <f t="shared" si="8"/>
        <v>0</v>
      </c>
      <c r="P22" s="85"/>
      <c r="Q22" s="86">
        <f t="shared" ref="Q22:Q38" si="13">ROUND(P22*$E22,2)</f>
        <v>0</v>
      </c>
      <c r="R22" s="87">
        <f>ROUND((N22+P22),4)</f>
        <v>0</v>
      </c>
      <c r="S22" s="83">
        <f t="shared" ref="S22:S38" si="14">ROUND((O22+Q22),2)</f>
        <v>0</v>
      </c>
      <c r="T22" s="82">
        <f t="shared" ref="T22:T38" si="15">ROUND(F22-R22,2)</f>
        <v>16469</v>
      </c>
      <c r="U22" s="82">
        <f t="shared" ref="U22:U38" si="16">G22-S22</f>
        <v>1633395.42</v>
      </c>
      <c r="V22" s="82">
        <f t="shared" ref="V22:V38" si="17">ROUND(P22/F22*100,2)</f>
        <v>0</v>
      </c>
      <c r="W22" s="88">
        <f t="shared" ref="W22:W38" si="18">ROUND(R22/F22*100,2)</f>
        <v>0</v>
      </c>
      <c r="Z22" s="48">
        <f t="shared" si="6"/>
        <v>690.29</v>
      </c>
      <c r="AA22" s="36">
        <f t="shared" si="9"/>
        <v>0</v>
      </c>
      <c r="AB22" s="48">
        <v>14.25</v>
      </c>
      <c r="AC22" s="48">
        <f t="shared" si="10"/>
        <v>99.18</v>
      </c>
      <c r="AE22" s="48">
        <f t="shared" si="7"/>
        <v>1633395.42</v>
      </c>
      <c r="AG22" s="48">
        <f t="shared" si="11"/>
        <v>0</v>
      </c>
      <c r="AJ22" s="48">
        <f>+AJ48</f>
        <v>0</v>
      </c>
    </row>
    <row r="23" spans="1:36" s="48" customFormat="1" ht="18" customHeight="1">
      <c r="A23" s="49">
        <v>10</v>
      </c>
      <c r="B23" s="355" t="s">
        <v>35</v>
      </c>
      <c r="C23" s="320"/>
      <c r="D23" s="89" t="s">
        <v>25</v>
      </c>
      <c r="E23" s="51">
        <v>150.55000000000001</v>
      </c>
      <c r="F23" s="51">
        <v>12475</v>
      </c>
      <c r="G23" s="51">
        <f>ROUND(F23*$E23,2)</f>
        <v>1878111.25</v>
      </c>
      <c r="H23" s="51"/>
      <c r="I23" s="51"/>
      <c r="J23" s="51"/>
      <c r="K23" s="51"/>
      <c r="L23" s="51"/>
      <c r="M23" s="51"/>
      <c r="N23" s="52"/>
      <c r="O23" s="53">
        <f t="shared" si="8"/>
        <v>0</v>
      </c>
      <c r="P23" s="90"/>
      <c r="Q23" s="55">
        <f t="shared" si="13"/>
        <v>0</v>
      </c>
      <c r="R23" s="91">
        <f t="shared" ref="R23:R38" si="19">ROUND((N23+P23),2)</f>
        <v>0</v>
      </c>
      <c r="S23" s="52">
        <f t="shared" si="14"/>
        <v>0</v>
      </c>
      <c r="T23" s="51">
        <f t="shared" si="15"/>
        <v>12475</v>
      </c>
      <c r="U23" s="51">
        <f t="shared" si="16"/>
        <v>1878111.25</v>
      </c>
      <c r="V23" s="51">
        <f t="shared" si="17"/>
        <v>0</v>
      </c>
      <c r="W23" s="58">
        <f t="shared" si="18"/>
        <v>0</v>
      </c>
      <c r="Z23" s="48">
        <f t="shared" si="6"/>
        <v>1047.83</v>
      </c>
      <c r="AA23" s="36">
        <f t="shared" si="9"/>
        <v>0</v>
      </c>
      <c r="AB23" s="48">
        <v>21.63</v>
      </c>
      <c r="AC23" s="48">
        <f t="shared" si="10"/>
        <v>150.54999999999998</v>
      </c>
      <c r="AE23" s="48">
        <f t="shared" si="7"/>
        <v>1878111.25</v>
      </c>
      <c r="AG23" s="48">
        <f t="shared" si="11"/>
        <v>0</v>
      </c>
    </row>
    <row r="24" spans="1:36" s="48" customFormat="1" ht="18" customHeight="1">
      <c r="A24" s="49">
        <v>11</v>
      </c>
      <c r="B24" s="344" t="s">
        <v>36</v>
      </c>
      <c r="C24" s="345"/>
      <c r="D24" s="89" t="s">
        <v>37</v>
      </c>
      <c r="E24" s="51">
        <v>1.46</v>
      </c>
      <c r="F24" s="51">
        <v>60978</v>
      </c>
      <c r="G24" s="51">
        <f t="shared" ref="G24:G38" si="20">ROUND(F24*$E24,2)</f>
        <v>89027.88</v>
      </c>
      <c r="H24" s="51"/>
      <c r="I24" s="51"/>
      <c r="J24" s="51"/>
      <c r="K24" s="51"/>
      <c r="L24" s="51"/>
      <c r="M24" s="51"/>
      <c r="N24" s="52"/>
      <c r="O24" s="53">
        <f t="shared" si="8"/>
        <v>0</v>
      </c>
      <c r="P24" s="54"/>
      <c r="Q24" s="55">
        <f t="shared" si="13"/>
        <v>0</v>
      </c>
      <c r="R24" s="91">
        <f t="shared" si="19"/>
        <v>0</v>
      </c>
      <c r="S24" s="52">
        <f t="shared" si="14"/>
        <v>0</v>
      </c>
      <c r="T24" s="51">
        <f t="shared" si="15"/>
        <v>60978</v>
      </c>
      <c r="U24" s="51">
        <f t="shared" si="16"/>
        <v>89027.88</v>
      </c>
      <c r="V24" s="51">
        <f t="shared" si="17"/>
        <v>0</v>
      </c>
      <c r="W24" s="58">
        <f t="shared" si="18"/>
        <v>0</v>
      </c>
      <c r="Z24" s="48">
        <f t="shared" si="6"/>
        <v>10.16</v>
      </c>
      <c r="AA24" s="36">
        <f t="shared" si="9"/>
        <v>0</v>
      </c>
      <c r="AB24" s="48">
        <v>0.21</v>
      </c>
      <c r="AC24" s="48">
        <f t="shared" si="10"/>
        <v>1.47</v>
      </c>
      <c r="AE24" s="48">
        <f t="shared" si="7"/>
        <v>89637.66</v>
      </c>
      <c r="AG24" s="48">
        <f t="shared" si="11"/>
        <v>-1.0000000000000009E-2</v>
      </c>
    </row>
    <row r="25" spans="1:36" s="48" customFormat="1" ht="18" customHeight="1">
      <c r="A25" s="49">
        <v>12</v>
      </c>
      <c r="B25" s="344" t="s">
        <v>38</v>
      </c>
      <c r="C25" s="345"/>
      <c r="D25" s="89" t="s">
        <v>37</v>
      </c>
      <c r="E25" s="51">
        <v>1.46</v>
      </c>
      <c r="F25" s="51">
        <v>14735</v>
      </c>
      <c r="G25" s="51">
        <f t="shared" si="20"/>
        <v>21513.1</v>
      </c>
      <c r="H25" s="51"/>
      <c r="I25" s="51"/>
      <c r="J25" s="51"/>
      <c r="K25" s="51"/>
      <c r="L25" s="51"/>
      <c r="M25" s="51"/>
      <c r="N25" s="52"/>
      <c r="O25" s="53">
        <f t="shared" si="8"/>
        <v>0</v>
      </c>
      <c r="P25" s="54"/>
      <c r="Q25" s="55">
        <f t="shared" si="13"/>
        <v>0</v>
      </c>
      <c r="R25" s="91">
        <f t="shared" si="19"/>
        <v>0</v>
      </c>
      <c r="S25" s="52">
        <f t="shared" si="14"/>
        <v>0</v>
      </c>
      <c r="T25" s="51">
        <f t="shared" si="15"/>
        <v>14735</v>
      </c>
      <c r="U25" s="51">
        <f t="shared" si="16"/>
        <v>21513.1</v>
      </c>
      <c r="V25" s="51">
        <f t="shared" si="17"/>
        <v>0</v>
      </c>
      <c r="W25" s="58">
        <f t="shared" si="18"/>
        <v>0</v>
      </c>
      <c r="Z25" s="48">
        <f t="shared" si="6"/>
        <v>10.16</v>
      </c>
      <c r="AA25" s="36">
        <f t="shared" si="9"/>
        <v>0</v>
      </c>
      <c r="AB25" s="48">
        <v>0.21</v>
      </c>
      <c r="AC25" s="48">
        <f t="shared" si="10"/>
        <v>1.47</v>
      </c>
      <c r="AE25" s="48">
        <f t="shared" si="7"/>
        <v>21660.45</v>
      </c>
      <c r="AG25" s="48">
        <f t="shared" si="11"/>
        <v>-1.0000000000000009E-2</v>
      </c>
    </row>
    <row r="26" spans="1:36" s="48" customFormat="1" ht="18" customHeight="1">
      <c r="A26" s="49">
        <v>13</v>
      </c>
      <c r="B26" s="344" t="s">
        <v>39</v>
      </c>
      <c r="C26" s="345"/>
      <c r="D26" s="89" t="s">
        <v>25</v>
      </c>
      <c r="E26" s="51">
        <v>667.53</v>
      </c>
      <c r="F26" s="51">
        <v>6394</v>
      </c>
      <c r="G26" s="51">
        <f t="shared" si="20"/>
        <v>4268186.82</v>
      </c>
      <c r="H26" s="51"/>
      <c r="I26" s="51"/>
      <c r="J26" s="51"/>
      <c r="K26" s="51"/>
      <c r="L26" s="51"/>
      <c r="M26" s="51"/>
      <c r="N26" s="52"/>
      <c r="O26" s="53">
        <f t="shared" si="8"/>
        <v>0</v>
      </c>
      <c r="P26" s="90"/>
      <c r="Q26" s="55">
        <f t="shared" si="13"/>
        <v>0</v>
      </c>
      <c r="R26" s="91">
        <f t="shared" si="19"/>
        <v>0</v>
      </c>
      <c r="S26" s="52">
        <f t="shared" si="14"/>
        <v>0</v>
      </c>
      <c r="T26" s="51">
        <f t="shared" si="15"/>
        <v>6394</v>
      </c>
      <c r="U26" s="51">
        <f t="shared" si="16"/>
        <v>4268186.82</v>
      </c>
      <c r="V26" s="51">
        <f t="shared" si="17"/>
        <v>0</v>
      </c>
      <c r="W26" s="58">
        <f t="shared" si="18"/>
        <v>0</v>
      </c>
      <c r="Z26" s="48">
        <f t="shared" si="6"/>
        <v>4646.01</v>
      </c>
      <c r="AA26" s="36">
        <f t="shared" si="9"/>
        <v>0</v>
      </c>
      <c r="AB26" s="48">
        <v>95.91</v>
      </c>
      <c r="AC26" s="48">
        <f t="shared" si="10"/>
        <v>667.54</v>
      </c>
      <c r="AE26" s="48">
        <f t="shared" si="7"/>
        <v>4268250.76</v>
      </c>
      <c r="AG26" s="48">
        <f t="shared" si="11"/>
        <v>-9.9999999999909051E-3</v>
      </c>
    </row>
    <row r="27" spans="1:36" s="48" customFormat="1" ht="18" customHeight="1">
      <c r="A27" s="49">
        <v>14</v>
      </c>
      <c r="B27" s="344" t="s">
        <v>40</v>
      </c>
      <c r="C27" s="345"/>
      <c r="D27" s="89" t="s">
        <v>41</v>
      </c>
      <c r="E27" s="51">
        <v>12.32</v>
      </c>
      <c r="F27" s="51">
        <v>69980</v>
      </c>
      <c r="G27" s="51">
        <f t="shared" si="20"/>
        <v>862153.6</v>
      </c>
      <c r="H27" s="51"/>
      <c r="I27" s="51"/>
      <c r="J27" s="51"/>
      <c r="K27" s="51"/>
      <c r="L27" s="51"/>
      <c r="M27" s="51"/>
      <c r="N27" s="52"/>
      <c r="O27" s="53">
        <f t="shared" si="8"/>
        <v>0</v>
      </c>
      <c r="P27" s="90"/>
      <c r="Q27" s="55">
        <f t="shared" si="13"/>
        <v>0</v>
      </c>
      <c r="R27" s="91">
        <f t="shared" si="19"/>
        <v>0</v>
      </c>
      <c r="S27" s="52">
        <f t="shared" si="14"/>
        <v>0</v>
      </c>
      <c r="T27" s="51">
        <f t="shared" si="15"/>
        <v>69980</v>
      </c>
      <c r="U27" s="51">
        <f t="shared" si="16"/>
        <v>862153.6</v>
      </c>
      <c r="V27" s="51">
        <f t="shared" si="17"/>
        <v>0</v>
      </c>
      <c r="W27" s="58">
        <f t="shared" si="18"/>
        <v>0</v>
      </c>
      <c r="Z27" s="48">
        <f t="shared" si="6"/>
        <v>85.75</v>
      </c>
      <c r="AA27" s="36">
        <f t="shared" si="9"/>
        <v>0</v>
      </c>
      <c r="AB27" s="48">
        <v>1.77</v>
      </c>
      <c r="AC27" s="48">
        <f t="shared" si="10"/>
        <v>12.32</v>
      </c>
      <c r="AE27" s="48">
        <f t="shared" si="7"/>
        <v>862153.6</v>
      </c>
      <c r="AG27" s="48">
        <f t="shared" si="11"/>
        <v>0</v>
      </c>
    </row>
    <row r="28" spans="1:36" s="48" customFormat="1" ht="18" customHeight="1">
      <c r="A28" s="49">
        <v>15</v>
      </c>
      <c r="B28" s="344" t="s">
        <v>42</v>
      </c>
      <c r="C28" s="345"/>
      <c r="D28" s="89" t="s">
        <v>41</v>
      </c>
      <c r="E28" s="51">
        <v>12.81</v>
      </c>
      <c r="F28" s="51">
        <v>8750</v>
      </c>
      <c r="G28" s="51">
        <f t="shared" si="20"/>
        <v>112087.5</v>
      </c>
      <c r="H28" s="51"/>
      <c r="I28" s="51"/>
      <c r="J28" s="51"/>
      <c r="K28" s="51"/>
      <c r="L28" s="51"/>
      <c r="M28" s="51"/>
      <c r="N28" s="52"/>
      <c r="O28" s="53">
        <f t="shared" si="8"/>
        <v>0</v>
      </c>
      <c r="P28" s="90"/>
      <c r="Q28" s="55">
        <f t="shared" si="13"/>
        <v>0</v>
      </c>
      <c r="R28" s="91">
        <f t="shared" si="19"/>
        <v>0</v>
      </c>
      <c r="S28" s="52">
        <f t="shared" si="14"/>
        <v>0</v>
      </c>
      <c r="T28" s="51">
        <f t="shared" si="15"/>
        <v>8750</v>
      </c>
      <c r="U28" s="51">
        <f t="shared" si="16"/>
        <v>112087.5</v>
      </c>
      <c r="V28" s="51">
        <f t="shared" si="17"/>
        <v>0</v>
      </c>
      <c r="W28" s="58">
        <f t="shared" si="18"/>
        <v>0</v>
      </c>
      <c r="Z28" s="48">
        <f t="shared" si="6"/>
        <v>89.16</v>
      </c>
      <c r="AA28" s="36">
        <f t="shared" si="9"/>
        <v>0</v>
      </c>
      <c r="AB28" s="48">
        <v>1.84</v>
      </c>
      <c r="AC28" s="48">
        <f t="shared" si="10"/>
        <v>12.81</v>
      </c>
      <c r="AE28" s="48">
        <f t="shared" si="7"/>
        <v>112087.5</v>
      </c>
      <c r="AG28" s="48">
        <f t="shared" si="11"/>
        <v>0</v>
      </c>
    </row>
    <row r="29" spans="1:36" s="48" customFormat="1" ht="18" customHeight="1">
      <c r="A29" s="49">
        <v>16</v>
      </c>
      <c r="B29" s="344" t="s">
        <v>43</v>
      </c>
      <c r="C29" s="345"/>
      <c r="D29" s="89" t="s">
        <v>44</v>
      </c>
      <c r="E29" s="51">
        <v>9485.02</v>
      </c>
      <c r="F29" s="51">
        <v>904</v>
      </c>
      <c r="G29" s="51">
        <f t="shared" si="20"/>
        <v>8574458.0800000001</v>
      </c>
      <c r="H29" s="51"/>
      <c r="I29" s="51"/>
      <c r="J29" s="51"/>
      <c r="K29" s="51"/>
      <c r="L29" s="51"/>
      <c r="M29" s="51"/>
      <c r="N29" s="52"/>
      <c r="O29" s="53">
        <f t="shared" si="8"/>
        <v>0</v>
      </c>
      <c r="P29" s="90"/>
      <c r="Q29" s="55">
        <f t="shared" si="13"/>
        <v>0</v>
      </c>
      <c r="R29" s="91">
        <f t="shared" si="19"/>
        <v>0</v>
      </c>
      <c r="S29" s="52">
        <f t="shared" si="14"/>
        <v>0</v>
      </c>
      <c r="T29" s="51">
        <f t="shared" si="15"/>
        <v>904</v>
      </c>
      <c r="U29" s="51">
        <f t="shared" si="16"/>
        <v>8574458.0800000001</v>
      </c>
      <c r="V29" s="51">
        <f t="shared" si="17"/>
        <v>0</v>
      </c>
      <c r="W29" s="58">
        <f t="shared" si="18"/>
        <v>0</v>
      </c>
      <c r="Z29" s="48">
        <f t="shared" si="6"/>
        <v>66015.740000000005</v>
      </c>
      <c r="AA29" s="36">
        <f t="shared" si="9"/>
        <v>0</v>
      </c>
      <c r="AB29" s="48">
        <v>1362.79</v>
      </c>
      <c r="AC29" s="48">
        <f t="shared" si="10"/>
        <v>9485.02</v>
      </c>
      <c r="AE29" s="48">
        <f t="shared" si="7"/>
        <v>8574458.0800000001</v>
      </c>
      <c r="AG29" s="48">
        <f t="shared" si="11"/>
        <v>0</v>
      </c>
    </row>
    <row r="30" spans="1:36" s="48" customFormat="1" ht="18" customHeight="1">
      <c r="A30" s="49">
        <v>17</v>
      </c>
      <c r="B30" s="344" t="s">
        <v>45</v>
      </c>
      <c r="C30" s="345"/>
      <c r="D30" s="89" t="s">
        <v>31</v>
      </c>
      <c r="E30" s="51">
        <v>3.82</v>
      </c>
      <c r="F30" s="51">
        <v>1009110</v>
      </c>
      <c r="G30" s="51">
        <f t="shared" si="20"/>
        <v>3854800.2</v>
      </c>
      <c r="H30" s="51"/>
      <c r="I30" s="51"/>
      <c r="J30" s="51"/>
      <c r="K30" s="51"/>
      <c r="L30" s="51"/>
      <c r="M30" s="51"/>
      <c r="N30" s="52"/>
      <c r="O30" s="53">
        <f t="shared" si="8"/>
        <v>0</v>
      </c>
      <c r="P30" s="90"/>
      <c r="Q30" s="55">
        <f t="shared" si="13"/>
        <v>0</v>
      </c>
      <c r="R30" s="91">
        <f t="shared" si="19"/>
        <v>0</v>
      </c>
      <c r="S30" s="52">
        <f t="shared" si="14"/>
        <v>0</v>
      </c>
      <c r="T30" s="51">
        <f t="shared" si="15"/>
        <v>1009110</v>
      </c>
      <c r="U30" s="51">
        <f t="shared" si="16"/>
        <v>3854800.2</v>
      </c>
      <c r="V30" s="51">
        <f t="shared" si="17"/>
        <v>0</v>
      </c>
      <c r="W30" s="58">
        <f t="shared" si="18"/>
        <v>0</v>
      </c>
      <c r="Z30" s="48">
        <f t="shared" si="6"/>
        <v>26.59</v>
      </c>
      <c r="AA30" s="36">
        <f t="shared" si="9"/>
        <v>0</v>
      </c>
      <c r="AB30" s="48">
        <v>0.55000000000000004</v>
      </c>
      <c r="AC30" s="48">
        <f t="shared" si="10"/>
        <v>3.8299999999999996</v>
      </c>
      <c r="AE30" s="48">
        <f t="shared" si="7"/>
        <v>3864891.3</v>
      </c>
      <c r="AG30" s="48">
        <f t="shared" si="11"/>
        <v>-9.9999999999997868E-3</v>
      </c>
    </row>
    <row r="31" spans="1:36" s="48" customFormat="1" ht="18" customHeight="1">
      <c r="A31" s="49">
        <v>18</v>
      </c>
      <c r="B31" s="344" t="s">
        <v>46</v>
      </c>
      <c r="C31" s="345"/>
      <c r="D31" s="89" t="s">
        <v>31</v>
      </c>
      <c r="E31" s="51">
        <v>3.9</v>
      </c>
      <c r="F31" s="51">
        <v>40330</v>
      </c>
      <c r="G31" s="51">
        <f t="shared" si="20"/>
        <v>157287</v>
      </c>
      <c r="H31" s="51"/>
      <c r="I31" s="51"/>
      <c r="J31" s="51"/>
      <c r="K31" s="51"/>
      <c r="L31" s="51"/>
      <c r="M31" s="51"/>
      <c r="N31" s="52"/>
      <c r="O31" s="53">
        <f t="shared" si="8"/>
        <v>0</v>
      </c>
      <c r="P31" s="90"/>
      <c r="Q31" s="55">
        <f t="shared" si="13"/>
        <v>0</v>
      </c>
      <c r="R31" s="91">
        <f t="shared" si="19"/>
        <v>0</v>
      </c>
      <c r="S31" s="52">
        <f t="shared" si="14"/>
        <v>0</v>
      </c>
      <c r="T31" s="51">
        <f t="shared" si="15"/>
        <v>40330</v>
      </c>
      <c r="U31" s="51">
        <f t="shared" si="16"/>
        <v>157287</v>
      </c>
      <c r="V31" s="51">
        <f t="shared" si="17"/>
        <v>0</v>
      </c>
      <c r="W31" s="58">
        <f t="shared" si="18"/>
        <v>0</v>
      </c>
      <c r="Z31" s="48">
        <f t="shared" si="6"/>
        <v>27.14</v>
      </c>
      <c r="AA31" s="36">
        <f t="shared" si="9"/>
        <v>0</v>
      </c>
      <c r="AB31" s="48">
        <v>0.56000000000000005</v>
      </c>
      <c r="AC31" s="48">
        <f t="shared" si="10"/>
        <v>3.9</v>
      </c>
      <c r="AE31" s="48">
        <f t="shared" si="7"/>
        <v>157287</v>
      </c>
      <c r="AG31" s="48">
        <f t="shared" si="11"/>
        <v>0</v>
      </c>
    </row>
    <row r="32" spans="1:36" s="48" customFormat="1" ht="18" customHeight="1">
      <c r="A32" s="49">
        <v>19</v>
      </c>
      <c r="B32" s="344" t="s">
        <v>47</v>
      </c>
      <c r="C32" s="345"/>
      <c r="D32" s="89" t="s">
        <v>25</v>
      </c>
      <c r="E32" s="51">
        <v>21.58</v>
      </c>
      <c r="F32" s="51">
        <v>1090</v>
      </c>
      <c r="G32" s="51">
        <f t="shared" si="20"/>
        <v>23522.2</v>
      </c>
      <c r="H32" s="51"/>
      <c r="I32" s="51"/>
      <c r="J32" s="51"/>
      <c r="K32" s="51"/>
      <c r="L32" s="51"/>
      <c r="M32" s="51"/>
      <c r="N32" s="52"/>
      <c r="O32" s="53">
        <f t="shared" si="8"/>
        <v>0</v>
      </c>
      <c r="P32" s="90"/>
      <c r="Q32" s="55">
        <f t="shared" si="13"/>
        <v>0</v>
      </c>
      <c r="R32" s="91">
        <f t="shared" si="19"/>
        <v>0</v>
      </c>
      <c r="S32" s="52">
        <f t="shared" si="14"/>
        <v>0</v>
      </c>
      <c r="T32" s="51">
        <f t="shared" si="15"/>
        <v>1090</v>
      </c>
      <c r="U32" s="51">
        <f t="shared" si="16"/>
        <v>23522.2</v>
      </c>
      <c r="V32" s="51">
        <f t="shared" si="17"/>
        <v>0</v>
      </c>
      <c r="W32" s="58">
        <f t="shared" si="18"/>
        <v>0</v>
      </c>
      <c r="Z32" s="48">
        <f t="shared" si="6"/>
        <v>150.19999999999999</v>
      </c>
      <c r="AA32" s="36">
        <f t="shared" si="9"/>
        <v>0</v>
      </c>
      <c r="AB32" s="48">
        <v>3.1</v>
      </c>
      <c r="AC32" s="48">
        <f t="shared" si="10"/>
        <v>21.580000000000002</v>
      </c>
      <c r="AE32" s="48">
        <f t="shared" si="7"/>
        <v>23522.2</v>
      </c>
      <c r="AG32" s="48">
        <f t="shared" si="11"/>
        <v>0</v>
      </c>
    </row>
    <row r="33" spans="1:36" s="48" customFormat="1" ht="18" customHeight="1">
      <c r="A33" s="49">
        <v>20</v>
      </c>
      <c r="B33" s="344" t="s">
        <v>48</v>
      </c>
      <c r="C33" s="345"/>
      <c r="D33" s="89" t="s">
        <v>25</v>
      </c>
      <c r="E33" s="51">
        <v>2502.6799999999998</v>
      </c>
      <c r="F33" s="51">
        <v>100</v>
      </c>
      <c r="G33" s="51">
        <f t="shared" si="20"/>
        <v>250268</v>
      </c>
      <c r="H33" s="51"/>
      <c r="I33" s="51"/>
      <c r="J33" s="51"/>
      <c r="K33" s="51"/>
      <c r="L33" s="51"/>
      <c r="M33" s="51"/>
      <c r="N33" s="52"/>
      <c r="O33" s="53">
        <f t="shared" si="8"/>
        <v>0</v>
      </c>
      <c r="P33" s="90"/>
      <c r="Q33" s="55">
        <f t="shared" si="13"/>
        <v>0</v>
      </c>
      <c r="R33" s="91">
        <f t="shared" si="19"/>
        <v>0</v>
      </c>
      <c r="S33" s="52">
        <f t="shared" si="14"/>
        <v>0</v>
      </c>
      <c r="T33" s="51">
        <f t="shared" si="15"/>
        <v>100</v>
      </c>
      <c r="U33" s="51">
        <f t="shared" si="16"/>
        <v>250268</v>
      </c>
      <c r="V33" s="51">
        <f t="shared" si="17"/>
        <v>0</v>
      </c>
      <c r="W33" s="58">
        <f t="shared" si="18"/>
        <v>0</v>
      </c>
      <c r="Z33" s="48">
        <f t="shared" si="6"/>
        <v>17418.650000000001</v>
      </c>
      <c r="AA33" s="36">
        <f t="shared" si="9"/>
        <v>0</v>
      </c>
      <c r="AB33" s="48">
        <v>359.58</v>
      </c>
      <c r="AC33" s="48">
        <f t="shared" si="10"/>
        <v>2502.6800000000003</v>
      </c>
      <c r="AE33" s="48">
        <f t="shared" si="7"/>
        <v>250268</v>
      </c>
      <c r="AG33" s="48">
        <f t="shared" si="11"/>
        <v>0</v>
      </c>
    </row>
    <row r="34" spans="1:36" s="48" customFormat="1" ht="18" customHeight="1">
      <c r="A34" s="49">
        <v>21</v>
      </c>
      <c r="B34" s="344" t="s">
        <v>49</v>
      </c>
      <c r="C34" s="345"/>
      <c r="D34" s="89" t="s">
        <v>37</v>
      </c>
      <c r="E34" s="51">
        <v>9.33</v>
      </c>
      <c r="F34" s="51">
        <v>31112</v>
      </c>
      <c r="G34" s="51">
        <f t="shared" si="20"/>
        <v>290274.96000000002</v>
      </c>
      <c r="H34" s="51"/>
      <c r="I34" s="51"/>
      <c r="J34" s="51"/>
      <c r="K34" s="51"/>
      <c r="L34" s="51"/>
      <c r="M34" s="51"/>
      <c r="N34" s="52"/>
      <c r="O34" s="53">
        <f t="shared" si="8"/>
        <v>0</v>
      </c>
      <c r="P34" s="90"/>
      <c r="Q34" s="55">
        <f t="shared" si="13"/>
        <v>0</v>
      </c>
      <c r="R34" s="91">
        <f t="shared" si="19"/>
        <v>0</v>
      </c>
      <c r="S34" s="52">
        <f t="shared" si="14"/>
        <v>0</v>
      </c>
      <c r="T34" s="51">
        <f t="shared" si="15"/>
        <v>31112</v>
      </c>
      <c r="U34" s="51">
        <f t="shared" si="16"/>
        <v>290274.96000000002</v>
      </c>
      <c r="V34" s="51">
        <f t="shared" si="17"/>
        <v>0</v>
      </c>
      <c r="W34" s="58">
        <f t="shared" si="18"/>
        <v>0</v>
      </c>
      <c r="Z34" s="48">
        <f t="shared" si="6"/>
        <v>64.94</v>
      </c>
      <c r="AA34" s="36">
        <f t="shared" si="9"/>
        <v>0</v>
      </c>
      <c r="AB34" s="48">
        <v>1.34</v>
      </c>
      <c r="AC34" s="48">
        <f t="shared" si="10"/>
        <v>9.33</v>
      </c>
      <c r="AE34" s="48">
        <f t="shared" si="7"/>
        <v>290274.96000000002</v>
      </c>
      <c r="AG34" s="48">
        <f t="shared" si="11"/>
        <v>0</v>
      </c>
    </row>
    <row r="35" spans="1:36" s="48" customFormat="1" ht="18" customHeight="1">
      <c r="A35" s="49">
        <v>22</v>
      </c>
      <c r="B35" s="344" t="s">
        <v>50</v>
      </c>
      <c r="C35" s="345"/>
      <c r="D35" s="89" t="s">
        <v>41</v>
      </c>
      <c r="E35" s="51">
        <v>13.65</v>
      </c>
      <c r="F35" s="51">
        <v>31112</v>
      </c>
      <c r="G35" s="51">
        <f t="shared" si="20"/>
        <v>424678.8</v>
      </c>
      <c r="H35" s="51"/>
      <c r="I35" s="51"/>
      <c r="J35" s="51"/>
      <c r="K35" s="51"/>
      <c r="L35" s="51"/>
      <c r="M35" s="51"/>
      <c r="N35" s="52"/>
      <c r="O35" s="53">
        <f t="shared" si="8"/>
        <v>0</v>
      </c>
      <c r="P35" s="90"/>
      <c r="Q35" s="55">
        <f t="shared" si="13"/>
        <v>0</v>
      </c>
      <c r="R35" s="91">
        <f t="shared" si="19"/>
        <v>0</v>
      </c>
      <c r="S35" s="52">
        <f t="shared" si="14"/>
        <v>0</v>
      </c>
      <c r="T35" s="51">
        <f t="shared" si="15"/>
        <v>31112</v>
      </c>
      <c r="U35" s="51">
        <f t="shared" si="16"/>
        <v>424678.8</v>
      </c>
      <c r="V35" s="51">
        <f t="shared" si="17"/>
        <v>0</v>
      </c>
      <c r="W35" s="58">
        <f t="shared" si="18"/>
        <v>0</v>
      </c>
      <c r="Z35" s="48">
        <f t="shared" si="6"/>
        <v>95</v>
      </c>
      <c r="AA35" s="36">
        <f t="shared" si="9"/>
        <v>0</v>
      </c>
      <c r="AB35" s="48">
        <v>1.96</v>
      </c>
      <c r="AC35" s="48">
        <f t="shared" si="10"/>
        <v>13.65</v>
      </c>
      <c r="AE35" s="48">
        <f t="shared" si="7"/>
        <v>424678.8</v>
      </c>
      <c r="AG35" s="48">
        <f t="shared" si="11"/>
        <v>0</v>
      </c>
    </row>
    <row r="36" spans="1:36" s="48" customFormat="1" ht="18" customHeight="1">
      <c r="A36" s="49">
        <v>23</v>
      </c>
      <c r="B36" s="344" t="s">
        <v>51</v>
      </c>
      <c r="C36" s="345"/>
      <c r="D36" s="89" t="s">
        <v>25</v>
      </c>
      <c r="E36" s="51">
        <v>667.53</v>
      </c>
      <c r="F36" s="51">
        <v>629</v>
      </c>
      <c r="G36" s="51">
        <f t="shared" si="20"/>
        <v>419876.37</v>
      </c>
      <c r="H36" s="51"/>
      <c r="I36" s="51"/>
      <c r="J36" s="51"/>
      <c r="K36" s="51"/>
      <c r="L36" s="51"/>
      <c r="M36" s="51"/>
      <c r="N36" s="52"/>
      <c r="O36" s="53">
        <f t="shared" si="8"/>
        <v>0</v>
      </c>
      <c r="P36" s="90"/>
      <c r="Q36" s="55">
        <f t="shared" si="13"/>
        <v>0</v>
      </c>
      <c r="R36" s="91">
        <f t="shared" si="19"/>
        <v>0</v>
      </c>
      <c r="S36" s="52">
        <f t="shared" si="14"/>
        <v>0</v>
      </c>
      <c r="T36" s="51">
        <f t="shared" si="15"/>
        <v>629</v>
      </c>
      <c r="U36" s="51">
        <f t="shared" si="16"/>
        <v>419876.37</v>
      </c>
      <c r="V36" s="51">
        <f t="shared" si="17"/>
        <v>0</v>
      </c>
      <c r="W36" s="58">
        <f t="shared" si="18"/>
        <v>0</v>
      </c>
      <c r="Z36" s="48">
        <f t="shared" si="6"/>
        <v>4646.01</v>
      </c>
      <c r="AA36" s="36">
        <f t="shared" si="9"/>
        <v>0</v>
      </c>
      <c r="AB36" s="48">
        <v>95.91</v>
      </c>
      <c r="AC36" s="48">
        <f t="shared" si="10"/>
        <v>667.54</v>
      </c>
      <c r="AE36" s="48">
        <f t="shared" si="7"/>
        <v>419882.66</v>
      </c>
      <c r="AG36" s="48">
        <f t="shared" si="11"/>
        <v>-9.9999999999909051E-3</v>
      </c>
    </row>
    <row r="37" spans="1:36" s="48" customFormat="1" ht="18" customHeight="1">
      <c r="A37" s="49">
        <v>24</v>
      </c>
      <c r="B37" s="344" t="s">
        <v>52</v>
      </c>
      <c r="C37" s="345"/>
      <c r="D37" s="89" t="s">
        <v>37</v>
      </c>
      <c r="E37" s="51">
        <v>438.55</v>
      </c>
      <c r="F37" s="51">
        <v>407</v>
      </c>
      <c r="G37" s="51">
        <f t="shared" si="20"/>
        <v>178489.85</v>
      </c>
      <c r="H37" s="51"/>
      <c r="I37" s="51"/>
      <c r="J37" s="51"/>
      <c r="K37" s="51"/>
      <c r="L37" s="51"/>
      <c r="M37" s="51"/>
      <c r="N37" s="52"/>
      <c r="O37" s="53">
        <f t="shared" si="8"/>
        <v>0</v>
      </c>
      <c r="P37" s="90"/>
      <c r="Q37" s="55">
        <f t="shared" si="13"/>
        <v>0</v>
      </c>
      <c r="R37" s="91">
        <f t="shared" si="19"/>
        <v>0</v>
      </c>
      <c r="S37" s="52">
        <f t="shared" si="14"/>
        <v>0</v>
      </c>
      <c r="T37" s="51">
        <f t="shared" si="15"/>
        <v>407</v>
      </c>
      <c r="U37" s="51">
        <f t="shared" si="16"/>
        <v>178489.85</v>
      </c>
      <c r="V37" s="51">
        <f t="shared" si="17"/>
        <v>0</v>
      </c>
      <c r="W37" s="58">
        <f t="shared" si="18"/>
        <v>0</v>
      </c>
      <c r="Z37" s="48">
        <f t="shared" si="6"/>
        <v>3052.31</v>
      </c>
      <c r="AA37" s="36">
        <f t="shared" si="9"/>
        <v>0</v>
      </c>
      <c r="AB37" s="48">
        <v>63.01</v>
      </c>
      <c r="AC37" s="48">
        <f t="shared" si="10"/>
        <v>438.55</v>
      </c>
      <c r="AE37" s="48">
        <f t="shared" si="7"/>
        <v>178489.85</v>
      </c>
      <c r="AG37" s="48">
        <f t="shared" si="11"/>
        <v>0</v>
      </c>
    </row>
    <row r="38" spans="1:36" s="48" customFormat="1" ht="18" customHeight="1" thickBot="1">
      <c r="A38" s="63">
        <v>25</v>
      </c>
      <c r="B38" s="346" t="s">
        <v>53</v>
      </c>
      <c r="C38" s="347"/>
      <c r="D38" s="92" t="s">
        <v>37</v>
      </c>
      <c r="E38" s="65">
        <v>25.2</v>
      </c>
      <c r="F38" s="65">
        <v>3810</v>
      </c>
      <c r="G38" s="65">
        <f t="shared" si="20"/>
        <v>96012</v>
      </c>
      <c r="H38" s="65"/>
      <c r="I38" s="65"/>
      <c r="J38" s="65"/>
      <c r="K38" s="65"/>
      <c r="L38" s="65"/>
      <c r="M38" s="65"/>
      <c r="N38" s="93"/>
      <c r="O38" s="66">
        <f t="shared" si="8"/>
        <v>0</v>
      </c>
      <c r="P38" s="94"/>
      <c r="Q38" s="55">
        <f t="shared" si="13"/>
        <v>0</v>
      </c>
      <c r="R38" s="91">
        <f t="shared" si="19"/>
        <v>0</v>
      </c>
      <c r="S38" s="52">
        <f t="shared" si="14"/>
        <v>0</v>
      </c>
      <c r="T38" s="65">
        <f t="shared" si="15"/>
        <v>3810</v>
      </c>
      <c r="U38" s="65">
        <f t="shared" si="16"/>
        <v>96012</v>
      </c>
      <c r="V38" s="65">
        <f t="shared" si="17"/>
        <v>0</v>
      </c>
      <c r="W38" s="70">
        <f t="shared" si="18"/>
        <v>0</v>
      </c>
      <c r="Z38" s="48">
        <f t="shared" si="6"/>
        <v>175.39</v>
      </c>
      <c r="AA38" s="36">
        <f t="shared" si="9"/>
        <v>0</v>
      </c>
      <c r="AB38" s="48">
        <v>3.62</v>
      </c>
      <c r="AC38" s="48">
        <f t="shared" si="10"/>
        <v>25.200000000000003</v>
      </c>
      <c r="AE38" s="48">
        <f t="shared" si="7"/>
        <v>96012</v>
      </c>
      <c r="AG38" s="48">
        <f t="shared" si="11"/>
        <v>0</v>
      </c>
    </row>
    <row r="39" spans="1:36" s="24" customFormat="1" ht="18" customHeight="1" thickBot="1">
      <c r="A39" s="17">
        <v>3</v>
      </c>
      <c r="B39" s="329" t="s">
        <v>54</v>
      </c>
      <c r="C39" s="330"/>
      <c r="D39" s="95"/>
      <c r="E39" s="96"/>
      <c r="F39" s="96"/>
      <c r="G39" s="97"/>
      <c r="H39" s="96"/>
      <c r="I39" s="97"/>
      <c r="J39" s="97"/>
      <c r="K39" s="97"/>
      <c r="L39" s="97"/>
      <c r="M39" s="97"/>
      <c r="N39" s="96"/>
      <c r="O39" s="97"/>
      <c r="P39" s="98"/>
      <c r="Q39" s="99"/>
      <c r="R39" s="100"/>
      <c r="S39" s="101"/>
      <c r="T39" s="96"/>
      <c r="U39" s="97"/>
      <c r="V39" s="96"/>
      <c r="W39" s="79"/>
      <c r="Z39" s="48">
        <f t="shared" si="6"/>
        <v>0</v>
      </c>
      <c r="AA39" s="36" t="e">
        <f t="shared" si="9"/>
        <v>#DIV/0!</v>
      </c>
      <c r="AC39" s="48">
        <f t="shared" si="10"/>
        <v>0</v>
      </c>
      <c r="AE39" s="48">
        <f t="shared" si="7"/>
        <v>0</v>
      </c>
      <c r="AG39" s="48">
        <f t="shared" si="11"/>
        <v>0</v>
      </c>
    </row>
    <row r="40" spans="1:36" s="48" customFormat="1" ht="18" customHeight="1" thickBot="1">
      <c r="A40" s="102" t="s">
        <v>55</v>
      </c>
      <c r="B40" s="348" t="s">
        <v>56</v>
      </c>
      <c r="C40" s="349"/>
      <c r="D40" s="103"/>
      <c r="E40" s="104"/>
      <c r="F40" s="104"/>
      <c r="G40" s="105"/>
      <c r="H40" s="104"/>
      <c r="I40" s="105"/>
      <c r="J40" s="105"/>
      <c r="K40" s="105"/>
      <c r="L40" s="106"/>
      <c r="M40" s="106"/>
      <c r="N40" s="104"/>
      <c r="O40" s="105"/>
      <c r="P40" s="107"/>
      <c r="Q40" s="108"/>
      <c r="R40" s="109"/>
      <c r="S40" s="110"/>
      <c r="T40" s="104"/>
      <c r="U40" s="105"/>
      <c r="V40" s="104"/>
      <c r="W40" s="111"/>
      <c r="Z40" s="48">
        <f t="shared" si="6"/>
        <v>0</v>
      </c>
      <c r="AA40" s="36" t="e">
        <f t="shared" si="9"/>
        <v>#DIV/0!</v>
      </c>
      <c r="AC40" s="48">
        <f t="shared" si="10"/>
        <v>0</v>
      </c>
      <c r="AE40" s="48">
        <f t="shared" si="7"/>
        <v>0</v>
      </c>
      <c r="AG40" s="48">
        <f t="shared" si="11"/>
        <v>0</v>
      </c>
    </row>
    <row r="41" spans="1:36" s="48" customFormat="1" ht="18" customHeight="1" thickBot="1">
      <c r="A41" s="112">
        <v>26</v>
      </c>
      <c r="B41" s="335" t="s">
        <v>57</v>
      </c>
      <c r="C41" s="336"/>
      <c r="D41" s="113" t="s">
        <v>25</v>
      </c>
      <c r="E41" s="114">
        <v>168.78</v>
      </c>
      <c r="F41" s="115">
        <v>100</v>
      </c>
      <c r="G41" s="115">
        <f>ROUND(F41*$E41,2)</f>
        <v>16878</v>
      </c>
      <c r="H41" s="116"/>
      <c r="I41" s="116"/>
      <c r="J41" s="116"/>
      <c r="K41" s="116"/>
      <c r="L41" s="116"/>
      <c r="M41" s="116"/>
      <c r="N41" s="117"/>
      <c r="O41" s="118">
        <f t="shared" si="8"/>
        <v>0</v>
      </c>
      <c r="P41" s="119"/>
      <c r="Q41" s="120">
        <f>ROUND(P41*$E41,2)</f>
        <v>0</v>
      </c>
      <c r="R41" s="121">
        <f>ROUND((N41+P41),2)</f>
        <v>0</v>
      </c>
      <c r="S41" s="122">
        <f>ROUND((O41+Q41),2)</f>
        <v>0</v>
      </c>
      <c r="T41" s="82">
        <f>ROUND(F41-R41,2)</f>
        <v>100</v>
      </c>
      <c r="U41" s="82">
        <f>G41-S41</f>
        <v>16878</v>
      </c>
      <c r="V41" s="82">
        <f>ROUND(P41/F41*100,2)</f>
        <v>0</v>
      </c>
      <c r="W41" s="88">
        <f>ROUND(R41/F41*100,2)</f>
        <v>0</v>
      </c>
      <c r="Z41" s="48">
        <f t="shared" si="6"/>
        <v>1174.71</v>
      </c>
      <c r="AA41" s="36">
        <f t="shared" si="9"/>
        <v>0</v>
      </c>
      <c r="AB41" s="48">
        <v>24.25</v>
      </c>
      <c r="AC41" s="48">
        <f t="shared" si="10"/>
        <v>168.78</v>
      </c>
      <c r="AE41" s="48">
        <f t="shared" si="7"/>
        <v>16878</v>
      </c>
      <c r="AG41" s="48">
        <f t="shared" si="11"/>
        <v>0</v>
      </c>
    </row>
    <row r="42" spans="1:36" s="24" customFormat="1" ht="18" customHeight="1" thickBot="1">
      <c r="A42" s="17" t="s">
        <v>58</v>
      </c>
      <c r="B42" s="329" t="s">
        <v>59</v>
      </c>
      <c r="C42" s="330"/>
      <c r="D42" s="95"/>
      <c r="E42" s="96"/>
      <c r="F42" s="96"/>
      <c r="G42" s="97"/>
      <c r="H42" s="96"/>
      <c r="I42" s="97"/>
      <c r="J42" s="97"/>
      <c r="K42" s="97"/>
      <c r="L42" s="97"/>
      <c r="M42" s="97"/>
      <c r="N42" s="123"/>
      <c r="O42" s="123"/>
      <c r="P42" s="124"/>
      <c r="Q42" s="99"/>
      <c r="R42" s="100"/>
      <c r="S42" s="101"/>
      <c r="T42" s="96"/>
      <c r="U42" s="97"/>
      <c r="V42" s="96"/>
      <c r="W42" s="79"/>
      <c r="Z42" s="48">
        <f t="shared" si="6"/>
        <v>0</v>
      </c>
      <c r="AA42" s="36" t="e">
        <f t="shared" si="9"/>
        <v>#DIV/0!</v>
      </c>
      <c r="AC42" s="48">
        <f t="shared" si="10"/>
        <v>0</v>
      </c>
      <c r="AE42" s="48">
        <f t="shared" si="7"/>
        <v>0</v>
      </c>
      <c r="AG42" s="48">
        <f t="shared" si="11"/>
        <v>0</v>
      </c>
    </row>
    <row r="43" spans="1:36" s="48" customFormat="1" ht="18" customHeight="1">
      <c r="A43" s="112">
        <v>27</v>
      </c>
      <c r="B43" s="335" t="s">
        <v>60</v>
      </c>
      <c r="C43" s="336"/>
      <c r="D43" s="113" t="s">
        <v>25</v>
      </c>
      <c r="E43" s="125">
        <v>35.43</v>
      </c>
      <c r="F43" s="115">
        <v>950</v>
      </c>
      <c r="G43" s="115">
        <f t="shared" ref="G43:G61" si="21">ROUND(F43*$E43,2)</f>
        <v>33658.5</v>
      </c>
      <c r="H43" s="82"/>
      <c r="I43" s="82"/>
      <c r="J43" s="82"/>
      <c r="K43" s="82"/>
      <c r="L43" s="82"/>
      <c r="M43" s="82"/>
      <c r="N43" s="83"/>
      <c r="O43" s="126">
        <f t="shared" si="8"/>
        <v>0</v>
      </c>
      <c r="P43" s="127"/>
      <c r="Q43" s="86">
        <f t="shared" ref="Q43:Q55" si="22">ROUND(P43*$E43,2)</f>
        <v>0</v>
      </c>
      <c r="R43" s="87">
        <f t="shared" ref="R43:S55" si="23">ROUND((N43+P43),2)</f>
        <v>0</v>
      </c>
      <c r="S43" s="83">
        <f t="shared" si="23"/>
        <v>0</v>
      </c>
      <c r="T43" s="82">
        <f t="shared" ref="T43:T55" si="24">ROUND(F43-R43,2)</f>
        <v>950</v>
      </c>
      <c r="U43" s="82">
        <f t="shared" ref="U43:U55" si="25">G43-S43</f>
        <v>33658.5</v>
      </c>
      <c r="V43" s="82">
        <f t="shared" ref="V43:V55" si="26">ROUND(P43/F43*100,2)</f>
        <v>0</v>
      </c>
      <c r="W43" s="88">
        <f t="shared" ref="W43:W55" si="27">ROUND(R43/F43*100,2)</f>
        <v>0</v>
      </c>
      <c r="Z43" s="48">
        <f t="shared" si="6"/>
        <v>246.59</v>
      </c>
      <c r="AA43" s="36">
        <f t="shared" si="9"/>
        <v>0</v>
      </c>
      <c r="AB43" s="48">
        <v>5.09</v>
      </c>
      <c r="AC43" s="48">
        <f t="shared" si="10"/>
        <v>35.43</v>
      </c>
      <c r="AE43" s="48">
        <f t="shared" si="7"/>
        <v>33658.5</v>
      </c>
      <c r="AG43" s="48">
        <f t="shared" si="11"/>
        <v>0</v>
      </c>
    </row>
    <row r="44" spans="1:36" s="48" customFormat="1" ht="18" customHeight="1">
      <c r="A44" s="49">
        <v>28</v>
      </c>
      <c r="B44" s="320" t="s">
        <v>61</v>
      </c>
      <c r="C44" s="321"/>
      <c r="D44" s="89" t="s">
        <v>25</v>
      </c>
      <c r="E44" s="128">
        <v>74.12</v>
      </c>
      <c r="F44" s="51">
        <v>400</v>
      </c>
      <c r="G44" s="51">
        <f t="shared" si="21"/>
        <v>29648</v>
      </c>
      <c r="H44" s="51"/>
      <c r="I44" s="51"/>
      <c r="J44" s="51"/>
      <c r="K44" s="51"/>
      <c r="L44" s="51"/>
      <c r="M44" s="51"/>
      <c r="N44" s="52"/>
      <c r="O44" s="129">
        <f t="shared" si="8"/>
        <v>0</v>
      </c>
      <c r="P44" s="130"/>
      <c r="Q44" s="55">
        <f t="shared" si="22"/>
        <v>0</v>
      </c>
      <c r="R44" s="91">
        <f t="shared" si="23"/>
        <v>0</v>
      </c>
      <c r="S44" s="52">
        <f t="shared" si="23"/>
        <v>0</v>
      </c>
      <c r="T44" s="51">
        <f t="shared" si="24"/>
        <v>400</v>
      </c>
      <c r="U44" s="51">
        <f t="shared" si="25"/>
        <v>29648</v>
      </c>
      <c r="V44" s="51">
        <f t="shared" si="26"/>
        <v>0</v>
      </c>
      <c r="W44" s="58">
        <f t="shared" si="27"/>
        <v>0</v>
      </c>
      <c r="Z44" s="48">
        <f t="shared" si="6"/>
        <v>515.88</v>
      </c>
      <c r="AA44" s="36">
        <f t="shared" si="9"/>
        <v>0</v>
      </c>
      <c r="AB44" s="48">
        <v>10.65</v>
      </c>
      <c r="AC44" s="48">
        <f t="shared" si="10"/>
        <v>74.13000000000001</v>
      </c>
      <c r="AE44" s="48">
        <f t="shared" si="7"/>
        <v>29652</v>
      </c>
      <c r="AG44" s="48">
        <f t="shared" si="11"/>
        <v>-1.0000000000005116E-2</v>
      </c>
    </row>
    <row r="45" spans="1:36" s="133" customFormat="1" ht="18" customHeight="1">
      <c r="A45" s="49">
        <v>29</v>
      </c>
      <c r="B45" s="342" t="s">
        <v>62</v>
      </c>
      <c r="C45" s="343"/>
      <c r="D45" s="131" t="s">
        <v>25</v>
      </c>
      <c r="E45" s="128">
        <v>274.02999999999997</v>
      </c>
      <c r="F45" s="132">
        <v>300</v>
      </c>
      <c r="G45" s="51">
        <f t="shared" si="21"/>
        <v>82209</v>
      </c>
      <c r="H45" s="132"/>
      <c r="I45" s="51"/>
      <c r="J45" s="51"/>
      <c r="K45" s="51"/>
      <c r="L45" s="51"/>
      <c r="M45" s="51"/>
      <c r="N45" s="52"/>
      <c r="O45" s="53">
        <f t="shared" si="8"/>
        <v>0</v>
      </c>
      <c r="P45" s="54"/>
      <c r="Q45" s="55">
        <f t="shared" si="22"/>
        <v>0</v>
      </c>
      <c r="R45" s="91">
        <f t="shared" si="23"/>
        <v>0</v>
      </c>
      <c r="S45" s="52">
        <f t="shared" si="23"/>
        <v>0</v>
      </c>
      <c r="T45" s="51">
        <f t="shared" si="24"/>
        <v>300</v>
      </c>
      <c r="U45" s="51">
        <f t="shared" si="25"/>
        <v>82209</v>
      </c>
      <c r="V45" s="51">
        <f t="shared" si="26"/>
        <v>0</v>
      </c>
      <c r="W45" s="58">
        <f t="shared" si="27"/>
        <v>0</v>
      </c>
      <c r="Z45" s="48">
        <f t="shared" si="6"/>
        <v>1907.25</v>
      </c>
      <c r="AA45" s="36">
        <f t="shared" si="9"/>
        <v>0</v>
      </c>
      <c r="AB45" s="133">
        <v>39.369999999999997</v>
      </c>
      <c r="AC45" s="48">
        <f t="shared" si="10"/>
        <v>274.02</v>
      </c>
      <c r="AE45" s="48">
        <f t="shared" si="7"/>
        <v>82206</v>
      </c>
      <c r="AG45" s="48">
        <f t="shared" si="11"/>
        <v>9.9999999999909051E-3</v>
      </c>
    </row>
    <row r="46" spans="1:36" s="48" customFormat="1" ht="18" customHeight="1">
      <c r="A46" s="49">
        <v>30</v>
      </c>
      <c r="B46" s="320" t="s">
        <v>63</v>
      </c>
      <c r="C46" s="321"/>
      <c r="D46" s="89" t="s">
        <v>64</v>
      </c>
      <c r="E46" s="134">
        <v>2295.41</v>
      </c>
      <c r="F46" s="51">
        <v>50</v>
      </c>
      <c r="G46" s="51">
        <f t="shared" si="21"/>
        <v>114770.5</v>
      </c>
      <c r="H46" s="51"/>
      <c r="I46" s="51"/>
      <c r="J46" s="51"/>
      <c r="K46" s="51"/>
      <c r="L46" s="51"/>
      <c r="M46" s="51"/>
      <c r="N46" s="52"/>
      <c r="O46" s="53">
        <f t="shared" si="8"/>
        <v>0</v>
      </c>
      <c r="P46" s="130"/>
      <c r="Q46" s="55">
        <f t="shared" si="22"/>
        <v>0</v>
      </c>
      <c r="R46" s="91">
        <f t="shared" si="23"/>
        <v>0</v>
      </c>
      <c r="S46" s="52">
        <f t="shared" si="23"/>
        <v>0</v>
      </c>
      <c r="T46" s="51">
        <f t="shared" si="24"/>
        <v>50</v>
      </c>
      <c r="U46" s="51">
        <f t="shared" si="25"/>
        <v>114770.5</v>
      </c>
      <c r="V46" s="51">
        <f t="shared" si="26"/>
        <v>0</v>
      </c>
      <c r="W46" s="58">
        <f t="shared" si="27"/>
        <v>0</v>
      </c>
      <c r="Z46" s="48">
        <f t="shared" si="6"/>
        <v>15976.05</v>
      </c>
      <c r="AA46" s="36">
        <f t="shared" si="9"/>
        <v>0</v>
      </c>
      <c r="AB46" s="48">
        <v>329.8</v>
      </c>
      <c r="AC46" s="48">
        <f t="shared" si="10"/>
        <v>2295.4100000000003</v>
      </c>
      <c r="AE46" s="48">
        <f t="shared" si="7"/>
        <v>114770.5</v>
      </c>
      <c r="AG46" s="48">
        <f t="shared" si="11"/>
        <v>0</v>
      </c>
    </row>
    <row r="47" spans="1:36" s="48" customFormat="1" ht="18" customHeight="1">
      <c r="A47" s="49">
        <v>31</v>
      </c>
      <c r="B47" s="320" t="s">
        <v>65</v>
      </c>
      <c r="C47" s="321"/>
      <c r="D47" s="89" t="s">
        <v>64</v>
      </c>
      <c r="E47" s="128">
        <v>2499.1999999999998</v>
      </c>
      <c r="F47" s="51">
        <v>200</v>
      </c>
      <c r="G47" s="51">
        <f t="shared" si="21"/>
        <v>499840</v>
      </c>
      <c r="H47" s="51"/>
      <c r="I47" s="51"/>
      <c r="J47" s="51"/>
      <c r="K47" s="51"/>
      <c r="L47" s="51"/>
      <c r="M47" s="51"/>
      <c r="N47" s="52"/>
      <c r="O47" s="129">
        <f t="shared" si="8"/>
        <v>0</v>
      </c>
      <c r="P47" s="54"/>
      <c r="Q47" s="55">
        <f t="shared" si="22"/>
        <v>0</v>
      </c>
      <c r="R47" s="91">
        <f t="shared" si="23"/>
        <v>0</v>
      </c>
      <c r="S47" s="52">
        <f t="shared" si="23"/>
        <v>0</v>
      </c>
      <c r="T47" s="51">
        <f t="shared" si="24"/>
        <v>200</v>
      </c>
      <c r="U47" s="51">
        <f t="shared" si="25"/>
        <v>499840</v>
      </c>
      <c r="V47" s="51">
        <f t="shared" si="26"/>
        <v>0</v>
      </c>
      <c r="W47" s="58">
        <f t="shared" si="27"/>
        <v>0</v>
      </c>
      <c r="Z47" s="48">
        <f t="shared" si="6"/>
        <v>17394.43</v>
      </c>
      <c r="AA47" s="36">
        <f t="shared" si="9"/>
        <v>0</v>
      </c>
      <c r="AB47" s="48">
        <v>359.08</v>
      </c>
      <c r="AC47" s="48">
        <f t="shared" si="10"/>
        <v>2499.2000000000003</v>
      </c>
      <c r="AE47" s="48">
        <f t="shared" si="7"/>
        <v>499840</v>
      </c>
      <c r="AG47" s="48">
        <f t="shared" si="11"/>
        <v>0</v>
      </c>
    </row>
    <row r="48" spans="1:36" s="48" customFormat="1" ht="18" customHeight="1">
      <c r="A48" s="49">
        <v>32</v>
      </c>
      <c r="B48" s="320" t="s">
        <v>66</v>
      </c>
      <c r="C48" s="321"/>
      <c r="D48" s="89" t="s">
        <v>25</v>
      </c>
      <c r="E48" s="128">
        <v>963.06</v>
      </c>
      <c r="F48" s="51">
        <v>600</v>
      </c>
      <c r="G48" s="51">
        <f t="shared" si="21"/>
        <v>577836</v>
      </c>
      <c r="H48" s="51"/>
      <c r="I48" s="51"/>
      <c r="J48" s="51"/>
      <c r="K48" s="51"/>
      <c r="L48" s="51"/>
      <c r="M48" s="51"/>
      <c r="N48" s="52"/>
      <c r="O48" s="129">
        <f t="shared" si="8"/>
        <v>0</v>
      </c>
      <c r="P48" s="135"/>
      <c r="Q48" s="55">
        <f t="shared" si="22"/>
        <v>0</v>
      </c>
      <c r="R48" s="91">
        <f t="shared" si="23"/>
        <v>0</v>
      </c>
      <c r="S48" s="52">
        <f t="shared" si="23"/>
        <v>0</v>
      </c>
      <c r="T48" s="51">
        <f t="shared" si="24"/>
        <v>600</v>
      </c>
      <c r="U48" s="51">
        <f t="shared" si="25"/>
        <v>577836</v>
      </c>
      <c r="V48" s="51">
        <f t="shared" si="26"/>
        <v>0</v>
      </c>
      <c r="W48" s="58">
        <f t="shared" si="27"/>
        <v>0</v>
      </c>
      <c r="Z48" s="48">
        <f t="shared" si="6"/>
        <v>6702.9</v>
      </c>
      <c r="AA48" s="36">
        <f t="shared" si="9"/>
        <v>0</v>
      </c>
      <c r="AB48" s="48">
        <v>138.37</v>
      </c>
      <c r="AC48" s="48">
        <f t="shared" si="10"/>
        <v>963.06</v>
      </c>
      <c r="AE48" s="48">
        <f t="shared" si="7"/>
        <v>577836</v>
      </c>
      <c r="AG48" s="48">
        <f t="shared" si="11"/>
        <v>0</v>
      </c>
      <c r="AJ48" s="48">
        <f>+AC171</f>
        <v>0</v>
      </c>
    </row>
    <row r="49" spans="1:33" s="48" customFormat="1" ht="18" customHeight="1">
      <c r="A49" s="49">
        <v>33</v>
      </c>
      <c r="B49" s="320" t="s">
        <v>67</v>
      </c>
      <c r="C49" s="321"/>
      <c r="D49" s="89" t="s">
        <v>25</v>
      </c>
      <c r="E49" s="128">
        <v>778.41</v>
      </c>
      <c r="F49" s="51">
        <v>600</v>
      </c>
      <c r="G49" s="51">
        <f t="shared" si="21"/>
        <v>467046</v>
      </c>
      <c r="H49" s="51"/>
      <c r="I49" s="51"/>
      <c r="J49" s="51"/>
      <c r="K49" s="51"/>
      <c r="L49" s="51"/>
      <c r="M49" s="51"/>
      <c r="N49" s="136"/>
      <c r="O49" s="137">
        <f t="shared" si="8"/>
        <v>0</v>
      </c>
      <c r="P49" s="138"/>
      <c r="Q49" s="55">
        <f t="shared" si="22"/>
        <v>0</v>
      </c>
      <c r="R49" s="139">
        <f t="shared" si="23"/>
        <v>0</v>
      </c>
      <c r="S49" s="52">
        <f t="shared" si="23"/>
        <v>0</v>
      </c>
      <c r="T49" s="51">
        <f t="shared" si="24"/>
        <v>600</v>
      </c>
      <c r="U49" s="51">
        <f t="shared" si="25"/>
        <v>467046</v>
      </c>
      <c r="V49" s="51">
        <f t="shared" si="26"/>
        <v>0</v>
      </c>
      <c r="W49" s="58">
        <f t="shared" si="27"/>
        <v>0</v>
      </c>
      <c r="Z49" s="48">
        <f t="shared" si="6"/>
        <v>5417.73</v>
      </c>
      <c r="AA49" s="36">
        <f t="shared" si="9"/>
        <v>0</v>
      </c>
      <c r="AB49" s="48">
        <v>111.84</v>
      </c>
      <c r="AC49" s="48">
        <f t="shared" si="10"/>
        <v>778.41</v>
      </c>
      <c r="AE49" s="48">
        <f t="shared" si="7"/>
        <v>467046</v>
      </c>
      <c r="AG49" s="48">
        <f t="shared" si="11"/>
        <v>0</v>
      </c>
    </row>
    <row r="50" spans="1:33" s="48" customFormat="1" ht="18" customHeight="1">
      <c r="A50" s="49">
        <v>34</v>
      </c>
      <c r="B50" s="320" t="s">
        <v>68</v>
      </c>
      <c r="C50" s="321"/>
      <c r="D50" s="140" t="s">
        <v>25</v>
      </c>
      <c r="E50" s="128">
        <v>2160.59</v>
      </c>
      <c r="F50" s="51">
        <v>550</v>
      </c>
      <c r="G50" s="51">
        <f t="shared" si="21"/>
        <v>1188324.5</v>
      </c>
      <c r="H50" s="51"/>
      <c r="I50" s="51"/>
      <c r="J50" s="51"/>
      <c r="K50" s="51"/>
      <c r="L50" s="51"/>
      <c r="M50" s="51"/>
      <c r="N50" s="136"/>
      <c r="O50" s="137">
        <f t="shared" si="8"/>
        <v>0</v>
      </c>
      <c r="P50" s="138"/>
      <c r="Q50" s="55">
        <f t="shared" si="22"/>
        <v>0</v>
      </c>
      <c r="R50" s="139">
        <f t="shared" si="23"/>
        <v>0</v>
      </c>
      <c r="S50" s="52">
        <f t="shared" si="23"/>
        <v>0</v>
      </c>
      <c r="T50" s="51">
        <f t="shared" si="24"/>
        <v>550</v>
      </c>
      <c r="U50" s="51">
        <f t="shared" si="25"/>
        <v>1188324.5</v>
      </c>
      <c r="V50" s="51">
        <f t="shared" si="26"/>
        <v>0</v>
      </c>
      <c r="W50" s="58">
        <f t="shared" si="27"/>
        <v>0</v>
      </c>
      <c r="Z50" s="48">
        <f t="shared" si="6"/>
        <v>15037.71</v>
      </c>
      <c r="AA50" s="36">
        <f t="shared" si="9"/>
        <v>0</v>
      </c>
      <c r="AB50" s="48">
        <v>310.43</v>
      </c>
      <c r="AC50" s="48">
        <f t="shared" si="10"/>
        <v>2160.6000000000004</v>
      </c>
      <c r="AE50" s="48">
        <f t="shared" si="7"/>
        <v>1188330</v>
      </c>
      <c r="AG50" s="48">
        <f t="shared" si="11"/>
        <v>-1.0000000000218279E-2</v>
      </c>
    </row>
    <row r="51" spans="1:33" s="48" customFormat="1" ht="18" customHeight="1">
      <c r="A51" s="49">
        <v>35</v>
      </c>
      <c r="B51" s="320" t="s">
        <v>69</v>
      </c>
      <c r="C51" s="321"/>
      <c r="D51" s="141" t="s">
        <v>25</v>
      </c>
      <c r="E51" s="128">
        <v>1425.13</v>
      </c>
      <c r="F51" s="142">
        <v>50</v>
      </c>
      <c r="G51" s="51">
        <f t="shared" si="21"/>
        <v>71256.5</v>
      </c>
      <c r="H51" s="142"/>
      <c r="I51" s="51"/>
      <c r="J51" s="51"/>
      <c r="K51" s="51"/>
      <c r="L51" s="51"/>
      <c r="M51" s="51"/>
      <c r="N51" s="52"/>
      <c r="O51" s="53">
        <f t="shared" si="8"/>
        <v>0</v>
      </c>
      <c r="P51" s="135"/>
      <c r="Q51" s="55">
        <f t="shared" si="22"/>
        <v>0</v>
      </c>
      <c r="R51" s="91">
        <f t="shared" si="23"/>
        <v>0</v>
      </c>
      <c r="S51" s="52">
        <f t="shared" si="23"/>
        <v>0</v>
      </c>
      <c r="T51" s="51">
        <f t="shared" si="24"/>
        <v>50</v>
      </c>
      <c r="U51" s="51">
        <f t="shared" si="25"/>
        <v>71256.5</v>
      </c>
      <c r="V51" s="51">
        <f t="shared" si="26"/>
        <v>0</v>
      </c>
      <c r="W51" s="58">
        <f t="shared" si="27"/>
        <v>0</v>
      </c>
      <c r="Z51" s="48">
        <f t="shared" si="6"/>
        <v>9918.9</v>
      </c>
      <c r="AA51" s="36">
        <f t="shared" si="9"/>
        <v>0</v>
      </c>
      <c r="AB51" s="48">
        <v>204.76</v>
      </c>
      <c r="AC51" s="48">
        <f t="shared" si="10"/>
        <v>1425.1299999999999</v>
      </c>
      <c r="AE51" s="48">
        <f t="shared" si="7"/>
        <v>71256.5</v>
      </c>
      <c r="AG51" s="48">
        <f t="shared" si="11"/>
        <v>0</v>
      </c>
    </row>
    <row r="52" spans="1:33" s="48" customFormat="1" ht="18" customHeight="1">
      <c r="A52" s="49">
        <v>36</v>
      </c>
      <c r="B52" s="320" t="s">
        <v>70</v>
      </c>
      <c r="C52" s="321"/>
      <c r="D52" s="141" t="s">
        <v>71</v>
      </c>
      <c r="E52" s="128">
        <v>17.61</v>
      </c>
      <c r="F52" s="142">
        <v>60850</v>
      </c>
      <c r="G52" s="51">
        <f t="shared" si="21"/>
        <v>1071568.5</v>
      </c>
      <c r="H52" s="142"/>
      <c r="I52" s="51"/>
      <c r="J52" s="51"/>
      <c r="K52" s="51"/>
      <c r="L52" s="51"/>
      <c r="M52" s="51"/>
      <c r="N52" s="52"/>
      <c r="O52" s="129">
        <f t="shared" si="8"/>
        <v>0</v>
      </c>
      <c r="P52" s="90"/>
      <c r="Q52" s="55">
        <f t="shared" si="22"/>
        <v>0</v>
      </c>
      <c r="R52" s="91">
        <f t="shared" si="23"/>
        <v>0</v>
      </c>
      <c r="S52" s="52">
        <f t="shared" si="23"/>
        <v>0</v>
      </c>
      <c r="T52" s="51">
        <f t="shared" si="24"/>
        <v>60850</v>
      </c>
      <c r="U52" s="51">
        <f t="shared" si="25"/>
        <v>1071568.5</v>
      </c>
      <c r="V52" s="51">
        <f t="shared" si="26"/>
        <v>0</v>
      </c>
      <c r="W52" s="58">
        <f t="shared" si="27"/>
        <v>0</v>
      </c>
      <c r="Z52" s="48">
        <f t="shared" si="6"/>
        <v>122.57</v>
      </c>
      <c r="AA52" s="36">
        <f t="shared" si="9"/>
        <v>0</v>
      </c>
      <c r="AB52" s="48">
        <v>2.5299999999999998</v>
      </c>
      <c r="AC52" s="48">
        <f t="shared" si="10"/>
        <v>17.610000000000003</v>
      </c>
      <c r="AE52" s="48">
        <f t="shared" si="7"/>
        <v>1071568.5</v>
      </c>
      <c r="AG52" s="48">
        <f t="shared" si="11"/>
        <v>0</v>
      </c>
    </row>
    <row r="53" spans="1:33" s="48" customFormat="1" ht="18" customHeight="1">
      <c r="A53" s="49">
        <v>37</v>
      </c>
      <c r="B53" s="320" t="s">
        <v>72</v>
      </c>
      <c r="C53" s="321"/>
      <c r="D53" s="141" t="s">
        <v>64</v>
      </c>
      <c r="E53" s="128">
        <v>3542.43</v>
      </c>
      <c r="F53" s="142">
        <v>50</v>
      </c>
      <c r="G53" s="51">
        <f t="shared" si="21"/>
        <v>177121.5</v>
      </c>
      <c r="H53" s="142"/>
      <c r="I53" s="51"/>
      <c r="J53" s="51"/>
      <c r="K53" s="51"/>
      <c r="L53" s="51"/>
      <c r="M53" s="51"/>
      <c r="N53" s="52"/>
      <c r="O53" s="53">
        <f t="shared" si="8"/>
        <v>0</v>
      </c>
      <c r="P53" s="143"/>
      <c r="Q53" s="55">
        <f t="shared" si="22"/>
        <v>0</v>
      </c>
      <c r="R53" s="91">
        <f t="shared" si="23"/>
        <v>0</v>
      </c>
      <c r="S53" s="52">
        <f t="shared" si="23"/>
        <v>0</v>
      </c>
      <c r="T53" s="51">
        <f t="shared" si="24"/>
        <v>50</v>
      </c>
      <c r="U53" s="51">
        <f t="shared" si="25"/>
        <v>177121.5</v>
      </c>
      <c r="V53" s="51">
        <f t="shared" si="26"/>
        <v>0</v>
      </c>
      <c r="W53" s="58">
        <f t="shared" si="27"/>
        <v>0</v>
      </c>
      <c r="Z53" s="48">
        <f t="shared" si="6"/>
        <v>24655.31</v>
      </c>
      <c r="AA53" s="36">
        <f t="shared" si="9"/>
        <v>0</v>
      </c>
      <c r="AB53" s="48">
        <v>508.97</v>
      </c>
      <c r="AC53" s="48">
        <f t="shared" si="10"/>
        <v>3542.44</v>
      </c>
      <c r="AE53" s="48">
        <f t="shared" si="7"/>
        <v>177122</v>
      </c>
      <c r="AG53" s="48">
        <f t="shared" si="11"/>
        <v>-1.0000000000218279E-2</v>
      </c>
    </row>
    <row r="54" spans="1:33" s="48" customFormat="1" ht="18" customHeight="1">
      <c r="A54" s="49">
        <v>38</v>
      </c>
      <c r="B54" s="320" t="s">
        <v>73</v>
      </c>
      <c r="C54" s="321"/>
      <c r="D54" s="141" t="s">
        <v>25</v>
      </c>
      <c r="E54" s="128">
        <v>104.4</v>
      </c>
      <c r="F54" s="142">
        <v>100</v>
      </c>
      <c r="G54" s="51">
        <f t="shared" si="21"/>
        <v>10440</v>
      </c>
      <c r="H54" s="142"/>
      <c r="I54" s="51"/>
      <c r="J54" s="51"/>
      <c r="K54" s="51"/>
      <c r="L54" s="51"/>
      <c r="M54" s="51"/>
      <c r="N54" s="52"/>
      <c r="O54" s="129">
        <f t="shared" si="8"/>
        <v>0</v>
      </c>
      <c r="P54" s="135"/>
      <c r="Q54" s="55">
        <f t="shared" si="22"/>
        <v>0</v>
      </c>
      <c r="R54" s="91">
        <f t="shared" si="23"/>
        <v>0</v>
      </c>
      <c r="S54" s="52">
        <f t="shared" si="23"/>
        <v>0</v>
      </c>
      <c r="T54" s="51">
        <f t="shared" si="24"/>
        <v>100</v>
      </c>
      <c r="U54" s="51">
        <f t="shared" si="25"/>
        <v>10440</v>
      </c>
      <c r="V54" s="51">
        <f t="shared" si="26"/>
        <v>0</v>
      </c>
      <c r="W54" s="58">
        <f t="shared" si="27"/>
        <v>0</v>
      </c>
      <c r="Z54" s="48">
        <f t="shared" si="6"/>
        <v>726.62</v>
      </c>
      <c r="AA54" s="36">
        <f t="shared" si="9"/>
        <v>0</v>
      </c>
      <c r="AB54" s="48">
        <v>15</v>
      </c>
      <c r="AC54" s="48">
        <f t="shared" si="10"/>
        <v>104.4</v>
      </c>
      <c r="AE54" s="48">
        <f t="shared" si="7"/>
        <v>10440</v>
      </c>
      <c r="AG54" s="48">
        <f t="shared" si="11"/>
        <v>0</v>
      </c>
    </row>
    <row r="55" spans="1:33" s="48" customFormat="1" ht="18" customHeight="1" thickBot="1">
      <c r="A55" s="49">
        <v>39</v>
      </c>
      <c r="B55" s="320" t="s">
        <v>74</v>
      </c>
      <c r="C55" s="321"/>
      <c r="D55" s="141" t="s">
        <v>25</v>
      </c>
      <c r="E55" s="128">
        <v>39.67</v>
      </c>
      <c r="F55" s="142">
        <v>1200</v>
      </c>
      <c r="G55" s="51">
        <f t="shared" si="21"/>
        <v>47604</v>
      </c>
      <c r="H55" s="144"/>
      <c r="I55" s="65"/>
      <c r="J55" s="65"/>
      <c r="K55" s="65"/>
      <c r="L55" s="65"/>
      <c r="M55" s="65"/>
      <c r="N55" s="93"/>
      <c r="O55" s="66">
        <f t="shared" si="8"/>
        <v>0</v>
      </c>
      <c r="P55" s="94"/>
      <c r="Q55" s="145">
        <f t="shared" si="22"/>
        <v>0</v>
      </c>
      <c r="R55" s="146">
        <f t="shared" si="23"/>
        <v>0</v>
      </c>
      <c r="S55" s="93">
        <f t="shared" si="23"/>
        <v>0</v>
      </c>
      <c r="T55" s="65">
        <f t="shared" si="24"/>
        <v>1200</v>
      </c>
      <c r="U55" s="65">
        <f t="shared" si="25"/>
        <v>47604</v>
      </c>
      <c r="V55" s="65">
        <f t="shared" si="26"/>
        <v>0</v>
      </c>
      <c r="W55" s="70">
        <f t="shared" si="27"/>
        <v>0</v>
      </c>
      <c r="Z55" s="48">
        <f t="shared" si="6"/>
        <v>276.10000000000002</v>
      </c>
      <c r="AA55" s="36">
        <f t="shared" si="9"/>
        <v>0</v>
      </c>
      <c r="AB55" s="48">
        <v>5.7</v>
      </c>
      <c r="AC55" s="48">
        <f t="shared" si="10"/>
        <v>39.68</v>
      </c>
      <c r="AE55" s="48">
        <f t="shared" si="7"/>
        <v>47616</v>
      </c>
      <c r="AG55" s="48">
        <f t="shared" si="11"/>
        <v>-9.9999999999980105E-3</v>
      </c>
    </row>
    <row r="56" spans="1:33" s="24" customFormat="1" ht="18" customHeight="1" thickBot="1">
      <c r="A56" s="147">
        <v>3.3</v>
      </c>
      <c r="B56" s="329" t="s">
        <v>75</v>
      </c>
      <c r="C56" s="330"/>
      <c r="D56" s="148"/>
      <c r="E56" s="149"/>
      <c r="F56" s="150"/>
      <c r="G56" s="72"/>
      <c r="H56" s="150"/>
      <c r="I56" s="72"/>
      <c r="J56" s="72"/>
      <c r="K56" s="72"/>
      <c r="L56" s="72"/>
      <c r="M56" s="72"/>
      <c r="N56" s="151"/>
      <c r="O56" s="152"/>
      <c r="P56" s="98"/>
      <c r="Q56" s="76"/>
      <c r="R56" s="153"/>
      <c r="S56" s="151"/>
      <c r="T56" s="72"/>
      <c r="U56" s="72"/>
      <c r="V56" s="72"/>
      <c r="W56" s="154"/>
      <c r="Z56" s="48">
        <f t="shared" si="6"/>
        <v>0</v>
      </c>
      <c r="AA56" s="36" t="e">
        <f t="shared" si="9"/>
        <v>#DIV/0!</v>
      </c>
      <c r="AC56" s="48">
        <f t="shared" si="10"/>
        <v>0</v>
      </c>
      <c r="AE56" s="48">
        <f t="shared" si="7"/>
        <v>0</v>
      </c>
      <c r="AG56" s="48">
        <f t="shared" si="11"/>
        <v>0</v>
      </c>
    </row>
    <row r="57" spans="1:33" s="48" customFormat="1" ht="18" customHeight="1">
      <c r="A57" s="112">
        <v>40</v>
      </c>
      <c r="B57" s="335" t="s">
        <v>76</v>
      </c>
      <c r="C57" s="336"/>
      <c r="D57" s="155" t="s">
        <v>64</v>
      </c>
      <c r="E57" s="125">
        <v>435.56</v>
      </c>
      <c r="F57" s="156">
        <v>400</v>
      </c>
      <c r="G57" s="51">
        <f t="shared" si="21"/>
        <v>174224</v>
      </c>
      <c r="H57" s="157"/>
      <c r="I57" s="82"/>
      <c r="J57" s="82"/>
      <c r="K57" s="82"/>
      <c r="L57" s="82"/>
      <c r="M57" s="82"/>
      <c r="N57" s="83"/>
      <c r="O57" s="84">
        <f t="shared" si="8"/>
        <v>0</v>
      </c>
      <c r="P57" s="158"/>
      <c r="Q57" s="86">
        <f>ROUND(P57*$E57,2)</f>
        <v>0</v>
      </c>
      <c r="R57" s="87">
        <f t="shared" ref="R57:S61" si="28">ROUND((N57+P57),2)</f>
        <v>0</v>
      </c>
      <c r="S57" s="83">
        <f t="shared" si="28"/>
        <v>0</v>
      </c>
      <c r="T57" s="82">
        <f>ROUND(F57-R57,2)</f>
        <v>400</v>
      </c>
      <c r="U57" s="82">
        <f>G57-S57</f>
        <v>174224</v>
      </c>
      <c r="V57" s="82">
        <f>ROUND(P57/F57*100,2)</f>
        <v>0</v>
      </c>
      <c r="W57" s="88">
        <f>ROUND(R57/F57*100,2)</f>
        <v>0</v>
      </c>
      <c r="Z57" s="48">
        <f t="shared" si="6"/>
        <v>3031.5</v>
      </c>
      <c r="AA57" s="36">
        <f t="shared" si="9"/>
        <v>0</v>
      </c>
      <c r="AB57" s="48">
        <v>62.58</v>
      </c>
      <c r="AC57" s="48">
        <f t="shared" si="10"/>
        <v>435.56</v>
      </c>
      <c r="AE57" s="48">
        <f t="shared" si="7"/>
        <v>174224</v>
      </c>
      <c r="AG57" s="48">
        <f t="shared" si="11"/>
        <v>0</v>
      </c>
    </row>
    <row r="58" spans="1:33" s="48" customFormat="1" ht="18" customHeight="1">
      <c r="A58" s="49">
        <v>41</v>
      </c>
      <c r="B58" s="335" t="s">
        <v>77</v>
      </c>
      <c r="C58" s="336"/>
      <c r="D58" s="141" t="s">
        <v>64</v>
      </c>
      <c r="E58" s="128">
        <v>493.12</v>
      </c>
      <c r="F58" s="142">
        <v>550</v>
      </c>
      <c r="G58" s="51">
        <f t="shared" si="21"/>
        <v>271216</v>
      </c>
      <c r="H58" s="142"/>
      <c r="I58" s="51"/>
      <c r="J58" s="51"/>
      <c r="K58" s="51"/>
      <c r="L58" s="51"/>
      <c r="M58" s="51"/>
      <c r="N58" s="52"/>
      <c r="O58" s="53">
        <f t="shared" si="8"/>
        <v>0</v>
      </c>
      <c r="P58" s="135"/>
      <c r="Q58" s="55">
        <f>ROUND(P58*$E58,2)</f>
        <v>0</v>
      </c>
      <c r="R58" s="91">
        <f t="shared" si="28"/>
        <v>0</v>
      </c>
      <c r="S58" s="52">
        <f t="shared" si="28"/>
        <v>0</v>
      </c>
      <c r="T58" s="51">
        <f>ROUND(F58-R58,2)</f>
        <v>550</v>
      </c>
      <c r="U58" s="51">
        <f>G58-S58</f>
        <v>271216</v>
      </c>
      <c r="V58" s="51">
        <f>ROUND(P58/F58*100,2)</f>
        <v>0</v>
      </c>
      <c r="W58" s="58">
        <f>ROUND(R58/F58*100,2)</f>
        <v>0</v>
      </c>
      <c r="Z58" s="48">
        <f t="shared" si="6"/>
        <v>3432.12</v>
      </c>
      <c r="AA58" s="36">
        <f t="shared" si="9"/>
        <v>0</v>
      </c>
      <c r="AB58" s="48">
        <v>70.849999999999994</v>
      </c>
      <c r="AC58" s="48">
        <f t="shared" si="10"/>
        <v>493.12</v>
      </c>
      <c r="AE58" s="48">
        <f t="shared" si="7"/>
        <v>271216</v>
      </c>
      <c r="AG58" s="48">
        <f t="shared" si="11"/>
        <v>0</v>
      </c>
    </row>
    <row r="59" spans="1:33" s="48" customFormat="1" ht="18" customHeight="1">
      <c r="A59" s="49">
        <v>42</v>
      </c>
      <c r="B59" s="335" t="s">
        <v>78</v>
      </c>
      <c r="C59" s="336"/>
      <c r="D59" s="141" t="s">
        <v>64</v>
      </c>
      <c r="E59" s="128">
        <v>471.33</v>
      </c>
      <c r="F59" s="142">
        <v>11150</v>
      </c>
      <c r="G59" s="51">
        <f t="shared" si="21"/>
        <v>5255329.5</v>
      </c>
      <c r="H59" s="142"/>
      <c r="I59" s="51"/>
      <c r="J59" s="51"/>
      <c r="K59" s="51"/>
      <c r="L59" s="51"/>
      <c r="M59" s="51"/>
      <c r="N59" s="52"/>
      <c r="O59" s="53">
        <f t="shared" si="8"/>
        <v>0</v>
      </c>
      <c r="P59" s="90"/>
      <c r="Q59" s="55">
        <f>ROUND(P59*$E59,2)</f>
        <v>0</v>
      </c>
      <c r="R59" s="91">
        <f t="shared" si="28"/>
        <v>0</v>
      </c>
      <c r="S59" s="52">
        <f t="shared" si="28"/>
        <v>0</v>
      </c>
      <c r="T59" s="51">
        <f>ROUND(F59-R59,2)</f>
        <v>11150</v>
      </c>
      <c r="U59" s="51">
        <f>G59-S59</f>
        <v>5255329.5</v>
      </c>
      <c r="V59" s="51">
        <f>ROUND(P59/F59*100,2)</f>
        <v>0</v>
      </c>
      <c r="W59" s="58">
        <f>ROUND(R59/F59*100,2)</f>
        <v>0</v>
      </c>
      <c r="Z59" s="48">
        <f t="shared" si="6"/>
        <v>3280.46</v>
      </c>
      <c r="AA59" s="36">
        <f t="shared" si="9"/>
        <v>0</v>
      </c>
      <c r="AB59" s="48">
        <v>67.72</v>
      </c>
      <c r="AC59" s="48">
        <f t="shared" si="10"/>
        <v>471.34</v>
      </c>
      <c r="AE59" s="48">
        <f t="shared" si="7"/>
        <v>5255441</v>
      </c>
      <c r="AG59" s="48">
        <f t="shared" si="11"/>
        <v>-9.9999999999909051E-3</v>
      </c>
    </row>
    <row r="60" spans="1:33" s="48" customFormat="1" ht="18" customHeight="1">
      <c r="A60" s="49">
        <v>43</v>
      </c>
      <c r="B60" s="320" t="s">
        <v>79</v>
      </c>
      <c r="C60" s="321"/>
      <c r="D60" s="141" t="s">
        <v>64</v>
      </c>
      <c r="E60" s="128">
        <v>128.62</v>
      </c>
      <c r="F60" s="142">
        <v>850</v>
      </c>
      <c r="G60" s="51">
        <f t="shared" si="21"/>
        <v>109327</v>
      </c>
      <c r="H60" s="142"/>
      <c r="I60" s="51"/>
      <c r="J60" s="51"/>
      <c r="K60" s="51"/>
      <c r="L60" s="51"/>
      <c r="M60" s="51"/>
      <c r="N60" s="52"/>
      <c r="O60" s="53">
        <f t="shared" si="8"/>
        <v>0</v>
      </c>
      <c r="P60" s="135"/>
      <c r="Q60" s="55">
        <f>ROUND(P60*$E60,2)</f>
        <v>0</v>
      </c>
      <c r="R60" s="91">
        <f t="shared" si="28"/>
        <v>0</v>
      </c>
      <c r="S60" s="52">
        <f t="shared" si="28"/>
        <v>0</v>
      </c>
      <c r="T60" s="51">
        <f>ROUND(F60-R60,2)</f>
        <v>850</v>
      </c>
      <c r="U60" s="51">
        <f>G60-S60</f>
        <v>109327</v>
      </c>
      <c r="V60" s="51">
        <f>ROUND(P60/F60*100,2)</f>
        <v>0</v>
      </c>
      <c r="W60" s="58">
        <f>ROUND(R60/F60*100,2)</f>
        <v>0</v>
      </c>
      <c r="Z60" s="48">
        <f t="shared" si="6"/>
        <v>895.2</v>
      </c>
      <c r="AA60" s="36">
        <f t="shared" si="9"/>
        <v>0</v>
      </c>
      <c r="AB60" s="48">
        <v>18.48</v>
      </c>
      <c r="AC60" s="48">
        <f t="shared" si="10"/>
        <v>128.63</v>
      </c>
      <c r="AE60" s="48">
        <f t="shared" si="7"/>
        <v>109335.5</v>
      </c>
      <c r="AG60" s="48">
        <f t="shared" si="11"/>
        <v>-9.9999999999909051E-3</v>
      </c>
    </row>
    <row r="61" spans="1:33" s="48" customFormat="1" ht="18" customHeight="1" thickBot="1">
      <c r="A61" s="49">
        <v>44</v>
      </c>
      <c r="B61" s="320" t="s">
        <v>80</v>
      </c>
      <c r="C61" s="321"/>
      <c r="D61" s="141" t="s">
        <v>64</v>
      </c>
      <c r="E61" s="128">
        <v>313.27</v>
      </c>
      <c r="F61" s="142">
        <v>100</v>
      </c>
      <c r="G61" s="51">
        <f t="shared" si="21"/>
        <v>31327</v>
      </c>
      <c r="H61" s="144"/>
      <c r="I61" s="65"/>
      <c r="J61" s="65"/>
      <c r="K61" s="65"/>
      <c r="L61" s="65"/>
      <c r="M61" s="65"/>
      <c r="N61" s="93"/>
      <c r="O61" s="66">
        <f t="shared" si="8"/>
        <v>0</v>
      </c>
      <c r="P61" s="159"/>
      <c r="Q61" s="145">
        <f>ROUND(P61*$E61,2)</f>
        <v>0</v>
      </c>
      <c r="R61" s="146">
        <f t="shared" si="28"/>
        <v>0</v>
      </c>
      <c r="S61" s="93">
        <f t="shared" si="28"/>
        <v>0</v>
      </c>
      <c r="T61" s="65">
        <f>ROUND(F61-R61,2)</f>
        <v>100</v>
      </c>
      <c r="U61" s="65">
        <f>G61-S61</f>
        <v>31327</v>
      </c>
      <c r="V61" s="65">
        <f>ROUND(P61/F61*100,2)</f>
        <v>0</v>
      </c>
      <c r="W61" s="70">
        <f>ROUND(R61/F61*100,2)</f>
        <v>0</v>
      </c>
      <c r="Z61" s="48">
        <f t="shared" si="6"/>
        <v>2180.36</v>
      </c>
      <c r="AA61" s="36">
        <f t="shared" si="9"/>
        <v>0</v>
      </c>
      <c r="AB61" s="48">
        <v>45.01</v>
      </c>
      <c r="AC61" s="48">
        <f t="shared" si="10"/>
        <v>313.27</v>
      </c>
      <c r="AE61" s="48">
        <f t="shared" si="7"/>
        <v>31327</v>
      </c>
      <c r="AG61" s="48">
        <f t="shared" si="11"/>
        <v>0</v>
      </c>
    </row>
    <row r="62" spans="1:33" s="24" customFormat="1" ht="18" customHeight="1" thickBot="1">
      <c r="A62" s="17" t="s">
        <v>58</v>
      </c>
      <c r="B62" s="329" t="s">
        <v>59</v>
      </c>
      <c r="C62" s="330"/>
      <c r="D62" s="160"/>
      <c r="E62" s="161"/>
      <c r="F62" s="161"/>
      <c r="G62" s="96"/>
      <c r="H62" s="161"/>
      <c r="I62" s="96"/>
      <c r="J62" s="96"/>
      <c r="K62" s="96"/>
      <c r="L62" s="96"/>
      <c r="M62" s="96"/>
      <c r="N62" s="162"/>
      <c r="O62" s="163"/>
      <c r="P62" s="98"/>
      <c r="Q62" s="99"/>
      <c r="R62" s="100"/>
      <c r="S62" s="164"/>
      <c r="T62" s="96"/>
      <c r="U62" s="96"/>
      <c r="V62" s="96"/>
      <c r="W62" s="165"/>
      <c r="Z62" s="48">
        <f t="shared" si="6"/>
        <v>0</v>
      </c>
      <c r="AA62" s="36" t="e">
        <f t="shared" si="9"/>
        <v>#DIV/0!</v>
      </c>
      <c r="AC62" s="48">
        <f t="shared" si="10"/>
        <v>0</v>
      </c>
      <c r="AE62" s="48">
        <f t="shared" si="7"/>
        <v>0</v>
      </c>
      <c r="AG62" s="48">
        <f t="shared" si="11"/>
        <v>0</v>
      </c>
    </row>
    <row r="63" spans="1:33" s="48" customFormat="1" ht="18" customHeight="1" thickBot="1">
      <c r="A63" s="112">
        <v>45</v>
      </c>
      <c r="B63" s="335" t="s">
        <v>81</v>
      </c>
      <c r="C63" s="336"/>
      <c r="D63" s="155" t="s">
        <v>64</v>
      </c>
      <c r="E63" s="125">
        <v>2267.71</v>
      </c>
      <c r="F63" s="156">
        <v>1000</v>
      </c>
      <c r="G63" s="115">
        <f t="shared" ref="G63:G83" si="29">ROUND(F63*$E63,2)</f>
        <v>2267710</v>
      </c>
      <c r="H63" s="166"/>
      <c r="I63" s="116"/>
      <c r="J63" s="116"/>
      <c r="K63" s="116"/>
      <c r="L63" s="116"/>
      <c r="M63" s="116"/>
      <c r="N63" s="122"/>
      <c r="O63" s="167">
        <f t="shared" si="8"/>
        <v>0</v>
      </c>
      <c r="P63" s="107"/>
      <c r="Q63" s="120">
        <f>ROUND(P63*$E63,2)</f>
        <v>0</v>
      </c>
      <c r="R63" s="168">
        <f>ROUND((N63+P63),2)</f>
        <v>0</v>
      </c>
      <c r="S63" s="122">
        <f>ROUND((O63+Q63),2)</f>
        <v>0</v>
      </c>
      <c r="T63" s="82">
        <f>ROUND(F63-R63,2)</f>
        <v>1000</v>
      </c>
      <c r="U63" s="82">
        <f>G63-S63</f>
        <v>2267710</v>
      </c>
      <c r="V63" s="82">
        <f>ROUND(P63/F63*100,2)</f>
        <v>0</v>
      </c>
      <c r="W63" s="88">
        <f>ROUND(R63/F63*100,2)</f>
        <v>0</v>
      </c>
      <c r="Z63" s="48">
        <f t="shared" si="6"/>
        <v>15783.26</v>
      </c>
      <c r="AA63" s="36">
        <f t="shared" si="9"/>
        <v>0</v>
      </c>
      <c r="AB63" s="48">
        <v>325.82</v>
      </c>
      <c r="AC63" s="48">
        <f t="shared" si="10"/>
        <v>2267.71</v>
      </c>
      <c r="AE63" s="48">
        <f t="shared" si="7"/>
        <v>2267710</v>
      </c>
      <c r="AG63" s="48">
        <f t="shared" si="11"/>
        <v>0</v>
      </c>
    </row>
    <row r="64" spans="1:33" s="24" customFormat="1" ht="18" customHeight="1" thickBot="1">
      <c r="A64" s="17" t="s">
        <v>82</v>
      </c>
      <c r="B64" s="329" t="s">
        <v>83</v>
      </c>
      <c r="C64" s="330"/>
      <c r="D64" s="160"/>
      <c r="E64" s="161"/>
      <c r="F64" s="161"/>
      <c r="G64" s="96"/>
      <c r="H64" s="161"/>
      <c r="I64" s="96"/>
      <c r="J64" s="96"/>
      <c r="K64" s="96"/>
      <c r="L64" s="96"/>
      <c r="M64" s="96"/>
      <c r="N64" s="162"/>
      <c r="O64" s="163"/>
      <c r="P64" s="98"/>
      <c r="Q64" s="99"/>
      <c r="R64" s="100"/>
      <c r="S64" s="164"/>
      <c r="T64" s="96"/>
      <c r="U64" s="96"/>
      <c r="V64" s="96"/>
      <c r="W64" s="165"/>
      <c r="Z64" s="48">
        <f t="shared" si="6"/>
        <v>0</v>
      </c>
      <c r="AA64" s="36" t="e">
        <f t="shared" si="9"/>
        <v>#DIV/0!</v>
      </c>
      <c r="AC64" s="48">
        <f t="shared" si="10"/>
        <v>0</v>
      </c>
      <c r="AE64" s="48">
        <f t="shared" si="7"/>
        <v>0</v>
      </c>
      <c r="AG64" s="48">
        <f t="shared" si="11"/>
        <v>0</v>
      </c>
    </row>
    <row r="65" spans="1:36" s="48" customFormat="1" ht="18" customHeight="1">
      <c r="A65" s="49">
        <v>46</v>
      </c>
      <c r="B65" s="320" t="s">
        <v>84</v>
      </c>
      <c r="C65" s="321"/>
      <c r="D65" s="141" t="s">
        <v>25</v>
      </c>
      <c r="E65" s="128">
        <v>35.43</v>
      </c>
      <c r="F65" s="142">
        <v>3450</v>
      </c>
      <c r="G65" s="51">
        <f t="shared" si="29"/>
        <v>122233.5</v>
      </c>
      <c r="H65" s="157"/>
      <c r="I65" s="82"/>
      <c r="J65" s="82"/>
      <c r="K65" s="82"/>
      <c r="L65" s="82"/>
      <c r="M65" s="82"/>
      <c r="N65" s="83"/>
      <c r="O65" s="84">
        <f t="shared" si="8"/>
        <v>0</v>
      </c>
      <c r="P65" s="169"/>
      <c r="Q65" s="86">
        <f t="shared" ref="Q65:Q71" si="30">ROUND(P65*$E65,2)</f>
        <v>0</v>
      </c>
      <c r="R65" s="87">
        <f t="shared" ref="R65:S71" si="31">ROUND((N65+P65),2)</f>
        <v>0</v>
      </c>
      <c r="S65" s="83">
        <f t="shared" si="31"/>
        <v>0</v>
      </c>
      <c r="T65" s="82">
        <f t="shared" ref="T65:T71" si="32">ROUND(F65-R65,2)</f>
        <v>3450</v>
      </c>
      <c r="U65" s="82">
        <f t="shared" ref="U65:U71" si="33">G65-S65</f>
        <v>122233.5</v>
      </c>
      <c r="V65" s="82">
        <f t="shared" ref="V65:V71" si="34">ROUND(P65/F65*100,2)</f>
        <v>0</v>
      </c>
      <c r="W65" s="88">
        <f t="shared" ref="W65:W71" si="35">ROUND(R65/F65*100,2)</f>
        <v>0</v>
      </c>
      <c r="Z65" s="48">
        <f t="shared" si="6"/>
        <v>246.59</v>
      </c>
      <c r="AA65" s="36">
        <f t="shared" si="9"/>
        <v>0</v>
      </c>
      <c r="AB65" s="48">
        <v>5.09</v>
      </c>
      <c r="AC65" s="48">
        <f t="shared" si="10"/>
        <v>35.43</v>
      </c>
      <c r="AE65" s="48">
        <f t="shared" si="7"/>
        <v>122233.5</v>
      </c>
      <c r="AG65" s="48">
        <f t="shared" si="11"/>
        <v>0</v>
      </c>
    </row>
    <row r="66" spans="1:36" s="48" customFormat="1" ht="18" customHeight="1">
      <c r="A66" s="49">
        <v>47</v>
      </c>
      <c r="B66" s="320" t="s">
        <v>85</v>
      </c>
      <c r="C66" s="321"/>
      <c r="D66" s="141" t="s">
        <v>25</v>
      </c>
      <c r="E66" s="128">
        <v>74.13</v>
      </c>
      <c r="F66" s="142">
        <v>2750</v>
      </c>
      <c r="G66" s="51">
        <f t="shared" si="29"/>
        <v>203857.5</v>
      </c>
      <c r="H66" s="142"/>
      <c r="I66" s="51"/>
      <c r="J66" s="51"/>
      <c r="K66" s="51"/>
      <c r="L66" s="51"/>
      <c r="M66" s="51"/>
      <c r="N66" s="52"/>
      <c r="O66" s="53">
        <f t="shared" si="8"/>
        <v>0</v>
      </c>
      <c r="P66" s="143"/>
      <c r="Q66" s="55">
        <f t="shared" si="30"/>
        <v>0</v>
      </c>
      <c r="R66" s="91">
        <f t="shared" si="31"/>
        <v>0</v>
      </c>
      <c r="S66" s="52">
        <f t="shared" si="31"/>
        <v>0</v>
      </c>
      <c r="T66" s="51">
        <f t="shared" si="32"/>
        <v>2750</v>
      </c>
      <c r="U66" s="51">
        <f t="shared" si="33"/>
        <v>203857.5</v>
      </c>
      <c r="V66" s="51">
        <f t="shared" si="34"/>
        <v>0</v>
      </c>
      <c r="W66" s="58">
        <f t="shared" si="35"/>
        <v>0</v>
      </c>
      <c r="Z66" s="48">
        <f t="shared" si="6"/>
        <v>515.94000000000005</v>
      </c>
      <c r="AA66" s="36">
        <f t="shared" si="9"/>
        <v>0</v>
      </c>
      <c r="AB66" s="48">
        <v>10.65</v>
      </c>
      <c r="AC66" s="48">
        <f t="shared" si="10"/>
        <v>74.13000000000001</v>
      </c>
      <c r="AE66" s="48">
        <f t="shared" si="7"/>
        <v>203857.5</v>
      </c>
      <c r="AG66" s="48">
        <f t="shared" si="11"/>
        <v>0</v>
      </c>
    </row>
    <row r="67" spans="1:36" s="48" customFormat="1" ht="18" customHeight="1">
      <c r="A67" s="49">
        <v>48</v>
      </c>
      <c r="B67" s="320" t="s">
        <v>62</v>
      </c>
      <c r="C67" s="321"/>
      <c r="D67" s="141" t="s">
        <v>25</v>
      </c>
      <c r="E67" s="128">
        <v>259.75</v>
      </c>
      <c r="F67" s="142">
        <v>1300</v>
      </c>
      <c r="G67" s="51">
        <f t="shared" si="29"/>
        <v>337675</v>
      </c>
      <c r="H67" s="142"/>
      <c r="I67" s="51"/>
      <c r="J67" s="51"/>
      <c r="K67" s="51"/>
      <c r="L67" s="51"/>
      <c r="M67" s="51"/>
      <c r="N67" s="52"/>
      <c r="O67" s="53">
        <f t="shared" si="8"/>
        <v>0</v>
      </c>
      <c r="P67" s="143"/>
      <c r="Q67" s="55">
        <f t="shared" si="30"/>
        <v>0</v>
      </c>
      <c r="R67" s="91">
        <f t="shared" si="31"/>
        <v>0</v>
      </c>
      <c r="S67" s="52">
        <f t="shared" si="31"/>
        <v>0</v>
      </c>
      <c r="T67" s="51">
        <f t="shared" si="32"/>
        <v>1300</v>
      </c>
      <c r="U67" s="51">
        <f t="shared" si="33"/>
        <v>337675</v>
      </c>
      <c r="V67" s="51">
        <f t="shared" si="34"/>
        <v>0</v>
      </c>
      <c r="W67" s="58">
        <f t="shared" si="35"/>
        <v>0</v>
      </c>
      <c r="Z67" s="48">
        <f t="shared" si="6"/>
        <v>1807.86</v>
      </c>
      <c r="AA67" s="36">
        <f t="shared" si="9"/>
        <v>0</v>
      </c>
      <c r="AB67" s="48">
        <v>37.32</v>
      </c>
      <c r="AC67" s="48">
        <f t="shared" si="10"/>
        <v>259.75</v>
      </c>
      <c r="AE67" s="48">
        <f t="shared" si="7"/>
        <v>337675</v>
      </c>
      <c r="AG67" s="48">
        <f t="shared" si="11"/>
        <v>0</v>
      </c>
    </row>
    <row r="68" spans="1:36" s="48" customFormat="1" ht="18" customHeight="1">
      <c r="A68" s="49">
        <v>49</v>
      </c>
      <c r="B68" s="320" t="s">
        <v>86</v>
      </c>
      <c r="C68" s="321"/>
      <c r="D68" s="141" t="s">
        <v>87</v>
      </c>
      <c r="E68" s="128">
        <v>694.75</v>
      </c>
      <c r="F68" s="142">
        <v>50</v>
      </c>
      <c r="G68" s="51">
        <f t="shared" si="29"/>
        <v>34737.5</v>
      </c>
      <c r="H68" s="142"/>
      <c r="I68" s="51"/>
      <c r="J68" s="51"/>
      <c r="K68" s="51"/>
      <c r="L68" s="51"/>
      <c r="M68" s="51"/>
      <c r="N68" s="52"/>
      <c r="O68" s="53">
        <f t="shared" si="8"/>
        <v>0</v>
      </c>
      <c r="P68" s="143"/>
      <c r="Q68" s="55">
        <f t="shared" si="30"/>
        <v>0</v>
      </c>
      <c r="R68" s="91">
        <f t="shared" si="31"/>
        <v>0</v>
      </c>
      <c r="S68" s="52">
        <f t="shared" si="31"/>
        <v>0</v>
      </c>
      <c r="T68" s="51">
        <f t="shared" si="32"/>
        <v>50</v>
      </c>
      <c r="U68" s="51">
        <f t="shared" si="33"/>
        <v>34737.5</v>
      </c>
      <c r="V68" s="51">
        <f t="shared" si="34"/>
        <v>0</v>
      </c>
      <c r="W68" s="58">
        <f t="shared" si="35"/>
        <v>0</v>
      </c>
      <c r="Z68" s="48">
        <f t="shared" si="6"/>
        <v>4835.46</v>
      </c>
      <c r="AA68" s="36">
        <f t="shared" si="9"/>
        <v>0</v>
      </c>
      <c r="AB68" s="48">
        <v>99.82</v>
      </c>
      <c r="AC68" s="48">
        <f t="shared" si="10"/>
        <v>694.75</v>
      </c>
      <c r="AE68" s="48">
        <f t="shared" si="7"/>
        <v>34737.5</v>
      </c>
      <c r="AG68" s="48">
        <f t="shared" si="11"/>
        <v>0</v>
      </c>
    </row>
    <row r="69" spans="1:36" s="48" customFormat="1" ht="18" customHeight="1">
      <c r="A69" s="49">
        <v>50</v>
      </c>
      <c r="B69" s="320" t="s">
        <v>88</v>
      </c>
      <c r="C69" s="321"/>
      <c r="D69" s="141" t="s">
        <v>64</v>
      </c>
      <c r="E69" s="128">
        <v>2295.41</v>
      </c>
      <c r="F69" s="142">
        <v>500</v>
      </c>
      <c r="G69" s="51">
        <f t="shared" si="29"/>
        <v>1147705</v>
      </c>
      <c r="H69" s="142"/>
      <c r="I69" s="51"/>
      <c r="J69" s="51"/>
      <c r="K69" s="51"/>
      <c r="L69" s="51"/>
      <c r="M69" s="51"/>
      <c r="N69" s="52"/>
      <c r="O69" s="53">
        <f t="shared" si="8"/>
        <v>0</v>
      </c>
      <c r="P69" s="143"/>
      <c r="Q69" s="55">
        <f t="shared" si="30"/>
        <v>0</v>
      </c>
      <c r="R69" s="91">
        <f t="shared" si="31"/>
        <v>0</v>
      </c>
      <c r="S69" s="52">
        <f t="shared" si="31"/>
        <v>0</v>
      </c>
      <c r="T69" s="51">
        <f t="shared" si="32"/>
        <v>500</v>
      </c>
      <c r="U69" s="51">
        <f t="shared" si="33"/>
        <v>1147705</v>
      </c>
      <c r="V69" s="51">
        <f t="shared" si="34"/>
        <v>0</v>
      </c>
      <c r="W69" s="58">
        <f t="shared" si="35"/>
        <v>0</v>
      </c>
      <c r="Z69" s="48">
        <f t="shared" si="6"/>
        <v>15976.05</v>
      </c>
      <c r="AA69" s="36">
        <f t="shared" si="9"/>
        <v>0</v>
      </c>
      <c r="AB69" s="48">
        <v>329.8</v>
      </c>
      <c r="AC69" s="48">
        <f t="shared" si="10"/>
        <v>2295.4100000000003</v>
      </c>
      <c r="AE69" s="48">
        <f t="shared" si="7"/>
        <v>1147705</v>
      </c>
      <c r="AG69" s="48">
        <f t="shared" si="11"/>
        <v>0</v>
      </c>
    </row>
    <row r="70" spans="1:36" ht="18" customHeight="1">
      <c r="A70" s="49">
        <v>51</v>
      </c>
      <c r="B70" s="320" t="s">
        <v>89</v>
      </c>
      <c r="C70" s="321"/>
      <c r="D70" s="141" t="s">
        <v>64</v>
      </c>
      <c r="E70" s="128">
        <v>352.8</v>
      </c>
      <c r="F70" s="142">
        <v>450</v>
      </c>
      <c r="G70" s="51">
        <f t="shared" si="29"/>
        <v>158760</v>
      </c>
      <c r="H70" s="142"/>
      <c r="I70" s="51"/>
      <c r="J70" s="51"/>
      <c r="K70" s="51"/>
      <c r="L70" s="51"/>
      <c r="M70" s="51"/>
      <c r="N70" s="52"/>
      <c r="O70" s="53">
        <f t="shared" si="8"/>
        <v>0</v>
      </c>
      <c r="P70" s="143"/>
      <c r="Q70" s="55">
        <f t="shared" si="30"/>
        <v>0</v>
      </c>
      <c r="R70" s="91">
        <f t="shared" si="31"/>
        <v>0</v>
      </c>
      <c r="S70" s="52">
        <f t="shared" si="31"/>
        <v>0</v>
      </c>
      <c r="T70" s="51">
        <f t="shared" si="32"/>
        <v>450</v>
      </c>
      <c r="U70" s="51">
        <f t="shared" si="33"/>
        <v>158760</v>
      </c>
      <c r="V70" s="51">
        <f t="shared" si="34"/>
        <v>0</v>
      </c>
      <c r="W70" s="58">
        <f t="shared" si="35"/>
        <v>0</v>
      </c>
      <c r="Z70" s="48">
        <f t="shared" si="6"/>
        <v>2455.4899999999998</v>
      </c>
      <c r="AA70" s="36">
        <f t="shared" si="9"/>
        <v>0</v>
      </c>
      <c r="AB70" s="2">
        <v>50.69</v>
      </c>
      <c r="AC70" s="48">
        <f t="shared" si="10"/>
        <v>352.81</v>
      </c>
      <c r="AE70" s="48">
        <f t="shared" si="7"/>
        <v>158764.5</v>
      </c>
      <c r="AG70" s="48">
        <f t="shared" si="11"/>
        <v>-9.9999999999909051E-3</v>
      </c>
    </row>
    <row r="71" spans="1:36" s="48" customFormat="1" ht="18" customHeight="1" thickBot="1">
      <c r="A71" s="49">
        <v>52</v>
      </c>
      <c r="B71" s="320" t="s">
        <v>90</v>
      </c>
      <c r="C71" s="321"/>
      <c r="D71" s="141" t="s">
        <v>87</v>
      </c>
      <c r="E71" s="128">
        <v>4280.8900000000003</v>
      </c>
      <c r="F71" s="142">
        <v>50</v>
      </c>
      <c r="G71" s="51">
        <f t="shared" si="29"/>
        <v>214044.5</v>
      </c>
      <c r="H71" s="144"/>
      <c r="I71" s="65"/>
      <c r="J71" s="65"/>
      <c r="K71" s="65"/>
      <c r="L71" s="65"/>
      <c r="M71" s="65"/>
      <c r="N71" s="93"/>
      <c r="O71" s="66">
        <f t="shared" si="8"/>
        <v>0</v>
      </c>
      <c r="P71" s="159"/>
      <c r="Q71" s="145">
        <f t="shared" si="30"/>
        <v>0</v>
      </c>
      <c r="R71" s="146">
        <f t="shared" si="31"/>
        <v>0</v>
      </c>
      <c r="S71" s="93">
        <f t="shared" si="31"/>
        <v>0</v>
      </c>
      <c r="T71" s="65">
        <f t="shared" si="32"/>
        <v>50</v>
      </c>
      <c r="U71" s="65">
        <f t="shared" si="33"/>
        <v>214044.5</v>
      </c>
      <c r="V71" s="65">
        <f t="shared" si="34"/>
        <v>0</v>
      </c>
      <c r="W71" s="70">
        <f t="shared" si="35"/>
        <v>0</v>
      </c>
      <c r="Z71" s="48">
        <f t="shared" si="6"/>
        <v>29794.99</v>
      </c>
      <c r="AA71" s="36">
        <f t="shared" si="9"/>
        <v>0</v>
      </c>
      <c r="AB71" s="48">
        <v>615.07000000000005</v>
      </c>
      <c r="AC71" s="48">
        <f t="shared" si="10"/>
        <v>4280.8900000000003</v>
      </c>
      <c r="AE71" s="48">
        <f t="shared" si="7"/>
        <v>214044.5</v>
      </c>
      <c r="AG71" s="48">
        <f t="shared" si="11"/>
        <v>0</v>
      </c>
    </row>
    <row r="72" spans="1:36" s="24" customFormat="1" ht="18" customHeight="1" thickBot="1">
      <c r="A72" s="17" t="s">
        <v>91</v>
      </c>
      <c r="B72" s="329" t="s">
        <v>92</v>
      </c>
      <c r="C72" s="330"/>
      <c r="D72" s="95"/>
      <c r="E72" s="96"/>
      <c r="F72" s="96"/>
      <c r="G72" s="97"/>
      <c r="H72" s="96"/>
      <c r="I72" s="97"/>
      <c r="J72" s="97"/>
      <c r="K72" s="97"/>
      <c r="L72" s="97"/>
      <c r="M72" s="97"/>
      <c r="N72" s="96"/>
      <c r="O72" s="97"/>
      <c r="P72" s="98"/>
      <c r="Q72" s="99"/>
      <c r="R72" s="100"/>
      <c r="S72" s="101"/>
      <c r="T72" s="96"/>
      <c r="U72" s="97"/>
      <c r="V72" s="96"/>
      <c r="W72" s="79"/>
      <c r="Z72" s="48">
        <f t="shared" si="6"/>
        <v>0</v>
      </c>
      <c r="AA72" s="36" t="e">
        <f t="shared" si="9"/>
        <v>#DIV/0!</v>
      </c>
      <c r="AC72" s="48">
        <f t="shared" si="10"/>
        <v>0</v>
      </c>
      <c r="AE72" s="48">
        <f t="shared" si="7"/>
        <v>0</v>
      </c>
      <c r="AG72" s="48">
        <f t="shared" si="11"/>
        <v>0</v>
      </c>
    </row>
    <row r="73" spans="1:36" s="24" customFormat="1" ht="18" customHeight="1" thickBot="1">
      <c r="A73" s="17" t="s">
        <v>93</v>
      </c>
      <c r="B73" s="329" t="s">
        <v>94</v>
      </c>
      <c r="C73" s="330"/>
      <c r="D73" s="95"/>
      <c r="E73" s="96"/>
      <c r="F73" s="96"/>
      <c r="G73" s="97"/>
      <c r="H73" s="96"/>
      <c r="I73" s="97"/>
      <c r="J73" s="97"/>
      <c r="K73" s="97"/>
      <c r="L73" s="97"/>
      <c r="M73" s="97"/>
      <c r="N73" s="96"/>
      <c r="O73" s="97"/>
      <c r="P73" s="98"/>
      <c r="Q73" s="99"/>
      <c r="R73" s="100"/>
      <c r="S73" s="101"/>
      <c r="T73" s="96"/>
      <c r="U73" s="97"/>
      <c r="V73" s="96"/>
      <c r="W73" s="79"/>
      <c r="Z73" s="48">
        <f t="shared" si="6"/>
        <v>0</v>
      </c>
      <c r="AA73" s="36" t="e">
        <f t="shared" si="9"/>
        <v>#DIV/0!</v>
      </c>
      <c r="AC73" s="48">
        <f t="shared" si="10"/>
        <v>0</v>
      </c>
      <c r="AE73" s="48">
        <f t="shared" si="7"/>
        <v>0</v>
      </c>
      <c r="AG73" s="48">
        <f t="shared" si="11"/>
        <v>0</v>
      </c>
    </row>
    <row r="74" spans="1:36" s="48" customFormat="1" ht="18" customHeight="1">
      <c r="A74" s="49">
        <v>53</v>
      </c>
      <c r="B74" s="320" t="s">
        <v>95</v>
      </c>
      <c r="C74" s="321"/>
      <c r="D74" s="141" t="s">
        <v>25</v>
      </c>
      <c r="E74" s="128">
        <v>217.99</v>
      </c>
      <c r="F74" s="142">
        <v>770</v>
      </c>
      <c r="G74" s="51">
        <f t="shared" si="29"/>
        <v>167852.3</v>
      </c>
      <c r="H74" s="157"/>
      <c r="I74" s="82"/>
      <c r="J74" s="82"/>
      <c r="K74" s="82"/>
      <c r="L74" s="82"/>
      <c r="M74" s="82"/>
      <c r="N74" s="83"/>
      <c r="O74" s="84">
        <f t="shared" si="8"/>
        <v>0</v>
      </c>
      <c r="P74" s="169"/>
      <c r="Q74" s="86">
        <f t="shared" ref="Q74:Q83" si="36">ROUND(P74*$E74,2)</f>
        <v>0</v>
      </c>
      <c r="R74" s="87">
        <f t="shared" ref="R74:S83" si="37">ROUND((N74+P74),2)</f>
        <v>0</v>
      </c>
      <c r="S74" s="83">
        <f t="shared" si="37"/>
        <v>0</v>
      </c>
      <c r="T74" s="82">
        <f t="shared" ref="T74:T83" si="38">ROUND(F74-R74,2)</f>
        <v>770</v>
      </c>
      <c r="U74" s="82">
        <f t="shared" ref="U74:U83" si="39">G74-S74</f>
        <v>167852.3</v>
      </c>
      <c r="V74" s="82">
        <f t="shared" ref="V74:V83" si="40">ROUND(P74/F74*100,2)</f>
        <v>0</v>
      </c>
      <c r="W74" s="88">
        <f t="shared" ref="W74:W83" si="41">ROUND(R74/F74*100,2)</f>
        <v>0</v>
      </c>
      <c r="Z74" s="48">
        <f t="shared" si="6"/>
        <v>1517.21</v>
      </c>
      <c r="AA74" s="36">
        <f t="shared" si="9"/>
        <v>0</v>
      </c>
      <c r="AB74" s="48">
        <v>31.32</v>
      </c>
      <c r="AC74" s="48">
        <f t="shared" si="10"/>
        <v>217.98999999999998</v>
      </c>
      <c r="AE74" s="48">
        <f t="shared" si="7"/>
        <v>167852.3</v>
      </c>
      <c r="AG74" s="48">
        <f t="shared" si="11"/>
        <v>0</v>
      </c>
    </row>
    <row r="75" spans="1:36" s="48" customFormat="1" ht="18" customHeight="1">
      <c r="A75" s="49">
        <v>54</v>
      </c>
      <c r="B75" s="320" t="s">
        <v>96</v>
      </c>
      <c r="C75" s="321"/>
      <c r="D75" s="141" t="s">
        <v>25</v>
      </c>
      <c r="E75" s="128">
        <v>35.43</v>
      </c>
      <c r="F75" s="142">
        <v>1260</v>
      </c>
      <c r="G75" s="51">
        <f t="shared" si="29"/>
        <v>44641.8</v>
      </c>
      <c r="H75" s="142"/>
      <c r="I75" s="51"/>
      <c r="J75" s="51"/>
      <c r="K75" s="51"/>
      <c r="L75" s="51"/>
      <c r="M75" s="51"/>
      <c r="N75" s="52"/>
      <c r="O75" s="53">
        <f t="shared" si="8"/>
        <v>0</v>
      </c>
      <c r="P75" s="135"/>
      <c r="Q75" s="55">
        <f t="shared" si="36"/>
        <v>0</v>
      </c>
      <c r="R75" s="91">
        <f t="shared" si="37"/>
        <v>0</v>
      </c>
      <c r="S75" s="52">
        <f t="shared" si="37"/>
        <v>0</v>
      </c>
      <c r="T75" s="51">
        <f t="shared" si="38"/>
        <v>1260</v>
      </c>
      <c r="U75" s="51">
        <f t="shared" si="39"/>
        <v>44641.8</v>
      </c>
      <c r="V75" s="51">
        <f t="shared" si="40"/>
        <v>0</v>
      </c>
      <c r="W75" s="58">
        <f t="shared" si="41"/>
        <v>0</v>
      </c>
      <c r="Z75" s="48">
        <f t="shared" si="6"/>
        <v>246.59</v>
      </c>
      <c r="AA75" s="36">
        <f t="shared" si="9"/>
        <v>0</v>
      </c>
      <c r="AB75" s="48">
        <v>5.09</v>
      </c>
      <c r="AC75" s="48">
        <f t="shared" si="10"/>
        <v>35.43</v>
      </c>
      <c r="AE75" s="48">
        <f t="shared" si="7"/>
        <v>44641.8</v>
      </c>
      <c r="AG75" s="48">
        <f t="shared" si="11"/>
        <v>0</v>
      </c>
      <c r="AJ75" s="48">
        <f>+AJ48</f>
        <v>0</v>
      </c>
    </row>
    <row r="76" spans="1:36" s="48" customFormat="1" ht="18" customHeight="1">
      <c r="A76" s="49">
        <v>55</v>
      </c>
      <c r="B76" s="320" t="s">
        <v>97</v>
      </c>
      <c r="C76" s="321"/>
      <c r="D76" s="141" t="s">
        <v>25</v>
      </c>
      <c r="E76" s="128">
        <v>209.91</v>
      </c>
      <c r="F76" s="142">
        <v>110</v>
      </c>
      <c r="G76" s="51">
        <f t="shared" si="29"/>
        <v>23090.1</v>
      </c>
      <c r="H76" s="142"/>
      <c r="I76" s="51"/>
      <c r="J76" s="51"/>
      <c r="K76" s="51"/>
      <c r="L76" s="51"/>
      <c r="M76" s="51"/>
      <c r="N76" s="52"/>
      <c r="O76" s="53">
        <f t="shared" si="8"/>
        <v>0</v>
      </c>
      <c r="P76" s="135"/>
      <c r="Q76" s="55">
        <f t="shared" si="36"/>
        <v>0</v>
      </c>
      <c r="R76" s="91">
        <f t="shared" si="37"/>
        <v>0</v>
      </c>
      <c r="S76" s="52">
        <f t="shared" si="37"/>
        <v>0</v>
      </c>
      <c r="T76" s="51">
        <f t="shared" si="38"/>
        <v>110</v>
      </c>
      <c r="U76" s="51">
        <f t="shared" si="39"/>
        <v>23090.1</v>
      </c>
      <c r="V76" s="51">
        <f t="shared" si="40"/>
        <v>0</v>
      </c>
      <c r="W76" s="58">
        <f t="shared" si="41"/>
        <v>0</v>
      </c>
      <c r="Z76" s="48">
        <f t="shared" si="6"/>
        <v>1460.97</v>
      </c>
      <c r="AA76" s="36">
        <f t="shared" si="9"/>
        <v>0</v>
      </c>
      <c r="AB76" s="48">
        <v>30.16</v>
      </c>
      <c r="AC76" s="48">
        <f t="shared" si="10"/>
        <v>209.92</v>
      </c>
      <c r="AE76" s="48">
        <f t="shared" si="7"/>
        <v>23091.200000000001</v>
      </c>
      <c r="AG76" s="48">
        <f t="shared" si="11"/>
        <v>-9.9999999999909051E-3</v>
      </c>
    </row>
    <row r="77" spans="1:36" s="48" customFormat="1" ht="18" customHeight="1">
      <c r="A77" s="49">
        <v>56</v>
      </c>
      <c r="B77" s="320" t="s">
        <v>98</v>
      </c>
      <c r="C77" s="321"/>
      <c r="D77" s="141" t="s">
        <v>25</v>
      </c>
      <c r="E77" s="128">
        <v>2260.12</v>
      </c>
      <c r="F77" s="142">
        <v>1490</v>
      </c>
      <c r="G77" s="51">
        <f t="shared" si="29"/>
        <v>3367578.8</v>
      </c>
      <c r="H77" s="142"/>
      <c r="I77" s="51"/>
      <c r="J77" s="51"/>
      <c r="K77" s="51"/>
      <c r="L77" s="51"/>
      <c r="M77" s="51"/>
      <c r="N77" s="52"/>
      <c r="O77" s="53">
        <f t="shared" si="8"/>
        <v>0</v>
      </c>
      <c r="P77" s="143"/>
      <c r="Q77" s="55">
        <f t="shared" si="36"/>
        <v>0</v>
      </c>
      <c r="R77" s="91">
        <f t="shared" si="37"/>
        <v>0</v>
      </c>
      <c r="S77" s="52">
        <f t="shared" si="37"/>
        <v>0</v>
      </c>
      <c r="T77" s="51">
        <f t="shared" si="38"/>
        <v>1490</v>
      </c>
      <c r="U77" s="51">
        <f t="shared" si="39"/>
        <v>3367578.8</v>
      </c>
      <c r="V77" s="51">
        <f t="shared" si="40"/>
        <v>0</v>
      </c>
      <c r="W77" s="58">
        <f t="shared" si="41"/>
        <v>0</v>
      </c>
      <c r="Z77" s="48">
        <f t="shared" ref="Z77:Z140" si="42">ROUND(E77*6.96,2)</f>
        <v>15730.44</v>
      </c>
      <c r="AA77" s="36">
        <f t="shared" si="9"/>
        <v>0</v>
      </c>
      <c r="AB77" s="48">
        <v>324.73</v>
      </c>
      <c r="AC77" s="48">
        <f t="shared" si="10"/>
        <v>2260.13</v>
      </c>
      <c r="AE77" s="48">
        <f t="shared" ref="AE77:AE140" si="43">+ROUND(AC77*F77,2)</f>
        <v>3367593.7</v>
      </c>
      <c r="AG77" s="48">
        <f t="shared" si="11"/>
        <v>-1.0000000000218279E-2</v>
      </c>
    </row>
    <row r="78" spans="1:36" s="48" customFormat="1" ht="18" customHeight="1">
      <c r="A78" s="49">
        <v>57</v>
      </c>
      <c r="B78" s="320" t="s">
        <v>99</v>
      </c>
      <c r="C78" s="321"/>
      <c r="D78" s="141" t="s">
        <v>25</v>
      </c>
      <c r="E78" s="128">
        <v>1425.13</v>
      </c>
      <c r="F78" s="142">
        <v>10</v>
      </c>
      <c r="G78" s="51">
        <f t="shared" si="29"/>
        <v>14251.3</v>
      </c>
      <c r="H78" s="142"/>
      <c r="I78" s="51"/>
      <c r="J78" s="51"/>
      <c r="K78" s="51"/>
      <c r="L78" s="51"/>
      <c r="M78" s="51"/>
      <c r="N78" s="52"/>
      <c r="O78" s="53">
        <f t="shared" ref="O78:O141" si="44">ROUND(+N78*E78,2)</f>
        <v>0</v>
      </c>
      <c r="P78" s="143"/>
      <c r="Q78" s="55">
        <f t="shared" si="36"/>
        <v>0</v>
      </c>
      <c r="R78" s="91">
        <f t="shared" si="37"/>
        <v>0</v>
      </c>
      <c r="S78" s="52">
        <f t="shared" si="37"/>
        <v>0</v>
      </c>
      <c r="T78" s="51">
        <f t="shared" si="38"/>
        <v>10</v>
      </c>
      <c r="U78" s="51">
        <f t="shared" si="39"/>
        <v>14251.3</v>
      </c>
      <c r="V78" s="51">
        <f t="shared" si="40"/>
        <v>0</v>
      </c>
      <c r="W78" s="58">
        <f t="shared" si="41"/>
        <v>0</v>
      </c>
      <c r="Z78" s="48">
        <f t="shared" si="42"/>
        <v>9918.9</v>
      </c>
      <c r="AA78" s="36">
        <f t="shared" ref="AA78:AA141" si="45">+R78/F78</f>
        <v>0</v>
      </c>
      <c r="AB78" s="48">
        <v>204.76</v>
      </c>
      <c r="AC78" s="48">
        <f t="shared" ref="AC78:AC141" si="46">ROUNDUP(+AB78*6.96,2)</f>
        <v>1425.1299999999999</v>
      </c>
      <c r="AE78" s="48">
        <f t="shared" si="43"/>
        <v>14251.3</v>
      </c>
      <c r="AG78" s="48">
        <f t="shared" ref="AG78:AG141" si="47">+E78-AC78</f>
        <v>0</v>
      </c>
    </row>
    <row r="79" spans="1:36" s="48" customFormat="1" ht="18" customHeight="1">
      <c r="A79" s="49">
        <v>58</v>
      </c>
      <c r="B79" s="320" t="s">
        <v>100</v>
      </c>
      <c r="C79" s="321"/>
      <c r="D79" s="141" t="s">
        <v>71</v>
      </c>
      <c r="E79" s="128">
        <v>17.61</v>
      </c>
      <c r="F79" s="142">
        <v>134740</v>
      </c>
      <c r="G79" s="51">
        <f t="shared" si="29"/>
        <v>2372771.4</v>
      </c>
      <c r="H79" s="142"/>
      <c r="I79" s="51"/>
      <c r="J79" s="51"/>
      <c r="K79" s="51"/>
      <c r="L79" s="51"/>
      <c r="M79" s="51"/>
      <c r="N79" s="52"/>
      <c r="O79" s="53">
        <f t="shared" si="44"/>
        <v>0</v>
      </c>
      <c r="P79" s="143"/>
      <c r="Q79" s="55">
        <f t="shared" si="36"/>
        <v>0</v>
      </c>
      <c r="R79" s="91">
        <f t="shared" si="37"/>
        <v>0</v>
      </c>
      <c r="S79" s="52">
        <f t="shared" si="37"/>
        <v>0</v>
      </c>
      <c r="T79" s="51">
        <f t="shared" si="38"/>
        <v>134740</v>
      </c>
      <c r="U79" s="51">
        <f t="shared" si="39"/>
        <v>2372771.4</v>
      </c>
      <c r="V79" s="51">
        <f t="shared" si="40"/>
        <v>0</v>
      </c>
      <c r="W79" s="58">
        <f t="shared" si="41"/>
        <v>0</v>
      </c>
      <c r="Z79" s="48">
        <f t="shared" si="42"/>
        <v>122.57</v>
      </c>
      <c r="AA79" s="36">
        <f t="shared" si="45"/>
        <v>0</v>
      </c>
      <c r="AB79" s="48">
        <v>2.5299999999999998</v>
      </c>
      <c r="AC79" s="48">
        <f t="shared" si="46"/>
        <v>17.610000000000003</v>
      </c>
      <c r="AE79" s="48">
        <f t="shared" si="43"/>
        <v>2372771.4</v>
      </c>
      <c r="AG79" s="48">
        <f t="shared" si="47"/>
        <v>0</v>
      </c>
    </row>
    <row r="80" spans="1:36" s="48" customFormat="1" ht="18" customHeight="1">
      <c r="A80" s="49">
        <v>59</v>
      </c>
      <c r="B80" s="320" t="s">
        <v>101</v>
      </c>
      <c r="C80" s="321"/>
      <c r="D80" s="141" t="s">
        <v>102</v>
      </c>
      <c r="E80" s="128">
        <v>421.29</v>
      </c>
      <c r="F80" s="142">
        <v>240</v>
      </c>
      <c r="G80" s="51">
        <f t="shared" si="29"/>
        <v>101109.6</v>
      </c>
      <c r="H80" s="142"/>
      <c r="I80" s="51"/>
      <c r="J80" s="51"/>
      <c r="K80" s="51"/>
      <c r="L80" s="51"/>
      <c r="M80" s="51"/>
      <c r="N80" s="52"/>
      <c r="O80" s="53">
        <f t="shared" si="44"/>
        <v>0</v>
      </c>
      <c r="P80" s="143"/>
      <c r="Q80" s="55">
        <f t="shared" si="36"/>
        <v>0</v>
      </c>
      <c r="R80" s="91">
        <f t="shared" si="37"/>
        <v>0</v>
      </c>
      <c r="S80" s="52">
        <f t="shared" si="37"/>
        <v>0</v>
      </c>
      <c r="T80" s="51">
        <f t="shared" si="38"/>
        <v>240</v>
      </c>
      <c r="U80" s="51">
        <f t="shared" si="39"/>
        <v>101109.6</v>
      </c>
      <c r="V80" s="51">
        <f t="shared" si="40"/>
        <v>0</v>
      </c>
      <c r="W80" s="58">
        <f t="shared" si="41"/>
        <v>0</v>
      </c>
      <c r="Z80" s="48">
        <f t="shared" si="42"/>
        <v>2932.18</v>
      </c>
      <c r="AA80" s="36">
        <f t="shared" si="45"/>
        <v>0</v>
      </c>
      <c r="AB80" s="48">
        <v>60.53</v>
      </c>
      <c r="AC80" s="48">
        <f t="shared" si="46"/>
        <v>421.28999999999996</v>
      </c>
      <c r="AE80" s="48">
        <f t="shared" si="43"/>
        <v>101109.6</v>
      </c>
      <c r="AG80" s="48">
        <f t="shared" si="47"/>
        <v>0</v>
      </c>
    </row>
    <row r="81" spans="1:33" s="48" customFormat="1" ht="18" customHeight="1">
      <c r="A81" s="49">
        <v>60</v>
      </c>
      <c r="B81" s="320" t="s">
        <v>103</v>
      </c>
      <c r="C81" s="321"/>
      <c r="D81" s="141" t="s">
        <v>102</v>
      </c>
      <c r="E81" s="128">
        <v>236.78</v>
      </c>
      <c r="F81" s="142">
        <v>90</v>
      </c>
      <c r="G81" s="51">
        <f t="shared" si="29"/>
        <v>21310.2</v>
      </c>
      <c r="H81" s="142"/>
      <c r="I81" s="51"/>
      <c r="J81" s="51"/>
      <c r="K81" s="51"/>
      <c r="L81" s="51"/>
      <c r="M81" s="51"/>
      <c r="N81" s="52"/>
      <c r="O81" s="53">
        <f t="shared" si="44"/>
        <v>0</v>
      </c>
      <c r="P81" s="135"/>
      <c r="Q81" s="55">
        <f t="shared" si="36"/>
        <v>0</v>
      </c>
      <c r="R81" s="91">
        <f t="shared" si="37"/>
        <v>0</v>
      </c>
      <c r="S81" s="52">
        <f t="shared" si="37"/>
        <v>0</v>
      </c>
      <c r="T81" s="51">
        <f t="shared" si="38"/>
        <v>90</v>
      </c>
      <c r="U81" s="51">
        <f t="shared" si="39"/>
        <v>21310.2</v>
      </c>
      <c r="V81" s="51">
        <f t="shared" si="40"/>
        <v>0</v>
      </c>
      <c r="W81" s="58">
        <f t="shared" si="41"/>
        <v>0</v>
      </c>
      <c r="Z81" s="48">
        <f t="shared" si="42"/>
        <v>1647.99</v>
      </c>
      <c r="AA81" s="36">
        <f t="shared" si="45"/>
        <v>0</v>
      </c>
      <c r="AB81" s="48">
        <v>34.020000000000003</v>
      </c>
      <c r="AC81" s="48">
        <f t="shared" si="46"/>
        <v>236.78</v>
      </c>
      <c r="AE81" s="48">
        <f t="shared" si="43"/>
        <v>21310.2</v>
      </c>
      <c r="AG81" s="48">
        <f t="shared" si="47"/>
        <v>0</v>
      </c>
    </row>
    <row r="82" spans="1:33" s="48" customFormat="1" ht="18" customHeight="1">
      <c r="A82" s="49">
        <v>61</v>
      </c>
      <c r="B82" s="320" t="s">
        <v>104</v>
      </c>
      <c r="C82" s="321"/>
      <c r="D82" s="141" t="s">
        <v>25</v>
      </c>
      <c r="E82" s="128">
        <v>176.02</v>
      </c>
      <c r="F82" s="51">
        <v>1600</v>
      </c>
      <c r="G82" s="51">
        <f t="shared" si="29"/>
        <v>281632</v>
      </c>
      <c r="H82" s="51"/>
      <c r="I82" s="51"/>
      <c r="J82" s="51"/>
      <c r="K82" s="51"/>
      <c r="L82" s="51"/>
      <c r="M82" s="51"/>
      <c r="N82" s="136"/>
      <c r="O82" s="137">
        <f t="shared" si="44"/>
        <v>0</v>
      </c>
      <c r="P82" s="170"/>
      <c r="Q82" s="55">
        <f t="shared" si="36"/>
        <v>0</v>
      </c>
      <c r="R82" s="139">
        <f t="shared" si="37"/>
        <v>0</v>
      </c>
      <c r="S82" s="52">
        <f t="shared" si="37"/>
        <v>0</v>
      </c>
      <c r="T82" s="51">
        <f t="shared" si="38"/>
        <v>1600</v>
      </c>
      <c r="U82" s="51">
        <f t="shared" si="39"/>
        <v>281632</v>
      </c>
      <c r="V82" s="51">
        <f t="shared" si="40"/>
        <v>0</v>
      </c>
      <c r="W82" s="58">
        <f t="shared" si="41"/>
        <v>0</v>
      </c>
      <c r="Z82" s="48">
        <f t="shared" si="42"/>
        <v>1225.0999999999999</v>
      </c>
      <c r="AA82" s="36">
        <f t="shared" si="45"/>
        <v>0</v>
      </c>
      <c r="AB82" s="48">
        <v>25.29</v>
      </c>
      <c r="AC82" s="48">
        <f t="shared" si="46"/>
        <v>176.01999999999998</v>
      </c>
      <c r="AE82" s="48">
        <f t="shared" si="43"/>
        <v>281632</v>
      </c>
      <c r="AG82" s="48">
        <f t="shared" si="47"/>
        <v>0</v>
      </c>
    </row>
    <row r="83" spans="1:33" s="48" customFormat="1" ht="18" customHeight="1" thickBot="1">
      <c r="A83" s="49">
        <v>62</v>
      </c>
      <c r="B83" s="320" t="s">
        <v>105</v>
      </c>
      <c r="C83" s="321"/>
      <c r="D83" s="141" t="s">
        <v>64</v>
      </c>
      <c r="E83" s="128">
        <v>7363.19</v>
      </c>
      <c r="F83" s="51">
        <v>1480</v>
      </c>
      <c r="G83" s="51">
        <f t="shared" si="29"/>
        <v>10897521.199999999</v>
      </c>
      <c r="H83" s="65"/>
      <c r="I83" s="65"/>
      <c r="J83" s="65"/>
      <c r="K83" s="65"/>
      <c r="L83" s="65"/>
      <c r="M83" s="65"/>
      <c r="N83" s="171"/>
      <c r="O83" s="172">
        <f t="shared" si="44"/>
        <v>0</v>
      </c>
      <c r="P83" s="173"/>
      <c r="Q83" s="145">
        <f t="shared" si="36"/>
        <v>0</v>
      </c>
      <c r="R83" s="174">
        <f t="shared" si="37"/>
        <v>0</v>
      </c>
      <c r="S83" s="93">
        <f t="shared" si="37"/>
        <v>0</v>
      </c>
      <c r="T83" s="65">
        <f t="shared" si="38"/>
        <v>1480</v>
      </c>
      <c r="U83" s="65">
        <f t="shared" si="39"/>
        <v>10897521.199999999</v>
      </c>
      <c r="V83" s="65">
        <f t="shared" si="40"/>
        <v>0</v>
      </c>
      <c r="W83" s="70">
        <f t="shared" si="41"/>
        <v>0</v>
      </c>
      <c r="Z83" s="48">
        <f t="shared" si="42"/>
        <v>51247.8</v>
      </c>
      <c r="AA83" s="36">
        <f t="shared" si="45"/>
        <v>0</v>
      </c>
      <c r="AB83" s="48">
        <v>1057.93</v>
      </c>
      <c r="AC83" s="48">
        <f t="shared" si="46"/>
        <v>7363.2</v>
      </c>
      <c r="AE83" s="48">
        <f t="shared" si="43"/>
        <v>10897536</v>
      </c>
      <c r="AG83" s="48">
        <f t="shared" si="47"/>
        <v>-1.0000000000218279E-2</v>
      </c>
    </row>
    <row r="84" spans="1:33" s="24" customFormat="1" ht="18" customHeight="1" thickBot="1">
      <c r="A84" s="17" t="s">
        <v>106</v>
      </c>
      <c r="B84" s="330" t="s">
        <v>107</v>
      </c>
      <c r="C84" s="341"/>
      <c r="D84" s="95"/>
      <c r="E84" s="161"/>
      <c r="F84" s="161"/>
      <c r="G84" s="97"/>
      <c r="H84" s="161"/>
      <c r="I84" s="97"/>
      <c r="J84" s="97"/>
      <c r="K84" s="97"/>
      <c r="L84" s="97"/>
      <c r="M84" s="97"/>
      <c r="N84" s="123"/>
      <c r="O84" s="123"/>
      <c r="P84" s="98"/>
      <c r="Q84" s="99"/>
      <c r="R84" s="100"/>
      <c r="S84" s="101"/>
      <c r="T84" s="96"/>
      <c r="U84" s="97"/>
      <c r="V84" s="96"/>
      <c r="W84" s="79"/>
      <c r="Z84" s="48">
        <f t="shared" si="42"/>
        <v>0</v>
      </c>
      <c r="AA84" s="36" t="e">
        <f t="shared" si="45"/>
        <v>#DIV/0!</v>
      </c>
      <c r="AC84" s="48">
        <f t="shared" si="46"/>
        <v>0</v>
      </c>
      <c r="AE84" s="48">
        <f t="shared" si="43"/>
        <v>0</v>
      </c>
      <c r="AG84" s="48">
        <f t="shared" si="47"/>
        <v>0</v>
      </c>
    </row>
    <row r="85" spans="1:33" s="48" customFormat="1" ht="18" customHeight="1">
      <c r="A85" s="80">
        <v>63</v>
      </c>
      <c r="B85" s="337" t="s">
        <v>108</v>
      </c>
      <c r="C85" s="338"/>
      <c r="D85" s="81" t="s">
        <v>25</v>
      </c>
      <c r="E85" s="175">
        <v>2260.12</v>
      </c>
      <c r="F85" s="157">
        <v>1150</v>
      </c>
      <c r="G85" s="82">
        <f t="shared" ref="G85:G93" si="48">ROUND(F85*$E85,2)</f>
        <v>2599138</v>
      </c>
      <c r="H85" s="157"/>
      <c r="I85" s="82"/>
      <c r="J85" s="82"/>
      <c r="K85" s="82"/>
      <c r="L85" s="82"/>
      <c r="M85" s="82"/>
      <c r="N85" s="176"/>
      <c r="O85" s="84">
        <f t="shared" si="44"/>
        <v>0</v>
      </c>
      <c r="P85" s="158"/>
      <c r="Q85" s="86">
        <f t="shared" ref="Q85:Q93" si="49">ROUND(P85*$E85,2)</f>
        <v>0</v>
      </c>
      <c r="R85" s="87">
        <f t="shared" ref="R85:S93" si="50">ROUND((N85+P85),2)</f>
        <v>0</v>
      </c>
      <c r="S85" s="83">
        <f t="shared" si="50"/>
        <v>0</v>
      </c>
      <c r="T85" s="82">
        <f t="shared" ref="T85:T93" si="51">ROUND(F85-R85,2)</f>
        <v>1150</v>
      </c>
      <c r="U85" s="82">
        <f t="shared" ref="U85:U93" si="52">G85-S85</f>
        <v>2599138</v>
      </c>
      <c r="V85" s="82">
        <f t="shared" ref="V85:V93" si="53">ROUND(P85/F85*100,2)</f>
        <v>0</v>
      </c>
      <c r="W85" s="88">
        <f t="shared" ref="W85:W93" si="54">ROUND(R85/F85*100,2)</f>
        <v>0</v>
      </c>
      <c r="Z85" s="48">
        <f t="shared" si="42"/>
        <v>15730.44</v>
      </c>
      <c r="AA85" s="36">
        <f t="shared" si="45"/>
        <v>0</v>
      </c>
      <c r="AB85" s="48">
        <v>324.73</v>
      </c>
      <c r="AC85" s="48">
        <f t="shared" si="46"/>
        <v>2260.13</v>
      </c>
      <c r="AE85" s="48">
        <f t="shared" si="43"/>
        <v>2599149.5</v>
      </c>
      <c r="AG85" s="48">
        <f t="shared" si="47"/>
        <v>-1.0000000000218279E-2</v>
      </c>
    </row>
    <row r="86" spans="1:33" s="48" customFormat="1" ht="18" customHeight="1">
      <c r="A86" s="49">
        <v>64</v>
      </c>
      <c r="B86" s="320" t="s">
        <v>100</v>
      </c>
      <c r="C86" s="321"/>
      <c r="D86" s="89" t="s">
        <v>71</v>
      </c>
      <c r="E86" s="128">
        <v>17.61</v>
      </c>
      <c r="F86" s="142">
        <v>111620</v>
      </c>
      <c r="G86" s="51">
        <f t="shared" si="48"/>
        <v>1965628.2</v>
      </c>
      <c r="H86" s="142"/>
      <c r="I86" s="51"/>
      <c r="J86" s="51"/>
      <c r="K86" s="51"/>
      <c r="L86" s="51"/>
      <c r="M86" s="51"/>
      <c r="N86" s="52"/>
      <c r="O86" s="53">
        <f t="shared" si="44"/>
        <v>0</v>
      </c>
      <c r="P86" s="90"/>
      <c r="Q86" s="55">
        <f t="shared" si="49"/>
        <v>0</v>
      </c>
      <c r="R86" s="91">
        <f t="shared" si="50"/>
        <v>0</v>
      </c>
      <c r="S86" s="52">
        <f t="shared" si="50"/>
        <v>0</v>
      </c>
      <c r="T86" s="51">
        <f t="shared" si="51"/>
        <v>111620</v>
      </c>
      <c r="U86" s="51">
        <f t="shared" si="52"/>
        <v>1965628.2</v>
      </c>
      <c r="V86" s="51">
        <f t="shared" si="53"/>
        <v>0</v>
      </c>
      <c r="W86" s="58">
        <f t="shared" si="54"/>
        <v>0</v>
      </c>
      <c r="Z86" s="48">
        <f t="shared" si="42"/>
        <v>122.57</v>
      </c>
      <c r="AA86" s="36">
        <f t="shared" si="45"/>
        <v>0</v>
      </c>
      <c r="AB86" s="48">
        <v>2.5299999999999998</v>
      </c>
      <c r="AC86" s="48">
        <f t="shared" si="46"/>
        <v>17.610000000000003</v>
      </c>
      <c r="AE86" s="48">
        <f t="shared" si="43"/>
        <v>1965628.2</v>
      </c>
      <c r="AG86" s="48">
        <f t="shared" si="47"/>
        <v>0</v>
      </c>
    </row>
    <row r="87" spans="1:33" s="48" customFormat="1" ht="18" customHeight="1">
      <c r="A87" s="49">
        <v>65</v>
      </c>
      <c r="B87" s="320" t="s">
        <v>109</v>
      </c>
      <c r="C87" s="321"/>
      <c r="D87" s="89" t="s">
        <v>87</v>
      </c>
      <c r="E87" s="128">
        <v>145207.39000000001</v>
      </c>
      <c r="F87" s="142">
        <v>40</v>
      </c>
      <c r="G87" s="51">
        <f t="shared" si="48"/>
        <v>5808295.5999999996</v>
      </c>
      <c r="H87" s="142"/>
      <c r="I87" s="51"/>
      <c r="J87" s="51"/>
      <c r="K87" s="51"/>
      <c r="L87" s="51"/>
      <c r="M87" s="51"/>
      <c r="N87" s="52"/>
      <c r="O87" s="53">
        <f t="shared" si="44"/>
        <v>0</v>
      </c>
      <c r="P87" s="90"/>
      <c r="Q87" s="55">
        <f t="shared" si="49"/>
        <v>0</v>
      </c>
      <c r="R87" s="91">
        <f t="shared" si="50"/>
        <v>0</v>
      </c>
      <c r="S87" s="52">
        <f t="shared" si="50"/>
        <v>0</v>
      </c>
      <c r="T87" s="51">
        <f t="shared" si="51"/>
        <v>40</v>
      </c>
      <c r="U87" s="51">
        <f t="shared" si="52"/>
        <v>5808295.5999999996</v>
      </c>
      <c r="V87" s="51">
        <f t="shared" si="53"/>
        <v>0</v>
      </c>
      <c r="W87" s="58">
        <f t="shared" si="54"/>
        <v>0</v>
      </c>
      <c r="Z87" s="48">
        <f t="shared" si="42"/>
        <v>1010643.43</v>
      </c>
      <c r="AA87" s="36">
        <f t="shared" si="45"/>
        <v>0</v>
      </c>
      <c r="AB87" s="48">
        <v>20863.13</v>
      </c>
      <c r="AC87" s="48">
        <f t="shared" si="46"/>
        <v>145207.39000000001</v>
      </c>
      <c r="AE87" s="48">
        <f t="shared" si="43"/>
        <v>5808295.5999999996</v>
      </c>
      <c r="AG87" s="48">
        <f t="shared" si="47"/>
        <v>0</v>
      </c>
    </row>
    <row r="88" spans="1:33" s="48" customFormat="1" ht="18" customHeight="1">
      <c r="A88" s="49">
        <v>66</v>
      </c>
      <c r="B88" s="320" t="s">
        <v>110</v>
      </c>
      <c r="C88" s="321"/>
      <c r="D88" s="89" t="s">
        <v>64</v>
      </c>
      <c r="E88" s="128">
        <v>133.84</v>
      </c>
      <c r="F88" s="142">
        <v>70</v>
      </c>
      <c r="G88" s="51">
        <f t="shared" si="48"/>
        <v>9368.7999999999993</v>
      </c>
      <c r="H88" s="142"/>
      <c r="I88" s="51"/>
      <c r="J88" s="51"/>
      <c r="K88" s="51"/>
      <c r="L88" s="51"/>
      <c r="M88" s="51"/>
      <c r="N88" s="52"/>
      <c r="O88" s="53">
        <f t="shared" si="44"/>
        <v>0</v>
      </c>
      <c r="P88" s="143" t="s">
        <v>111</v>
      </c>
      <c r="Q88" s="55">
        <f t="shared" si="49"/>
        <v>0</v>
      </c>
      <c r="R88" s="91">
        <f t="shared" si="50"/>
        <v>0</v>
      </c>
      <c r="S88" s="52">
        <f t="shared" si="50"/>
        <v>0</v>
      </c>
      <c r="T88" s="51">
        <f t="shared" si="51"/>
        <v>70</v>
      </c>
      <c r="U88" s="51">
        <f t="shared" si="52"/>
        <v>9368.7999999999993</v>
      </c>
      <c r="V88" s="51">
        <f t="shared" si="53"/>
        <v>0</v>
      </c>
      <c r="W88" s="58">
        <f t="shared" si="54"/>
        <v>0</v>
      </c>
      <c r="Z88" s="48">
        <f t="shared" si="42"/>
        <v>931.53</v>
      </c>
      <c r="AA88" s="36">
        <f t="shared" si="45"/>
        <v>0</v>
      </c>
      <c r="AB88" s="48">
        <v>19.23</v>
      </c>
      <c r="AC88" s="48">
        <f t="shared" si="46"/>
        <v>133.85</v>
      </c>
      <c r="AE88" s="48">
        <f t="shared" si="43"/>
        <v>9369.5</v>
      </c>
      <c r="AG88" s="48">
        <f t="shared" si="47"/>
        <v>-9.9999999999909051E-3</v>
      </c>
    </row>
    <row r="89" spans="1:33" s="48" customFormat="1" ht="18" customHeight="1">
      <c r="A89" s="49">
        <v>67</v>
      </c>
      <c r="B89" s="320" t="s">
        <v>112</v>
      </c>
      <c r="C89" s="321"/>
      <c r="D89" s="89" t="s">
        <v>64</v>
      </c>
      <c r="E89" s="128">
        <v>1331.17</v>
      </c>
      <c r="F89" s="142">
        <v>270</v>
      </c>
      <c r="G89" s="51">
        <f t="shared" si="48"/>
        <v>359415.9</v>
      </c>
      <c r="H89" s="142"/>
      <c r="I89" s="51"/>
      <c r="J89" s="51"/>
      <c r="K89" s="51"/>
      <c r="L89" s="51"/>
      <c r="M89" s="51"/>
      <c r="N89" s="52"/>
      <c r="O89" s="129">
        <f t="shared" si="44"/>
        <v>0</v>
      </c>
      <c r="P89" s="90"/>
      <c r="Q89" s="55">
        <f t="shared" si="49"/>
        <v>0</v>
      </c>
      <c r="R89" s="91">
        <f t="shared" si="50"/>
        <v>0</v>
      </c>
      <c r="S89" s="52">
        <f t="shared" si="50"/>
        <v>0</v>
      </c>
      <c r="T89" s="51">
        <f t="shared" si="51"/>
        <v>270</v>
      </c>
      <c r="U89" s="51">
        <f t="shared" si="52"/>
        <v>359415.9</v>
      </c>
      <c r="V89" s="51">
        <f t="shared" si="53"/>
        <v>0</v>
      </c>
      <c r="W89" s="58">
        <f t="shared" si="54"/>
        <v>0</v>
      </c>
      <c r="Z89" s="48">
        <f t="shared" si="42"/>
        <v>9264.94</v>
      </c>
      <c r="AA89" s="36">
        <f t="shared" si="45"/>
        <v>0</v>
      </c>
      <c r="AB89" s="48">
        <v>191.26</v>
      </c>
      <c r="AC89" s="48">
        <f t="shared" si="46"/>
        <v>1331.17</v>
      </c>
      <c r="AE89" s="48">
        <f t="shared" si="43"/>
        <v>359415.9</v>
      </c>
      <c r="AG89" s="48">
        <f t="shared" si="47"/>
        <v>0</v>
      </c>
    </row>
    <row r="90" spans="1:33" s="48" customFormat="1" ht="18" customHeight="1">
      <c r="A90" s="49">
        <v>68</v>
      </c>
      <c r="B90" s="320" t="s">
        <v>113</v>
      </c>
      <c r="C90" s="321"/>
      <c r="D90" s="89" t="s">
        <v>64</v>
      </c>
      <c r="E90" s="128">
        <v>1033.28</v>
      </c>
      <c r="F90" s="142">
        <v>280</v>
      </c>
      <c r="G90" s="51">
        <f t="shared" si="48"/>
        <v>289318.40000000002</v>
      </c>
      <c r="H90" s="142"/>
      <c r="I90" s="51"/>
      <c r="J90" s="51"/>
      <c r="K90" s="51"/>
      <c r="L90" s="51"/>
      <c r="M90" s="51"/>
      <c r="N90" s="52"/>
      <c r="O90" s="53">
        <f t="shared" si="44"/>
        <v>0</v>
      </c>
      <c r="P90" s="143"/>
      <c r="Q90" s="55">
        <f t="shared" si="49"/>
        <v>0</v>
      </c>
      <c r="R90" s="91">
        <f t="shared" si="50"/>
        <v>0</v>
      </c>
      <c r="S90" s="52">
        <f t="shared" si="50"/>
        <v>0</v>
      </c>
      <c r="T90" s="51">
        <f t="shared" si="51"/>
        <v>280</v>
      </c>
      <c r="U90" s="51">
        <f t="shared" si="52"/>
        <v>289318.40000000002</v>
      </c>
      <c r="V90" s="51">
        <f t="shared" si="53"/>
        <v>0</v>
      </c>
      <c r="W90" s="58">
        <f t="shared" si="54"/>
        <v>0</v>
      </c>
      <c r="Z90" s="48">
        <f t="shared" si="42"/>
        <v>7191.63</v>
      </c>
      <c r="AA90" s="36">
        <f t="shared" si="45"/>
        <v>0</v>
      </c>
      <c r="AB90" s="48">
        <v>148.46</v>
      </c>
      <c r="AC90" s="48">
        <f t="shared" si="46"/>
        <v>1033.29</v>
      </c>
      <c r="AE90" s="48">
        <f t="shared" si="43"/>
        <v>289321.2</v>
      </c>
      <c r="AG90" s="48">
        <f t="shared" si="47"/>
        <v>-9.9999999999909051E-3</v>
      </c>
    </row>
    <row r="91" spans="1:33" s="48" customFormat="1" ht="18" customHeight="1">
      <c r="A91" s="49">
        <v>69</v>
      </c>
      <c r="B91" s="318" t="s">
        <v>114</v>
      </c>
      <c r="C91" s="319"/>
      <c r="D91" s="89" t="s">
        <v>115</v>
      </c>
      <c r="E91" s="134">
        <v>236951.95</v>
      </c>
      <c r="F91" s="142">
        <v>6</v>
      </c>
      <c r="G91" s="51">
        <f t="shared" si="48"/>
        <v>1421711.7</v>
      </c>
      <c r="H91" s="142"/>
      <c r="I91" s="51"/>
      <c r="J91" s="51"/>
      <c r="K91" s="51"/>
      <c r="L91" s="51"/>
      <c r="M91" s="51"/>
      <c r="N91" s="52"/>
      <c r="O91" s="53">
        <f t="shared" si="44"/>
        <v>0</v>
      </c>
      <c r="P91" s="90"/>
      <c r="Q91" s="55">
        <f t="shared" si="49"/>
        <v>0</v>
      </c>
      <c r="R91" s="91">
        <f t="shared" si="50"/>
        <v>0</v>
      </c>
      <c r="S91" s="52">
        <f t="shared" si="50"/>
        <v>0</v>
      </c>
      <c r="T91" s="51">
        <f t="shared" si="51"/>
        <v>6</v>
      </c>
      <c r="U91" s="51">
        <f t="shared" si="52"/>
        <v>1421711.7</v>
      </c>
      <c r="V91" s="51">
        <f t="shared" si="53"/>
        <v>0</v>
      </c>
      <c r="W91" s="58">
        <f t="shared" si="54"/>
        <v>0</v>
      </c>
      <c r="Z91" s="48">
        <f t="shared" si="42"/>
        <v>1649185.57</v>
      </c>
      <c r="AA91" s="36">
        <f t="shared" si="45"/>
        <v>0</v>
      </c>
      <c r="AB91" s="48">
        <v>34044.82</v>
      </c>
      <c r="AC91" s="48">
        <f t="shared" si="46"/>
        <v>236951.95</v>
      </c>
      <c r="AE91" s="48">
        <f t="shared" si="43"/>
        <v>1421711.7</v>
      </c>
      <c r="AG91" s="48">
        <f t="shared" si="47"/>
        <v>0</v>
      </c>
    </row>
    <row r="92" spans="1:33" s="48" customFormat="1" ht="18" customHeight="1">
      <c r="A92" s="49">
        <v>70</v>
      </c>
      <c r="B92" s="320" t="s">
        <v>116</v>
      </c>
      <c r="C92" s="321"/>
      <c r="D92" s="89" t="s">
        <v>87</v>
      </c>
      <c r="E92" s="128">
        <v>100136.93</v>
      </c>
      <c r="F92" s="142">
        <v>24</v>
      </c>
      <c r="G92" s="51">
        <f t="shared" si="48"/>
        <v>2403286.3199999998</v>
      </c>
      <c r="H92" s="142"/>
      <c r="I92" s="51"/>
      <c r="J92" s="51"/>
      <c r="K92" s="51"/>
      <c r="L92" s="51"/>
      <c r="M92" s="51"/>
      <c r="N92" s="52"/>
      <c r="O92" s="53">
        <f t="shared" si="44"/>
        <v>0</v>
      </c>
      <c r="P92" s="90"/>
      <c r="Q92" s="55">
        <f t="shared" si="49"/>
        <v>0</v>
      </c>
      <c r="R92" s="91">
        <f t="shared" si="50"/>
        <v>0</v>
      </c>
      <c r="S92" s="52">
        <f t="shared" si="50"/>
        <v>0</v>
      </c>
      <c r="T92" s="51">
        <f t="shared" si="51"/>
        <v>24</v>
      </c>
      <c r="U92" s="51">
        <f t="shared" si="52"/>
        <v>2403286.3199999998</v>
      </c>
      <c r="V92" s="51">
        <f t="shared" si="53"/>
        <v>0</v>
      </c>
      <c r="W92" s="58">
        <f t="shared" si="54"/>
        <v>0</v>
      </c>
      <c r="Z92" s="48">
        <f t="shared" si="42"/>
        <v>696953.03</v>
      </c>
      <c r="AA92" s="36">
        <f t="shared" si="45"/>
        <v>0</v>
      </c>
      <c r="AB92" s="48">
        <v>14387.49</v>
      </c>
      <c r="AC92" s="48">
        <f t="shared" si="46"/>
        <v>100136.93999999999</v>
      </c>
      <c r="AE92" s="48">
        <f t="shared" si="43"/>
        <v>2403286.56</v>
      </c>
      <c r="AG92" s="48">
        <f t="shared" si="47"/>
        <v>-9.9999999947613105E-3</v>
      </c>
    </row>
    <row r="93" spans="1:33" s="48" customFormat="1" ht="18" customHeight="1" thickBot="1">
      <c r="A93" s="63">
        <v>71</v>
      </c>
      <c r="B93" s="339" t="s">
        <v>117</v>
      </c>
      <c r="C93" s="340"/>
      <c r="D93" s="92" t="s">
        <v>115</v>
      </c>
      <c r="E93" s="177">
        <v>159120.07999999999</v>
      </c>
      <c r="F93" s="144">
        <v>4</v>
      </c>
      <c r="G93" s="51">
        <f t="shared" si="48"/>
        <v>636480.31999999995</v>
      </c>
      <c r="H93" s="144"/>
      <c r="I93" s="65"/>
      <c r="J93" s="65"/>
      <c r="K93" s="65"/>
      <c r="L93" s="65"/>
      <c r="M93" s="65"/>
      <c r="N93" s="93"/>
      <c r="O93" s="66">
        <f t="shared" si="44"/>
        <v>0</v>
      </c>
      <c r="P93" s="94"/>
      <c r="Q93" s="55">
        <f t="shared" si="49"/>
        <v>0</v>
      </c>
      <c r="R93" s="91">
        <f t="shared" si="50"/>
        <v>0</v>
      </c>
      <c r="S93" s="52">
        <f t="shared" si="50"/>
        <v>0</v>
      </c>
      <c r="T93" s="65">
        <f t="shared" si="51"/>
        <v>4</v>
      </c>
      <c r="U93" s="65">
        <f t="shared" si="52"/>
        <v>636480.31999999995</v>
      </c>
      <c r="V93" s="65">
        <f t="shared" si="53"/>
        <v>0</v>
      </c>
      <c r="W93" s="70">
        <f t="shared" si="54"/>
        <v>0</v>
      </c>
      <c r="Z93" s="48">
        <f t="shared" si="42"/>
        <v>1107475.76</v>
      </c>
      <c r="AA93" s="36">
        <f t="shared" si="45"/>
        <v>0</v>
      </c>
      <c r="AB93" s="48">
        <v>22862.080000000002</v>
      </c>
      <c r="AC93" s="48">
        <f t="shared" si="46"/>
        <v>159120.08000000002</v>
      </c>
      <c r="AE93" s="48">
        <f t="shared" si="43"/>
        <v>636480.31999999995</v>
      </c>
      <c r="AG93" s="48">
        <f t="shared" si="47"/>
        <v>0</v>
      </c>
    </row>
    <row r="94" spans="1:33" s="24" customFormat="1" ht="18" customHeight="1" thickBot="1">
      <c r="A94" s="17" t="s">
        <v>118</v>
      </c>
      <c r="B94" s="329" t="s">
        <v>119</v>
      </c>
      <c r="C94" s="330"/>
      <c r="D94" s="95"/>
      <c r="E94" s="161"/>
      <c r="F94" s="161"/>
      <c r="G94" s="97"/>
      <c r="H94" s="161"/>
      <c r="I94" s="97"/>
      <c r="J94" s="97"/>
      <c r="K94" s="97"/>
      <c r="L94" s="97"/>
      <c r="M94" s="97"/>
      <c r="N94" s="123"/>
      <c r="O94" s="123"/>
      <c r="P94" s="98"/>
      <c r="Q94" s="99"/>
      <c r="R94" s="100"/>
      <c r="S94" s="101"/>
      <c r="T94" s="96"/>
      <c r="U94" s="97"/>
      <c r="V94" s="96"/>
      <c r="W94" s="178"/>
      <c r="Z94" s="48">
        <f t="shared" si="42"/>
        <v>0</v>
      </c>
      <c r="AA94" s="36" t="e">
        <f t="shared" si="45"/>
        <v>#DIV/0!</v>
      </c>
      <c r="AC94" s="48">
        <f t="shared" si="46"/>
        <v>0</v>
      </c>
      <c r="AE94" s="48">
        <f t="shared" si="43"/>
        <v>0</v>
      </c>
      <c r="AG94" s="48">
        <f t="shared" si="47"/>
        <v>0</v>
      </c>
    </row>
    <row r="95" spans="1:33" s="48" customFormat="1" ht="18" customHeight="1">
      <c r="A95" s="112">
        <v>72</v>
      </c>
      <c r="B95" s="335" t="s">
        <v>120</v>
      </c>
      <c r="C95" s="336"/>
      <c r="D95" s="113" t="s">
        <v>25</v>
      </c>
      <c r="E95" s="125">
        <v>35.43</v>
      </c>
      <c r="F95" s="156">
        <v>4940</v>
      </c>
      <c r="G95" s="115">
        <f t="shared" ref="G95:G111" si="55">ROUND(F95*$E95,2)</f>
        <v>175024.2</v>
      </c>
      <c r="H95" s="157"/>
      <c r="I95" s="82"/>
      <c r="J95" s="82"/>
      <c r="K95" s="82"/>
      <c r="L95" s="82"/>
      <c r="M95" s="82"/>
      <c r="N95" s="83"/>
      <c r="O95" s="84">
        <f t="shared" si="44"/>
        <v>0</v>
      </c>
      <c r="P95" s="179"/>
      <c r="Q95" s="86">
        <f t="shared" ref="Q95:Q103" si="56">ROUND(P95*$E95,2)</f>
        <v>0</v>
      </c>
      <c r="R95" s="87">
        <f t="shared" ref="R95:S103" si="57">ROUND((N95+P95),2)</f>
        <v>0</v>
      </c>
      <c r="S95" s="83">
        <f t="shared" si="57"/>
        <v>0</v>
      </c>
      <c r="T95" s="82">
        <f t="shared" ref="T95:T103" si="58">ROUND(F95-R95,2)</f>
        <v>4940</v>
      </c>
      <c r="U95" s="82">
        <f t="shared" ref="U95:U103" si="59">G95-S95</f>
        <v>175024.2</v>
      </c>
      <c r="V95" s="82">
        <f t="shared" ref="V95:V103" si="60">ROUND(P95/F95*100,2)</f>
        <v>0</v>
      </c>
      <c r="W95" s="88">
        <f t="shared" ref="W95:W103" si="61">ROUND(R95/F95*100,2)</f>
        <v>0</v>
      </c>
      <c r="Z95" s="48">
        <f t="shared" si="42"/>
        <v>246.59</v>
      </c>
      <c r="AA95" s="36">
        <f t="shared" si="45"/>
        <v>0</v>
      </c>
      <c r="AB95" s="48">
        <v>5.09</v>
      </c>
      <c r="AC95" s="48">
        <f t="shared" si="46"/>
        <v>35.43</v>
      </c>
      <c r="AE95" s="48">
        <f t="shared" si="43"/>
        <v>175024.2</v>
      </c>
      <c r="AG95" s="48">
        <f t="shared" si="47"/>
        <v>0</v>
      </c>
    </row>
    <row r="96" spans="1:33" s="48" customFormat="1" ht="18" customHeight="1">
      <c r="A96" s="49">
        <v>73</v>
      </c>
      <c r="B96" s="320" t="s">
        <v>121</v>
      </c>
      <c r="C96" s="321"/>
      <c r="D96" s="89" t="s">
        <v>25</v>
      </c>
      <c r="E96" s="128">
        <v>1813.64</v>
      </c>
      <c r="F96" s="142">
        <v>1940</v>
      </c>
      <c r="G96" s="51">
        <f t="shared" si="55"/>
        <v>3518461.6</v>
      </c>
      <c r="H96" s="142"/>
      <c r="I96" s="51"/>
      <c r="J96" s="51"/>
      <c r="K96" s="51"/>
      <c r="L96" s="51"/>
      <c r="M96" s="51"/>
      <c r="N96" s="52"/>
      <c r="O96" s="53">
        <f t="shared" si="44"/>
        <v>0</v>
      </c>
      <c r="P96" s="143"/>
      <c r="Q96" s="55">
        <f t="shared" si="56"/>
        <v>0</v>
      </c>
      <c r="R96" s="91">
        <f t="shared" si="57"/>
        <v>0</v>
      </c>
      <c r="S96" s="52">
        <f t="shared" si="57"/>
        <v>0</v>
      </c>
      <c r="T96" s="51">
        <f t="shared" si="58"/>
        <v>1940</v>
      </c>
      <c r="U96" s="51">
        <f t="shared" si="59"/>
        <v>3518461.6</v>
      </c>
      <c r="V96" s="51">
        <f t="shared" si="60"/>
        <v>0</v>
      </c>
      <c r="W96" s="58">
        <f t="shared" si="61"/>
        <v>0</v>
      </c>
      <c r="Z96" s="48">
        <f t="shared" si="42"/>
        <v>12622.93</v>
      </c>
      <c r="AA96" s="36">
        <f t="shared" si="45"/>
        <v>0</v>
      </c>
      <c r="AB96" s="48">
        <v>260.58</v>
      </c>
      <c r="AC96" s="48">
        <f t="shared" si="46"/>
        <v>1813.64</v>
      </c>
      <c r="AE96" s="48">
        <f t="shared" si="43"/>
        <v>3518461.6</v>
      </c>
      <c r="AG96" s="48">
        <f t="shared" si="47"/>
        <v>0</v>
      </c>
    </row>
    <row r="97" spans="1:36" s="48" customFormat="1" ht="18" customHeight="1">
      <c r="A97" s="49">
        <v>74</v>
      </c>
      <c r="B97" s="320" t="s">
        <v>100</v>
      </c>
      <c r="C97" s="321"/>
      <c r="D97" s="89" t="s">
        <v>71</v>
      </c>
      <c r="E97" s="128">
        <v>17.61</v>
      </c>
      <c r="F97" s="142">
        <v>171080</v>
      </c>
      <c r="G97" s="51">
        <f t="shared" si="55"/>
        <v>3012718.8</v>
      </c>
      <c r="H97" s="142"/>
      <c r="I97" s="51"/>
      <c r="J97" s="51"/>
      <c r="K97" s="51"/>
      <c r="L97" s="51"/>
      <c r="M97" s="51"/>
      <c r="N97" s="52"/>
      <c r="O97" s="53">
        <f t="shared" si="44"/>
        <v>0</v>
      </c>
      <c r="P97" s="143"/>
      <c r="Q97" s="55">
        <f t="shared" si="56"/>
        <v>0</v>
      </c>
      <c r="R97" s="91">
        <f t="shared" si="57"/>
        <v>0</v>
      </c>
      <c r="S97" s="52">
        <f t="shared" si="57"/>
        <v>0</v>
      </c>
      <c r="T97" s="51">
        <f t="shared" si="58"/>
        <v>171080</v>
      </c>
      <c r="U97" s="51">
        <f t="shared" si="59"/>
        <v>3012718.8</v>
      </c>
      <c r="V97" s="51">
        <f t="shared" si="60"/>
        <v>0</v>
      </c>
      <c r="W97" s="58">
        <f t="shared" si="61"/>
        <v>0</v>
      </c>
      <c r="Z97" s="48">
        <f t="shared" si="42"/>
        <v>122.57</v>
      </c>
      <c r="AA97" s="36">
        <f t="shared" si="45"/>
        <v>0</v>
      </c>
      <c r="AB97" s="48">
        <v>2.5299999999999998</v>
      </c>
      <c r="AC97" s="48">
        <f t="shared" si="46"/>
        <v>17.610000000000003</v>
      </c>
      <c r="AE97" s="48">
        <f t="shared" si="43"/>
        <v>3012718.8</v>
      </c>
      <c r="AG97" s="48">
        <f t="shared" si="47"/>
        <v>0</v>
      </c>
    </row>
    <row r="98" spans="1:36" s="48" customFormat="1" ht="18" customHeight="1">
      <c r="A98" s="49">
        <v>75</v>
      </c>
      <c r="B98" s="320" t="s">
        <v>122</v>
      </c>
      <c r="C98" s="321"/>
      <c r="D98" s="89" t="s">
        <v>37</v>
      </c>
      <c r="E98" s="128">
        <v>34.590000000000003</v>
      </c>
      <c r="F98" s="142">
        <v>22750</v>
      </c>
      <c r="G98" s="51">
        <f t="shared" si="55"/>
        <v>786922.5</v>
      </c>
      <c r="H98" s="142"/>
      <c r="I98" s="51"/>
      <c r="J98" s="51"/>
      <c r="K98" s="51"/>
      <c r="L98" s="51"/>
      <c r="M98" s="51"/>
      <c r="N98" s="52"/>
      <c r="O98" s="53">
        <f t="shared" si="44"/>
        <v>0</v>
      </c>
      <c r="P98" s="143"/>
      <c r="Q98" s="55">
        <f t="shared" si="56"/>
        <v>0</v>
      </c>
      <c r="R98" s="91">
        <f t="shared" si="57"/>
        <v>0</v>
      </c>
      <c r="S98" s="52">
        <f t="shared" si="57"/>
        <v>0</v>
      </c>
      <c r="T98" s="51">
        <f t="shared" si="58"/>
        <v>22750</v>
      </c>
      <c r="U98" s="51">
        <f t="shared" si="59"/>
        <v>786922.5</v>
      </c>
      <c r="V98" s="51">
        <f t="shared" si="60"/>
        <v>0</v>
      </c>
      <c r="W98" s="58">
        <f t="shared" si="61"/>
        <v>0</v>
      </c>
      <c r="Z98" s="48">
        <f t="shared" si="42"/>
        <v>240.75</v>
      </c>
      <c r="AA98" s="36">
        <f t="shared" si="45"/>
        <v>0</v>
      </c>
      <c r="AB98" s="48">
        <v>4.97</v>
      </c>
      <c r="AC98" s="48">
        <f t="shared" si="46"/>
        <v>34.6</v>
      </c>
      <c r="AE98" s="48">
        <f t="shared" si="43"/>
        <v>787150</v>
      </c>
      <c r="AG98" s="48">
        <f t="shared" si="47"/>
        <v>-9.9999999999980105E-3</v>
      </c>
    </row>
    <row r="99" spans="1:36" s="48" customFormat="1" ht="18" customHeight="1">
      <c r="A99" s="112">
        <v>76</v>
      </c>
      <c r="B99" s="320" t="s">
        <v>123</v>
      </c>
      <c r="C99" s="321"/>
      <c r="D99" s="89" t="s">
        <v>25</v>
      </c>
      <c r="E99" s="128">
        <v>17.329999999999998</v>
      </c>
      <c r="F99" s="142">
        <v>52000</v>
      </c>
      <c r="G99" s="51">
        <f t="shared" si="55"/>
        <v>901160</v>
      </c>
      <c r="H99" s="142"/>
      <c r="I99" s="51"/>
      <c r="J99" s="51"/>
      <c r="K99" s="51"/>
      <c r="L99" s="51"/>
      <c r="M99" s="51"/>
      <c r="N99" s="52"/>
      <c r="O99" s="53">
        <f t="shared" si="44"/>
        <v>0</v>
      </c>
      <c r="P99" s="143"/>
      <c r="Q99" s="55">
        <f t="shared" si="56"/>
        <v>0</v>
      </c>
      <c r="R99" s="91">
        <f t="shared" si="57"/>
        <v>0</v>
      </c>
      <c r="S99" s="52">
        <f t="shared" si="57"/>
        <v>0</v>
      </c>
      <c r="T99" s="51">
        <f t="shared" si="58"/>
        <v>52000</v>
      </c>
      <c r="U99" s="51">
        <f t="shared" si="59"/>
        <v>901160</v>
      </c>
      <c r="V99" s="51">
        <f t="shared" si="60"/>
        <v>0</v>
      </c>
      <c r="W99" s="58">
        <f t="shared" si="61"/>
        <v>0</v>
      </c>
      <c r="Z99" s="48">
        <f t="shared" si="42"/>
        <v>120.62</v>
      </c>
      <c r="AA99" s="36">
        <f t="shared" si="45"/>
        <v>0</v>
      </c>
      <c r="AB99" s="48">
        <v>2.4900000000000002</v>
      </c>
      <c r="AC99" s="48">
        <f t="shared" si="46"/>
        <v>17.34</v>
      </c>
      <c r="AE99" s="48">
        <f t="shared" si="43"/>
        <v>901680</v>
      </c>
      <c r="AG99" s="48">
        <f t="shared" si="47"/>
        <v>-1.0000000000001563E-2</v>
      </c>
    </row>
    <row r="100" spans="1:36" s="48" customFormat="1" ht="18" customHeight="1">
      <c r="A100" s="49">
        <v>77</v>
      </c>
      <c r="B100" s="320" t="s">
        <v>124</v>
      </c>
      <c r="C100" s="321"/>
      <c r="D100" s="89" t="s">
        <v>64</v>
      </c>
      <c r="E100" s="128">
        <v>133.84</v>
      </c>
      <c r="F100" s="142">
        <v>1840</v>
      </c>
      <c r="G100" s="51">
        <f t="shared" si="55"/>
        <v>246265.60000000001</v>
      </c>
      <c r="H100" s="142"/>
      <c r="I100" s="51"/>
      <c r="J100" s="51"/>
      <c r="K100" s="51"/>
      <c r="L100" s="51"/>
      <c r="M100" s="51"/>
      <c r="N100" s="52"/>
      <c r="O100" s="53">
        <f t="shared" si="44"/>
        <v>0</v>
      </c>
      <c r="P100" s="143"/>
      <c r="Q100" s="55">
        <f t="shared" si="56"/>
        <v>0</v>
      </c>
      <c r="R100" s="91">
        <f t="shared" si="57"/>
        <v>0</v>
      </c>
      <c r="S100" s="52">
        <f t="shared" si="57"/>
        <v>0</v>
      </c>
      <c r="T100" s="51">
        <f t="shared" si="58"/>
        <v>1840</v>
      </c>
      <c r="U100" s="51">
        <f t="shared" si="59"/>
        <v>246265.60000000001</v>
      </c>
      <c r="V100" s="51">
        <f t="shared" si="60"/>
        <v>0</v>
      </c>
      <c r="W100" s="58">
        <f t="shared" si="61"/>
        <v>0</v>
      </c>
      <c r="Z100" s="48">
        <f t="shared" si="42"/>
        <v>931.53</v>
      </c>
      <c r="AA100" s="36">
        <f t="shared" si="45"/>
        <v>0</v>
      </c>
      <c r="AB100" s="48">
        <v>19.23</v>
      </c>
      <c r="AC100" s="48">
        <f t="shared" si="46"/>
        <v>133.85</v>
      </c>
      <c r="AE100" s="48">
        <f t="shared" si="43"/>
        <v>246284</v>
      </c>
      <c r="AG100" s="48">
        <f t="shared" si="47"/>
        <v>-9.9999999999909051E-3</v>
      </c>
    </row>
    <row r="101" spans="1:36" s="48" customFormat="1" ht="18" customHeight="1">
      <c r="A101" s="49">
        <v>78</v>
      </c>
      <c r="B101" s="320" t="s">
        <v>125</v>
      </c>
      <c r="C101" s="321"/>
      <c r="D101" s="89" t="s">
        <v>37</v>
      </c>
      <c r="E101" s="128">
        <v>52.9</v>
      </c>
      <c r="F101" s="142">
        <v>86650</v>
      </c>
      <c r="G101" s="51">
        <f t="shared" si="55"/>
        <v>4583785</v>
      </c>
      <c r="H101" s="142"/>
      <c r="I101" s="51"/>
      <c r="J101" s="51"/>
      <c r="K101" s="51"/>
      <c r="L101" s="51"/>
      <c r="M101" s="51"/>
      <c r="N101" s="52"/>
      <c r="O101" s="53">
        <f t="shared" si="44"/>
        <v>0</v>
      </c>
      <c r="P101" s="143"/>
      <c r="Q101" s="55">
        <f t="shared" si="56"/>
        <v>0</v>
      </c>
      <c r="R101" s="91">
        <f t="shared" si="57"/>
        <v>0</v>
      </c>
      <c r="S101" s="52">
        <f t="shared" si="57"/>
        <v>0</v>
      </c>
      <c r="T101" s="51">
        <f t="shared" si="58"/>
        <v>86650</v>
      </c>
      <c r="U101" s="51">
        <f t="shared" si="59"/>
        <v>4583785</v>
      </c>
      <c r="V101" s="51">
        <f t="shared" si="60"/>
        <v>0</v>
      </c>
      <c r="W101" s="58">
        <f t="shared" si="61"/>
        <v>0</v>
      </c>
      <c r="Z101" s="48">
        <f t="shared" si="42"/>
        <v>368.18</v>
      </c>
      <c r="AA101" s="36">
        <f t="shared" si="45"/>
        <v>0</v>
      </c>
      <c r="AB101" s="48">
        <v>7.6</v>
      </c>
      <c r="AC101" s="48">
        <f t="shared" si="46"/>
        <v>52.9</v>
      </c>
      <c r="AE101" s="48">
        <f t="shared" si="43"/>
        <v>4583785</v>
      </c>
      <c r="AG101" s="48">
        <f t="shared" si="47"/>
        <v>0</v>
      </c>
    </row>
    <row r="102" spans="1:36" s="48" customFormat="1" ht="18" customHeight="1">
      <c r="A102" s="49">
        <v>79</v>
      </c>
      <c r="B102" s="320" t="s">
        <v>126</v>
      </c>
      <c r="C102" s="321"/>
      <c r="D102" s="89" t="s">
        <v>37</v>
      </c>
      <c r="E102" s="128">
        <v>71.97</v>
      </c>
      <c r="F102" s="142">
        <v>57770</v>
      </c>
      <c r="G102" s="51">
        <f t="shared" si="55"/>
        <v>4157706.9</v>
      </c>
      <c r="H102" s="142"/>
      <c r="I102" s="51"/>
      <c r="J102" s="51"/>
      <c r="K102" s="51"/>
      <c r="L102" s="51"/>
      <c r="M102" s="51"/>
      <c r="N102" s="52"/>
      <c r="O102" s="53">
        <f t="shared" si="44"/>
        <v>0</v>
      </c>
      <c r="P102" s="143"/>
      <c r="Q102" s="55">
        <f t="shared" si="56"/>
        <v>0</v>
      </c>
      <c r="R102" s="91">
        <f t="shared" si="57"/>
        <v>0</v>
      </c>
      <c r="S102" s="52">
        <f t="shared" si="57"/>
        <v>0</v>
      </c>
      <c r="T102" s="51">
        <f t="shared" si="58"/>
        <v>57770</v>
      </c>
      <c r="U102" s="51">
        <f t="shared" si="59"/>
        <v>4157706.9</v>
      </c>
      <c r="V102" s="51">
        <f t="shared" si="60"/>
        <v>0</v>
      </c>
      <c r="W102" s="58">
        <f t="shared" si="61"/>
        <v>0</v>
      </c>
      <c r="Z102" s="48">
        <f t="shared" si="42"/>
        <v>500.91</v>
      </c>
      <c r="AA102" s="36">
        <f t="shared" si="45"/>
        <v>0</v>
      </c>
      <c r="AB102" s="48">
        <v>10.34</v>
      </c>
      <c r="AC102" s="48">
        <f t="shared" si="46"/>
        <v>71.97</v>
      </c>
      <c r="AE102" s="48">
        <f t="shared" si="43"/>
        <v>4157706.9</v>
      </c>
      <c r="AG102" s="48">
        <f t="shared" si="47"/>
        <v>0</v>
      </c>
    </row>
    <row r="103" spans="1:36" s="48" customFormat="1" ht="18" customHeight="1" thickBot="1">
      <c r="A103" s="112">
        <v>80</v>
      </c>
      <c r="B103" s="320" t="s">
        <v>127</v>
      </c>
      <c r="C103" s="321"/>
      <c r="D103" s="89" t="s">
        <v>25</v>
      </c>
      <c r="E103" s="128">
        <v>243.04</v>
      </c>
      <c r="F103" s="142">
        <v>3020</v>
      </c>
      <c r="G103" s="51">
        <f t="shared" si="55"/>
        <v>733980.8</v>
      </c>
      <c r="H103" s="144"/>
      <c r="I103" s="65"/>
      <c r="J103" s="65"/>
      <c r="K103" s="65"/>
      <c r="L103" s="65"/>
      <c r="M103" s="65"/>
      <c r="N103" s="93"/>
      <c r="O103" s="66">
        <f t="shared" si="44"/>
        <v>0</v>
      </c>
      <c r="P103" s="180"/>
      <c r="Q103" s="145">
        <f t="shared" si="56"/>
        <v>0</v>
      </c>
      <c r="R103" s="146">
        <f t="shared" si="57"/>
        <v>0</v>
      </c>
      <c r="S103" s="93">
        <f t="shared" si="57"/>
        <v>0</v>
      </c>
      <c r="T103" s="65">
        <f t="shared" si="58"/>
        <v>3020</v>
      </c>
      <c r="U103" s="65">
        <f t="shared" si="59"/>
        <v>733980.8</v>
      </c>
      <c r="V103" s="65">
        <f t="shared" si="60"/>
        <v>0</v>
      </c>
      <c r="W103" s="70">
        <f t="shared" si="61"/>
        <v>0</v>
      </c>
      <c r="Z103" s="48">
        <f t="shared" si="42"/>
        <v>1691.56</v>
      </c>
      <c r="AA103" s="36">
        <f t="shared" si="45"/>
        <v>0</v>
      </c>
      <c r="AB103" s="48">
        <v>34.92</v>
      </c>
      <c r="AC103" s="48">
        <f t="shared" si="46"/>
        <v>243.04999999999998</v>
      </c>
      <c r="AE103" s="48">
        <f t="shared" si="43"/>
        <v>734011</v>
      </c>
      <c r="AG103" s="48">
        <f t="shared" si="47"/>
        <v>-9.9999999999909051E-3</v>
      </c>
    </row>
    <row r="104" spans="1:36" s="24" customFormat="1" ht="18" customHeight="1" thickBot="1">
      <c r="A104" s="17" t="s">
        <v>128</v>
      </c>
      <c r="B104" s="329" t="s">
        <v>129</v>
      </c>
      <c r="C104" s="330"/>
      <c r="D104" s="95"/>
      <c r="E104" s="161"/>
      <c r="F104" s="161"/>
      <c r="G104" s="97"/>
      <c r="H104" s="161"/>
      <c r="I104" s="97"/>
      <c r="J104" s="97"/>
      <c r="K104" s="97"/>
      <c r="L104" s="97"/>
      <c r="M104" s="97"/>
      <c r="N104" s="123"/>
      <c r="O104" s="123"/>
      <c r="P104" s="98"/>
      <c r="Q104" s="99"/>
      <c r="R104" s="100"/>
      <c r="S104" s="101"/>
      <c r="T104" s="96"/>
      <c r="U104" s="97"/>
      <c r="V104" s="96"/>
      <c r="W104" s="178"/>
      <c r="Z104" s="48">
        <f t="shared" si="42"/>
        <v>0</v>
      </c>
      <c r="AA104" s="36" t="e">
        <f t="shared" si="45"/>
        <v>#DIV/0!</v>
      </c>
      <c r="AC104" s="48">
        <f t="shared" si="46"/>
        <v>0</v>
      </c>
      <c r="AE104" s="48">
        <f t="shared" si="43"/>
        <v>0</v>
      </c>
      <c r="AG104" s="48">
        <f t="shared" si="47"/>
        <v>0</v>
      </c>
    </row>
    <row r="105" spans="1:36" s="48" customFormat="1" ht="18" customHeight="1">
      <c r="A105" s="112">
        <v>81</v>
      </c>
      <c r="B105" s="320" t="s">
        <v>120</v>
      </c>
      <c r="C105" s="321"/>
      <c r="D105" s="89" t="s">
        <v>25</v>
      </c>
      <c r="E105" s="128">
        <v>35.43</v>
      </c>
      <c r="F105" s="142">
        <v>163.33000000000001</v>
      </c>
      <c r="G105" s="51">
        <f t="shared" si="55"/>
        <v>5786.78</v>
      </c>
      <c r="H105" s="157"/>
      <c r="I105" s="82"/>
      <c r="J105" s="82"/>
      <c r="K105" s="82"/>
      <c r="L105" s="82"/>
      <c r="M105" s="82"/>
      <c r="N105" s="83"/>
      <c r="O105" s="84">
        <f t="shared" si="44"/>
        <v>0</v>
      </c>
      <c r="P105" s="179"/>
      <c r="Q105" s="86">
        <f t="shared" ref="Q105:Q111" si="62">ROUND(P105*$E105,2)</f>
        <v>0</v>
      </c>
      <c r="R105" s="87">
        <f t="shared" ref="R105:S111" si="63">ROUND((N105+P105),2)</f>
        <v>0</v>
      </c>
      <c r="S105" s="83">
        <f t="shared" si="63"/>
        <v>0</v>
      </c>
      <c r="T105" s="82">
        <f t="shared" ref="T105:T111" si="64">ROUND(F105-R105,2)</f>
        <v>163.33000000000001</v>
      </c>
      <c r="U105" s="82">
        <f t="shared" ref="U105:U111" si="65">G105-S105</f>
        <v>5786.78</v>
      </c>
      <c r="V105" s="82">
        <f t="shared" ref="V105:V111" si="66">ROUND(P105/F105*100,2)</f>
        <v>0</v>
      </c>
      <c r="W105" s="88">
        <f t="shared" ref="W105:W111" si="67">ROUND(R105/F105*100,2)</f>
        <v>0</v>
      </c>
      <c r="Z105" s="48">
        <f t="shared" si="42"/>
        <v>246.59</v>
      </c>
      <c r="AA105" s="36">
        <f t="shared" si="45"/>
        <v>0</v>
      </c>
      <c r="AB105" s="48">
        <v>5.09</v>
      </c>
      <c r="AC105" s="48">
        <f t="shared" si="46"/>
        <v>35.43</v>
      </c>
      <c r="AE105" s="48">
        <f t="shared" si="43"/>
        <v>5786.78</v>
      </c>
      <c r="AG105" s="48">
        <f t="shared" si="47"/>
        <v>0</v>
      </c>
    </row>
    <row r="106" spans="1:36" s="48" customFormat="1" ht="18" customHeight="1">
      <c r="A106" s="49">
        <v>82</v>
      </c>
      <c r="B106" s="320" t="s">
        <v>123</v>
      </c>
      <c r="C106" s="321"/>
      <c r="D106" s="89" t="s">
        <v>25</v>
      </c>
      <c r="E106" s="128">
        <v>74.12</v>
      </c>
      <c r="F106" s="142">
        <v>130</v>
      </c>
      <c r="G106" s="51">
        <f t="shared" si="55"/>
        <v>9635.6</v>
      </c>
      <c r="H106" s="142"/>
      <c r="I106" s="51"/>
      <c r="J106" s="51"/>
      <c r="K106" s="51"/>
      <c r="L106" s="51"/>
      <c r="M106" s="51"/>
      <c r="N106" s="52"/>
      <c r="O106" s="53">
        <f t="shared" si="44"/>
        <v>0</v>
      </c>
      <c r="P106" s="143"/>
      <c r="Q106" s="55">
        <f t="shared" si="62"/>
        <v>0</v>
      </c>
      <c r="R106" s="91">
        <f t="shared" si="63"/>
        <v>0</v>
      </c>
      <c r="S106" s="52">
        <f t="shared" si="63"/>
        <v>0</v>
      </c>
      <c r="T106" s="51">
        <f t="shared" si="64"/>
        <v>130</v>
      </c>
      <c r="U106" s="51">
        <f t="shared" si="65"/>
        <v>9635.6</v>
      </c>
      <c r="V106" s="51">
        <f t="shared" si="66"/>
        <v>0</v>
      </c>
      <c r="W106" s="58">
        <f t="shared" si="67"/>
        <v>0</v>
      </c>
      <c r="Z106" s="48">
        <f t="shared" si="42"/>
        <v>515.88</v>
      </c>
      <c r="AA106" s="36">
        <f t="shared" si="45"/>
        <v>0</v>
      </c>
      <c r="AB106" s="48">
        <v>10.65</v>
      </c>
      <c r="AC106" s="48">
        <f t="shared" si="46"/>
        <v>74.13000000000001</v>
      </c>
      <c r="AE106" s="48">
        <f t="shared" si="43"/>
        <v>9636.9</v>
      </c>
      <c r="AG106" s="48">
        <f t="shared" si="47"/>
        <v>-1.0000000000005116E-2</v>
      </c>
    </row>
    <row r="107" spans="1:36" s="48" customFormat="1" ht="18" customHeight="1">
      <c r="A107" s="49">
        <v>83</v>
      </c>
      <c r="B107" s="320" t="s">
        <v>130</v>
      </c>
      <c r="C107" s="321"/>
      <c r="D107" s="89" t="s">
        <v>25</v>
      </c>
      <c r="E107" s="128">
        <v>1768.05</v>
      </c>
      <c r="F107" s="142">
        <v>73.33</v>
      </c>
      <c r="G107" s="51">
        <f t="shared" si="55"/>
        <v>129651.11</v>
      </c>
      <c r="H107" s="142"/>
      <c r="I107" s="51"/>
      <c r="J107" s="51"/>
      <c r="K107" s="51"/>
      <c r="L107" s="51"/>
      <c r="M107" s="51"/>
      <c r="N107" s="52"/>
      <c r="O107" s="53">
        <f t="shared" si="44"/>
        <v>0</v>
      </c>
      <c r="P107" s="143"/>
      <c r="Q107" s="55">
        <f t="shared" si="62"/>
        <v>0</v>
      </c>
      <c r="R107" s="91">
        <f t="shared" si="63"/>
        <v>0</v>
      </c>
      <c r="S107" s="52">
        <f t="shared" si="63"/>
        <v>0</v>
      </c>
      <c r="T107" s="51">
        <f t="shared" si="64"/>
        <v>73.33</v>
      </c>
      <c r="U107" s="51">
        <f t="shared" si="65"/>
        <v>129651.11</v>
      </c>
      <c r="V107" s="51">
        <f t="shared" si="66"/>
        <v>0</v>
      </c>
      <c r="W107" s="58">
        <f t="shared" si="67"/>
        <v>0</v>
      </c>
      <c r="Z107" s="48">
        <f t="shared" si="42"/>
        <v>12305.63</v>
      </c>
      <c r="AA107" s="36">
        <f t="shared" si="45"/>
        <v>0</v>
      </c>
      <c r="AB107" s="48">
        <v>254.03</v>
      </c>
      <c r="AC107" s="48">
        <f t="shared" si="46"/>
        <v>1768.05</v>
      </c>
      <c r="AE107" s="48">
        <f t="shared" si="43"/>
        <v>129651.11</v>
      </c>
      <c r="AG107" s="48">
        <f t="shared" si="47"/>
        <v>0</v>
      </c>
      <c r="AJ107" s="48">
        <f>+AJ75</f>
        <v>0</v>
      </c>
    </row>
    <row r="108" spans="1:36" s="48" customFormat="1" ht="18" customHeight="1">
      <c r="A108" s="49">
        <v>84</v>
      </c>
      <c r="B108" s="320" t="s">
        <v>131</v>
      </c>
      <c r="C108" s="321"/>
      <c r="D108" s="89" t="s">
        <v>25</v>
      </c>
      <c r="E108" s="128">
        <v>963.06</v>
      </c>
      <c r="F108" s="142">
        <v>56.67</v>
      </c>
      <c r="G108" s="51">
        <f t="shared" si="55"/>
        <v>54576.61</v>
      </c>
      <c r="H108" s="142"/>
      <c r="I108" s="51"/>
      <c r="J108" s="51"/>
      <c r="K108" s="51"/>
      <c r="L108" s="51"/>
      <c r="M108" s="51"/>
      <c r="N108" s="52"/>
      <c r="O108" s="53">
        <f t="shared" si="44"/>
        <v>0</v>
      </c>
      <c r="P108" s="143"/>
      <c r="Q108" s="55">
        <f t="shared" si="62"/>
        <v>0</v>
      </c>
      <c r="R108" s="91">
        <f t="shared" si="63"/>
        <v>0</v>
      </c>
      <c r="S108" s="52">
        <f t="shared" si="63"/>
        <v>0</v>
      </c>
      <c r="T108" s="51">
        <f t="shared" si="64"/>
        <v>56.67</v>
      </c>
      <c r="U108" s="51">
        <f t="shared" si="65"/>
        <v>54576.61</v>
      </c>
      <c r="V108" s="51">
        <f t="shared" si="66"/>
        <v>0</v>
      </c>
      <c r="W108" s="58">
        <f t="shared" si="67"/>
        <v>0</v>
      </c>
      <c r="Z108" s="48">
        <f t="shared" si="42"/>
        <v>6702.9</v>
      </c>
      <c r="AA108" s="36">
        <f t="shared" si="45"/>
        <v>0</v>
      </c>
      <c r="AB108" s="48">
        <v>138.37</v>
      </c>
      <c r="AC108" s="48">
        <f t="shared" si="46"/>
        <v>963.06</v>
      </c>
      <c r="AE108" s="48">
        <f t="shared" si="43"/>
        <v>54576.61</v>
      </c>
      <c r="AG108" s="48">
        <f t="shared" si="47"/>
        <v>0</v>
      </c>
    </row>
    <row r="109" spans="1:36" s="48" customFormat="1" ht="18" customHeight="1">
      <c r="A109" s="49">
        <v>85</v>
      </c>
      <c r="B109" s="320" t="s">
        <v>67</v>
      </c>
      <c r="C109" s="321"/>
      <c r="D109" s="89" t="s">
        <v>25</v>
      </c>
      <c r="E109" s="134">
        <v>778.41</v>
      </c>
      <c r="F109" s="142">
        <v>1156.67</v>
      </c>
      <c r="G109" s="51">
        <f t="shared" si="55"/>
        <v>900363.49</v>
      </c>
      <c r="H109" s="142"/>
      <c r="I109" s="51"/>
      <c r="J109" s="51"/>
      <c r="K109" s="51"/>
      <c r="L109" s="51"/>
      <c r="M109" s="51"/>
      <c r="N109" s="52"/>
      <c r="O109" s="53">
        <f t="shared" si="44"/>
        <v>0</v>
      </c>
      <c r="P109" s="143"/>
      <c r="Q109" s="55">
        <f t="shared" si="62"/>
        <v>0</v>
      </c>
      <c r="R109" s="91">
        <f t="shared" si="63"/>
        <v>0</v>
      </c>
      <c r="S109" s="52">
        <f t="shared" si="63"/>
        <v>0</v>
      </c>
      <c r="T109" s="51">
        <f t="shared" si="64"/>
        <v>1156.67</v>
      </c>
      <c r="U109" s="51">
        <f t="shared" si="65"/>
        <v>900363.49</v>
      </c>
      <c r="V109" s="51">
        <f t="shared" si="66"/>
        <v>0</v>
      </c>
      <c r="W109" s="58">
        <f t="shared" si="67"/>
        <v>0</v>
      </c>
      <c r="Z109" s="48">
        <f t="shared" si="42"/>
        <v>5417.73</v>
      </c>
      <c r="AA109" s="36">
        <f t="shared" si="45"/>
        <v>0</v>
      </c>
      <c r="AB109" s="48">
        <v>111.84</v>
      </c>
      <c r="AC109" s="48">
        <f t="shared" si="46"/>
        <v>778.41</v>
      </c>
      <c r="AE109" s="48">
        <f t="shared" si="43"/>
        <v>900363.49</v>
      </c>
      <c r="AG109" s="48">
        <f t="shared" si="47"/>
        <v>0</v>
      </c>
    </row>
    <row r="110" spans="1:36" s="48" customFormat="1" ht="18" customHeight="1">
      <c r="A110" s="49">
        <v>86</v>
      </c>
      <c r="B110" s="320" t="s">
        <v>132</v>
      </c>
      <c r="C110" s="321"/>
      <c r="D110" s="89" t="s">
        <v>37</v>
      </c>
      <c r="E110" s="128">
        <v>34.590000000000003</v>
      </c>
      <c r="F110" s="142">
        <v>1376.67</v>
      </c>
      <c r="G110" s="51">
        <f t="shared" si="55"/>
        <v>47619.02</v>
      </c>
      <c r="H110" s="142"/>
      <c r="I110" s="51"/>
      <c r="J110" s="51"/>
      <c r="K110" s="51"/>
      <c r="L110" s="51"/>
      <c r="M110" s="51"/>
      <c r="N110" s="52"/>
      <c r="O110" s="53">
        <f t="shared" si="44"/>
        <v>0</v>
      </c>
      <c r="P110" s="90"/>
      <c r="Q110" s="55">
        <f t="shared" si="62"/>
        <v>0</v>
      </c>
      <c r="R110" s="91">
        <f t="shared" si="63"/>
        <v>0</v>
      </c>
      <c r="S110" s="52">
        <f t="shared" si="63"/>
        <v>0</v>
      </c>
      <c r="T110" s="51">
        <f t="shared" si="64"/>
        <v>1376.67</v>
      </c>
      <c r="U110" s="51">
        <f t="shared" si="65"/>
        <v>47619.02</v>
      </c>
      <c r="V110" s="51">
        <f t="shared" si="66"/>
        <v>0</v>
      </c>
      <c r="W110" s="58">
        <f t="shared" si="67"/>
        <v>0</v>
      </c>
      <c r="Z110" s="48">
        <f t="shared" si="42"/>
        <v>240.75</v>
      </c>
      <c r="AA110" s="36">
        <f t="shared" si="45"/>
        <v>0</v>
      </c>
      <c r="AB110" s="48">
        <v>4.97</v>
      </c>
      <c r="AC110" s="48">
        <f t="shared" si="46"/>
        <v>34.6</v>
      </c>
      <c r="AE110" s="48">
        <f t="shared" si="43"/>
        <v>47632.78</v>
      </c>
      <c r="AG110" s="48">
        <f t="shared" si="47"/>
        <v>-9.9999999999980105E-3</v>
      </c>
    </row>
    <row r="111" spans="1:36" s="48" customFormat="1" ht="18" customHeight="1" thickBot="1">
      <c r="A111" s="49">
        <v>87</v>
      </c>
      <c r="B111" s="320" t="s">
        <v>133</v>
      </c>
      <c r="C111" s="321"/>
      <c r="D111" s="89" t="s">
        <v>64</v>
      </c>
      <c r="E111" s="128">
        <v>198.85</v>
      </c>
      <c r="F111" s="142">
        <v>166.67</v>
      </c>
      <c r="G111" s="51">
        <f t="shared" si="55"/>
        <v>33142.33</v>
      </c>
      <c r="H111" s="144"/>
      <c r="I111" s="65"/>
      <c r="J111" s="65"/>
      <c r="K111" s="65"/>
      <c r="L111" s="65"/>
      <c r="M111" s="65"/>
      <c r="N111" s="93"/>
      <c r="O111" s="66">
        <f t="shared" si="44"/>
        <v>0</v>
      </c>
      <c r="P111" s="94"/>
      <c r="Q111" s="145">
        <f t="shared" si="62"/>
        <v>0</v>
      </c>
      <c r="R111" s="91">
        <f t="shared" si="63"/>
        <v>0</v>
      </c>
      <c r="S111" s="52">
        <f t="shared" si="63"/>
        <v>0</v>
      </c>
      <c r="T111" s="65">
        <f t="shared" si="64"/>
        <v>166.67</v>
      </c>
      <c r="U111" s="65">
        <f t="shared" si="65"/>
        <v>33142.33</v>
      </c>
      <c r="V111" s="65">
        <f t="shared" si="66"/>
        <v>0</v>
      </c>
      <c r="W111" s="70">
        <f t="shared" si="67"/>
        <v>0</v>
      </c>
      <c r="Z111" s="48">
        <f t="shared" si="42"/>
        <v>1384</v>
      </c>
      <c r="AA111" s="36">
        <f t="shared" si="45"/>
        <v>0</v>
      </c>
      <c r="AB111" s="48">
        <v>28.57</v>
      </c>
      <c r="AC111" s="48">
        <f t="shared" si="46"/>
        <v>198.85</v>
      </c>
      <c r="AE111" s="48">
        <f t="shared" si="43"/>
        <v>33142.33</v>
      </c>
      <c r="AG111" s="48">
        <f t="shared" si="47"/>
        <v>0</v>
      </c>
    </row>
    <row r="112" spans="1:36" s="24" customFormat="1" ht="18" customHeight="1" thickBot="1">
      <c r="A112" s="147">
        <v>6</v>
      </c>
      <c r="B112" s="329" t="s">
        <v>134</v>
      </c>
      <c r="C112" s="330"/>
      <c r="D112" s="95"/>
      <c r="E112" s="161"/>
      <c r="F112" s="150"/>
      <c r="G112" s="97"/>
      <c r="H112" s="150"/>
      <c r="I112" s="97"/>
      <c r="J112" s="97"/>
      <c r="K112" s="97"/>
      <c r="L112" s="97"/>
      <c r="M112" s="97"/>
      <c r="N112" s="123"/>
      <c r="O112" s="123"/>
      <c r="P112" s="98"/>
      <c r="Q112" s="99"/>
      <c r="R112" s="100"/>
      <c r="S112" s="101"/>
      <c r="T112" s="96"/>
      <c r="U112" s="97"/>
      <c r="V112" s="96"/>
      <c r="W112" s="178"/>
      <c r="Z112" s="48">
        <f t="shared" si="42"/>
        <v>0</v>
      </c>
      <c r="AA112" s="36" t="e">
        <f t="shared" si="45"/>
        <v>#DIV/0!</v>
      </c>
      <c r="AC112" s="48">
        <f t="shared" si="46"/>
        <v>0</v>
      </c>
      <c r="AE112" s="48">
        <f t="shared" si="43"/>
        <v>0</v>
      </c>
      <c r="AG112" s="48">
        <f t="shared" si="47"/>
        <v>0</v>
      </c>
    </row>
    <row r="113" spans="1:33" s="48" customFormat="1" ht="18" customHeight="1">
      <c r="A113" s="80">
        <v>88</v>
      </c>
      <c r="B113" s="337" t="s">
        <v>135</v>
      </c>
      <c r="C113" s="338"/>
      <c r="D113" s="81" t="s">
        <v>64</v>
      </c>
      <c r="E113" s="175">
        <v>736.23</v>
      </c>
      <c r="F113" s="157">
        <v>3528</v>
      </c>
      <c r="G113" s="82">
        <f>ROUND(F113*$E113,2)</f>
        <v>2597419.44</v>
      </c>
      <c r="H113" s="157"/>
      <c r="I113" s="82"/>
      <c r="J113" s="82"/>
      <c r="K113" s="82"/>
      <c r="L113" s="82"/>
      <c r="M113" s="82"/>
      <c r="N113" s="83"/>
      <c r="O113" s="84">
        <f t="shared" si="44"/>
        <v>0</v>
      </c>
      <c r="P113" s="158"/>
      <c r="Q113" s="86">
        <f t="shared" ref="Q113:Q131" si="68">ROUND(P113*$E113,2)</f>
        <v>0</v>
      </c>
      <c r="R113" s="87">
        <f t="shared" ref="R113:S131" si="69">ROUND((N113+P113),2)</f>
        <v>0</v>
      </c>
      <c r="S113" s="83">
        <f t="shared" si="69"/>
        <v>0</v>
      </c>
      <c r="T113" s="82">
        <f t="shared" ref="T113:T131" si="70">ROUND(F113-R113,2)</f>
        <v>3528</v>
      </c>
      <c r="U113" s="82">
        <f t="shared" ref="U113:U131" si="71">G113-S113</f>
        <v>2597419.44</v>
      </c>
      <c r="V113" s="82">
        <f t="shared" ref="V113:V131" si="72">ROUND(P113/F113*100,2)</f>
        <v>0</v>
      </c>
      <c r="W113" s="88">
        <f t="shared" ref="W113:W131" si="73">ROUND(R113/F113*100,2)</f>
        <v>0</v>
      </c>
      <c r="Z113" s="48">
        <f t="shared" si="42"/>
        <v>5124.16</v>
      </c>
      <c r="AA113" s="36">
        <f t="shared" si="45"/>
        <v>0</v>
      </c>
      <c r="AB113" s="48">
        <v>105.78</v>
      </c>
      <c r="AC113" s="48">
        <f t="shared" si="46"/>
        <v>736.23</v>
      </c>
      <c r="AE113" s="48">
        <f t="shared" si="43"/>
        <v>2597419.44</v>
      </c>
      <c r="AG113" s="48">
        <f t="shared" si="47"/>
        <v>0</v>
      </c>
    </row>
    <row r="114" spans="1:33" s="48" customFormat="1" ht="18" customHeight="1">
      <c r="A114" s="49">
        <v>89</v>
      </c>
      <c r="B114" s="320" t="s">
        <v>136</v>
      </c>
      <c r="C114" s="321"/>
      <c r="D114" s="89" t="s">
        <v>137</v>
      </c>
      <c r="E114" s="128">
        <v>81.36</v>
      </c>
      <c r="F114" s="142">
        <v>175</v>
      </c>
      <c r="G114" s="51">
        <f>ROUND(F114*$E114,2)</f>
        <v>14238</v>
      </c>
      <c r="H114" s="142"/>
      <c r="I114" s="51"/>
      <c r="J114" s="51"/>
      <c r="K114" s="51"/>
      <c r="L114" s="51"/>
      <c r="M114" s="51"/>
      <c r="N114" s="52"/>
      <c r="O114" s="53">
        <f t="shared" si="44"/>
        <v>0</v>
      </c>
      <c r="P114" s="135"/>
      <c r="Q114" s="55">
        <f t="shared" si="68"/>
        <v>0</v>
      </c>
      <c r="R114" s="91">
        <f t="shared" si="69"/>
        <v>0</v>
      </c>
      <c r="S114" s="52">
        <f t="shared" si="69"/>
        <v>0</v>
      </c>
      <c r="T114" s="51">
        <f t="shared" si="70"/>
        <v>175</v>
      </c>
      <c r="U114" s="51">
        <f t="shared" si="71"/>
        <v>14238</v>
      </c>
      <c r="V114" s="51">
        <f t="shared" si="72"/>
        <v>0</v>
      </c>
      <c r="W114" s="58">
        <f t="shared" si="73"/>
        <v>0</v>
      </c>
      <c r="Z114" s="48">
        <f t="shared" si="42"/>
        <v>566.27</v>
      </c>
      <c r="AA114" s="36">
        <f t="shared" si="45"/>
        <v>0</v>
      </c>
      <c r="AB114" s="48">
        <v>11.69</v>
      </c>
      <c r="AC114" s="48">
        <f t="shared" si="46"/>
        <v>81.37</v>
      </c>
      <c r="AE114" s="48">
        <f t="shared" si="43"/>
        <v>14239.75</v>
      </c>
      <c r="AG114" s="48">
        <f t="shared" si="47"/>
        <v>-1.0000000000005116E-2</v>
      </c>
    </row>
    <row r="115" spans="1:33" s="48" customFormat="1" ht="18" customHeight="1">
      <c r="A115" s="49">
        <v>90</v>
      </c>
      <c r="B115" s="318" t="s">
        <v>138</v>
      </c>
      <c r="C115" s="319"/>
      <c r="D115" s="89" t="s">
        <v>64</v>
      </c>
      <c r="E115" s="128">
        <v>14.63</v>
      </c>
      <c r="F115" s="142">
        <v>38248</v>
      </c>
      <c r="G115" s="51">
        <f t="shared" ref="G115:G131" si="74">ROUND(F115*$E115,2)</f>
        <v>559568.24</v>
      </c>
      <c r="H115" s="142"/>
      <c r="I115" s="51"/>
      <c r="J115" s="51"/>
      <c r="K115" s="51"/>
      <c r="L115" s="51"/>
      <c r="M115" s="51"/>
      <c r="N115" s="52"/>
      <c r="O115" s="53">
        <f t="shared" si="44"/>
        <v>0</v>
      </c>
      <c r="P115" s="90"/>
      <c r="Q115" s="55">
        <f t="shared" si="68"/>
        <v>0</v>
      </c>
      <c r="R115" s="91">
        <f t="shared" si="69"/>
        <v>0</v>
      </c>
      <c r="S115" s="52">
        <f t="shared" si="69"/>
        <v>0</v>
      </c>
      <c r="T115" s="51">
        <f t="shared" si="70"/>
        <v>38248</v>
      </c>
      <c r="U115" s="51">
        <f t="shared" si="71"/>
        <v>559568.24</v>
      </c>
      <c r="V115" s="51">
        <f t="shared" si="72"/>
        <v>0</v>
      </c>
      <c r="W115" s="58">
        <f t="shared" si="73"/>
        <v>0</v>
      </c>
      <c r="Z115" s="48">
        <f t="shared" si="42"/>
        <v>101.82</v>
      </c>
      <c r="AA115" s="36">
        <f t="shared" si="45"/>
        <v>0</v>
      </c>
      <c r="AB115" s="48">
        <v>2.1</v>
      </c>
      <c r="AC115" s="48">
        <f t="shared" si="46"/>
        <v>14.62</v>
      </c>
      <c r="AE115" s="48">
        <f t="shared" si="43"/>
        <v>559185.76</v>
      </c>
      <c r="AG115" s="48">
        <f t="shared" si="47"/>
        <v>1.0000000000001563E-2</v>
      </c>
    </row>
    <row r="116" spans="1:33" s="48" customFormat="1" ht="18" customHeight="1">
      <c r="A116" s="49">
        <v>91</v>
      </c>
      <c r="B116" s="320" t="s">
        <v>139</v>
      </c>
      <c r="C116" s="321"/>
      <c r="D116" s="89" t="s">
        <v>37</v>
      </c>
      <c r="E116" s="128">
        <v>118.74</v>
      </c>
      <c r="F116" s="142">
        <v>1379</v>
      </c>
      <c r="G116" s="51">
        <f t="shared" si="74"/>
        <v>163742.46</v>
      </c>
      <c r="H116" s="142"/>
      <c r="I116" s="51"/>
      <c r="J116" s="51"/>
      <c r="K116" s="51"/>
      <c r="L116" s="51"/>
      <c r="M116" s="51"/>
      <c r="N116" s="52"/>
      <c r="O116" s="53">
        <f t="shared" si="44"/>
        <v>0</v>
      </c>
      <c r="P116" s="135"/>
      <c r="Q116" s="55">
        <f t="shared" si="68"/>
        <v>0</v>
      </c>
      <c r="R116" s="91">
        <f t="shared" si="69"/>
        <v>0</v>
      </c>
      <c r="S116" s="52">
        <f t="shared" si="69"/>
        <v>0</v>
      </c>
      <c r="T116" s="51">
        <f t="shared" si="70"/>
        <v>1379</v>
      </c>
      <c r="U116" s="51">
        <f t="shared" si="71"/>
        <v>163742.46</v>
      </c>
      <c r="V116" s="51">
        <f t="shared" si="72"/>
        <v>0</v>
      </c>
      <c r="W116" s="58">
        <f t="shared" si="73"/>
        <v>0</v>
      </c>
      <c r="Z116" s="48">
        <f t="shared" si="42"/>
        <v>826.43</v>
      </c>
      <c r="AA116" s="36">
        <f t="shared" si="45"/>
        <v>0</v>
      </c>
      <c r="AB116" s="48">
        <v>17.059999999999999</v>
      </c>
      <c r="AC116" s="48">
        <f t="shared" si="46"/>
        <v>118.74000000000001</v>
      </c>
      <c r="AE116" s="48">
        <f t="shared" si="43"/>
        <v>163742.46</v>
      </c>
      <c r="AG116" s="48">
        <f t="shared" si="47"/>
        <v>0</v>
      </c>
    </row>
    <row r="117" spans="1:33" s="48" customFormat="1" ht="18" customHeight="1">
      <c r="A117" s="49">
        <v>92</v>
      </c>
      <c r="B117" s="320" t="s">
        <v>140</v>
      </c>
      <c r="C117" s="321"/>
      <c r="D117" s="89" t="s">
        <v>37</v>
      </c>
      <c r="E117" s="128">
        <v>118.74</v>
      </c>
      <c r="F117" s="142">
        <v>1481</v>
      </c>
      <c r="G117" s="51">
        <f t="shared" si="74"/>
        <v>175853.94</v>
      </c>
      <c r="H117" s="142"/>
      <c r="I117" s="51"/>
      <c r="J117" s="51"/>
      <c r="K117" s="51"/>
      <c r="L117" s="51"/>
      <c r="M117" s="51"/>
      <c r="N117" s="52"/>
      <c r="O117" s="53">
        <f t="shared" si="44"/>
        <v>0</v>
      </c>
      <c r="P117" s="135"/>
      <c r="Q117" s="55">
        <f t="shared" si="68"/>
        <v>0</v>
      </c>
      <c r="R117" s="91">
        <f t="shared" si="69"/>
        <v>0</v>
      </c>
      <c r="S117" s="52">
        <f t="shared" si="69"/>
        <v>0</v>
      </c>
      <c r="T117" s="51">
        <f t="shared" si="70"/>
        <v>1481</v>
      </c>
      <c r="U117" s="51">
        <f t="shared" si="71"/>
        <v>175853.94</v>
      </c>
      <c r="V117" s="51">
        <f t="shared" si="72"/>
        <v>0</v>
      </c>
      <c r="W117" s="58">
        <f t="shared" si="73"/>
        <v>0</v>
      </c>
      <c r="Z117" s="48">
        <f t="shared" si="42"/>
        <v>826.43</v>
      </c>
      <c r="AA117" s="36">
        <f t="shared" si="45"/>
        <v>0</v>
      </c>
      <c r="AB117" s="48">
        <v>17.059999999999999</v>
      </c>
      <c r="AC117" s="48">
        <f t="shared" si="46"/>
        <v>118.74000000000001</v>
      </c>
      <c r="AE117" s="48">
        <f t="shared" si="43"/>
        <v>175853.94</v>
      </c>
      <c r="AG117" s="48">
        <f t="shared" si="47"/>
        <v>0</v>
      </c>
    </row>
    <row r="118" spans="1:33" s="48" customFormat="1" ht="18" customHeight="1">
      <c r="A118" s="49">
        <v>93</v>
      </c>
      <c r="B118" s="320" t="s">
        <v>141</v>
      </c>
      <c r="C118" s="321"/>
      <c r="D118" s="89" t="s">
        <v>142</v>
      </c>
      <c r="E118" s="128">
        <v>5005.9799999999996</v>
      </c>
      <c r="F118" s="142">
        <v>7</v>
      </c>
      <c r="G118" s="51">
        <f t="shared" si="74"/>
        <v>35041.86</v>
      </c>
      <c r="H118" s="142"/>
      <c r="I118" s="51"/>
      <c r="J118" s="51"/>
      <c r="K118" s="51"/>
      <c r="L118" s="51"/>
      <c r="M118" s="51"/>
      <c r="N118" s="52"/>
      <c r="O118" s="53">
        <f t="shared" si="44"/>
        <v>0</v>
      </c>
      <c r="P118" s="135"/>
      <c r="Q118" s="55">
        <f t="shared" si="68"/>
        <v>0</v>
      </c>
      <c r="R118" s="91">
        <f t="shared" si="69"/>
        <v>0</v>
      </c>
      <c r="S118" s="52">
        <f t="shared" si="69"/>
        <v>0</v>
      </c>
      <c r="T118" s="51">
        <f t="shared" si="70"/>
        <v>7</v>
      </c>
      <c r="U118" s="51">
        <f t="shared" si="71"/>
        <v>35041.86</v>
      </c>
      <c r="V118" s="51">
        <f t="shared" si="72"/>
        <v>0</v>
      </c>
      <c r="W118" s="58">
        <f t="shared" si="73"/>
        <v>0</v>
      </c>
      <c r="Z118" s="48">
        <f t="shared" si="42"/>
        <v>34841.620000000003</v>
      </c>
      <c r="AA118" s="36">
        <f t="shared" si="45"/>
        <v>0</v>
      </c>
      <c r="AB118" s="48">
        <v>719.25</v>
      </c>
      <c r="AC118" s="48">
        <f t="shared" si="46"/>
        <v>5005.9799999999996</v>
      </c>
      <c r="AE118" s="48">
        <f t="shared" si="43"/>
        <v>35041.86</v>
      </c>
      <c r="AG118" s="48">
        <f t="shared" si="47"/>
        <v>0</v>
      </c>
    </row>
    <row r="119" spans="1:33" s="48" customFormat="1" ht="18" customHeight="1">
      <c r="A119" s="49">
        <v>94</v>
      </c>
      <c r="B119" s="318" t="s">
        <v>143</v>
      </c>
      <c r="C119" s="319"/>
      <c r="D119" s="89" t="s">
        <v>142</v>
      </c>
      <c r="E119" s="128">
        <v>4721.87</v>
      </c>
      <c r="F119" s="142">
        <v>14</v>
      </c>
      <c r="G119" s="51">
        <f t="shared" si="74"/>
        <v>66106.179999999993</v>
      </c>
      <c r="H119" s="142"/>
      <c r="I119" s="51"/>
      <c r="J119" s="51"/>
      <c r="K119" s="51"/>
      <c r="L119" s="51"/>
      <c r="M119" s="51"/>
      <c r="N119" s="52"/>
      <c r="O119" s="53">
        <f t="shared" si="44"/>
        <v>0</v>
      </c>
      <c r="P119" s="135"/>
      <c r="Q119" s="55">
        <f t="shared" si="68"/>
        <v>0</v>
      </c>
      <c r="R119" s="91">
        <f t="shared" si="69"/>
        <v>0</v>
      </c>
      <c r="S119" s="52">
        <f t="shared" si="69"/>
        <v>0</v>
      </c>
      <c r="T119" s="51">
        <f t="shared" si="70"/>
        <v>14</v>
      </c>
      <c r="U119" s="51">
        <f t="shared" si="71"/>
        <v>66106.179999999993</v>
      </c>
      <c r="V119" s="51">
        <f t="shared" si="72"/>
        <v>0</v>
      </c>
      <c r="W119" s="58">
        <f t="shared" si="73"/>
        <v>0</v>
      </c>
      <c r="Z119" s="48">
        <f t="shared" si="42"/>
        <v>32864.22</v>
      </c>
      <c r="AA119" s="36">
        <f t="shared" si="45"/>
        <v>0</v>
      </c>
      <c r="AB119" s="48">
        <v>678.43</v>
      </c>
      <c r="AC119" s="48">
        <f t="shared" si="46"/>
        <v>4721.88</v>
      </c>
      <c r="AE119" s="48">
        <f t="shared" si="43"/>
        <v>66106.320000000007</v>
      </c>
      <c r="AG119" s="48">
        <f t="shared" si="47"/>
        <v>-1.0000000000218279E-2</v>
      </c>
    </row>
    <row r="120" spans="1:33" s="48" customFormat="1" ht="18" customHeight="1">
      <c r="A120" s="49">
        <v>95</v>
      </c>
      <c r="B120" s="320" t="s">
        <v>144</v>
      </c>
      <c r="C120" s="321"/>
      <c r="D120" s="89" t="s">
        <v>142</v>
      </c>
      <c r="E120" s="128">
        <v>5621.66</v>
      </c>
      <c r="F120" s="142">
        <v>14</v>
      </c>
      <c r="G120" s="51">
        <f t="shared" si="74"/>
        <v>78703.240000000005</v>
      </c>
      <c r="H120" s="142"/>
      <c r="I120" s="51"/>
      <c r="J120" s="51"/>
      <c r="K120" s="51"/>
      <c r="L120" s="51"/>
      <c r="M120" s="51"/>
      <c r="N120" s="52"/>
      <c r="O120" s="53">
        <f t="shared" si="44"/>
        <v>0</v>
      </c>
      <c r="P120" s="135"/>
      <c r="Q120" s="55">
        <f t="shared" si="68"/>
        <v>0</v>
      </c>
      <c r="R120" s="91">
        <f t="shared" si="69"/>
        <v>0</v>
      </c>
      <c r="S120" s="52">
        <f t="shared" si="69"/>
        <v>0</v>
      </c>
      <c r="T120" s="51">
        <f t="shared" si="70"/>
        <v>14</v>
      </c>
      <c r="U120" s="51">
        <f t="shared" si="71"/>
        <v>78703.240000000005</v>
      </c>
      <c r="V120" s="51">
        <f t="shared" si="72"/>
        <v>0</v>
      </c>
      <c r="W120" s="58">
        <f t="shared" si="73"/>
        <v>0</v>
      </c>
      <c r="Z120" s="48">
        <f t="shared" si="42"/>
        <v>39126.75</v>
      </c>
      <c r="AA120" s="36">
        <f t="shared" si="45"/>
        <v>0</v>
      </c>
      <c r="AB120" s="48">
        <v>807.71</v>
      </c>
      <c r="AC120" s="48">
        <f t="shared" si="46"/>
        <v>5621.67</v>
      </c>
      <c r="AE120" s="48">
        <f t="shared" si="43"/>
        <v>78703.38</v>
      </c>
      <c r="AG120" s="48">
        <f t="shared" si="47"/>
        <v>-1.0000000000218279E-2</v>
      </c>
    </row>
    <row r="121" spans="1:33" s="48" customFormat="1" ht="18" customHeight="1">
      <c r="A121" s="49">
        <v>96</v>
      </c>
      <c r="B121" s="320" t="s">
        <v>145</v>
      </c>
      <c r="C121" s="321"/>
      <c r="D121" s="89" t="s">
        <v>37</v>
      </c>
      <c r="E121" s="128">
        <v>4486.3500000000004</v>
      </c>
      <c r="F121" s="142">
        <v>102</v>
      </c>
      <c r="G121" s="51">
        <f t="shared" si="74"/>
        <v>457607.7</v>
      </c>
      <c r="H121" s="142"/>
      <c r="I121" s="51"/>
      <c r="J121" s="51"/>
      <c r="K121" s="51"/>
      <c r="L121" s="51"/>
      <c r="M121" s="51"/>
      <c r="N121" s="52"/>
      <c r="O121" s="53">
        <f t="shared" si="44"/>
        <v>0</v>
      </c>
      <c r="P121" s="135"/>
      <c r="Q121" s="55">
        <f t="shared" si="68"/>
        <v>0</v>
      </c>
      <c r="R121" s="91">
        <f t="shared" si="69"/>
        <v>0</v>
      </c>
      <c r="S121" s="52">
        <f t="shared" si="69"/>
        <v>0</v>
      </c>
      <c r="T121" s="51">
        <f t="shared" si="70"/>
        <v>102</v>
      </c>
      <c r="U121" s="51">
        <f t="shared" si="71"/>
        <v>457607.7</v>
      </c>
      <c r="V121" s="51">
        <f t="shared" si="72"/>
        <v>0</v>
      </c>
      <c r="W121" s="58">
        <f t="shared" si="73"/>
        <v>0</v>
      </c>
      <c r="Z121" s="48">
        <f t="shared" si="42"/>
        <v>31225</v>
      </c>
      <c r="AA121" s="36">
        <f t="shared" si="45"/>
        <v>0</v>
      </c>
      <c r="AB121" s="48">
        <v>644.59</v>
      </c>
      <c r="AC121" s="48">
        <f t="shared" si="46"/>
        <v>4486.3500000000004</v>
      </c>
      <c r="AE121" s="48">
        <f t="shared" si="43"/>
        <v>457607.7</v>
      </c>
      <c r="AG121" s="48">
        <f t="shared" si="47"/>
        <v>0</v>
      </c>
    </row>
    <row r="122" spans="1:33" s="48" customFormat="1" ht="18" customHeight="1">
      <c r="A122" s="49">
        <v>97</v>
      </c>
      <c r="B122" s="320" t="s">
        <v>146</v>
      </c>
      <c r="C122" s="321"/>
      <c r="D122" s="89" t="s">
        <v>142</v>
      </c>
      <c r="E122" s="128">
        <v>3774.76</v>
      </c>
      <c r="F122" s="142">
        <v>56</v>
      </c>
      <c r="G122" s="51">
        <f t="shared" si="74"/>
        <v>211386.56</v>
      </c>
      <c r="H122" s="142"/>
      <c r="I122" s="51"/>
      <c r="J122" s="51"/>
      <c r="K122" s="51"/>
      <c r="L122" s="51"/>
      <c r="M122" s="51"/>
      <c r="N122" s="52"/>
      <c r="O122" s="53">
        <f t="shared" si="44"/>
        <v>0</v>
      </c>
      <c r="P122" s="135"/>
      <c r="Q122" s="55">
        <f t="shared" si="68"/>
        <v>0</v>
      </c>
      <c r="R122" s="91">
        <f t="shared" si="69"/>
        <v>0</v>
      </c>
      <c r="S122" s="52">
        <f t="shared" si="69"/>
        <v>0</v>
      </c>
      <c r="T122" s="51">
        <f t="shared" si="70"/>
        <v>56</v>
      </c>
      <c r="U122" s="51">
        <f t="shared" si="71"/>
        <v>211386.56</v>
      </c>
      <c r="V122" s="51">
        <f t="shared" si="72"/>
        <v>0</v>
      </c>
      <c r="W122" s="58">
        <f t="shared" si="73"/>
        <v>0</v>
      </c>
      <c r="Z122" s="48">
        <f t="shared" si="42"/>
        <v>26272.33</v>
      </c>
      <c r="AA122" s="36">
        <f t="shared" si="45"/>
        <v>0</v>
      </c>
      <c r="AB122" s="48">
        <v>542.35</v>
      </c>
      <c r="AC122" s="48">
        <f t="shared" si="46"/>
        <v>3774.76</v>
      </c>
      <c r="AE122" s="48">
        <f t="shared" si="43"/>
        <v>211386.56</v>
      </c>
      <c r="AG122" s="48">
        <f t="shared" si="47"/>
        <v>0</v>
      </c>
    </row>
    <row r="123" spans="1:33" s="48" customFormat="1" ht="18" customHeight="1">
      <c r="A123" s="49">
        <v>98</v>
      </c>
      <c r="B123" s="320" t="s">
        <v>147</v>
      </c>
      <c r="C123" s="321"/>
      <c r="D123" s="89" t="s">
        <v>142</v>
      </c>
      <c r="E123" s="128">
        <v>32582.54</v>
      </c>
      <c r="F123" s="142">
        <v>4</v>
      </c>
      <c r="G123" s="51">
        <f t="shared" si="74"/>
        <v>130330.16</v>
      </c>
      <c r="H123" s="142"/>
      <c r="I123" s="51"/>
      <c r="J123" s="51"/>
      <c r="K123" s="51"/>
      <c r="L123" s="51"/>
      <c r="M123" s="51"/>
      <c r="N123" s="52"/>
      <c r="O123" s="53">
        <f t="shared" si="44"/>
        <v>0</v>
      </c>
      <c r="P123" s="135"/>
      <c r="Q123" s="55">
        <f t="shared" si="68"/>
        <v>0</v>
      </c>
      <c r="R123" s="91">
        <f t="shared" si="69"/>
        <v>0</v>
      </c>
      <c r="S123" s="52">
        <f t="shared" si="69"/>
        <v>0</v>
      </c>
      <c r="T123" s="51">
        <f t="shared" si="70"/>
        <v>4</v>
      </c>
      <c r="U123" s="51">
        <f t="shared" si="71"/>
        <v>130330.16</v>
      </c>
      <c r="V123" s="51">
        <f t="shared" si="72"/>
        <v>0</v>
      </c>
      <c r="W123" s="58">
        <f t="shared" si="73"/>
        <v>0</v>
      </c>
      <c r="Z123" s="48">
        <f t="shared" si="42"/>
        <v>226774.48</v>
      </c>
      <c r="AA123" s="36">
        <f t="shared" si="45"/>
        <v>0</v>
      </c>
      <c r="AB123" s="48">
        <v>4681.3999999999996</v>
      </c>
      <c r="AC123" s="48">
        <f t="shared" si="46"/>
        <v>32582.55</v>
      </c>
      <c r="AE123" s="48">
        <f t="shared" si="43"/>
        <v>130330.2</v>
      </c>
      <c r="AG123" s="48">
        <f t="shared" si="47"/>
        <v>-9.9999999983992893E-3</v>
      </c>
    </row>
    <row r="124" spans="1:33" s="48" customFormat="1" ht="18" customHeight="1">
      <c r="A124" s="49">
        <v>99</v>
      </c>
      <c r="B124" s="320" t="s">
        <v>148</v>
      </c>
      <c r="C124" s="321"/>
      <c r="D124" s="89" t="s">
        <v>64</v>
      </c>
      <c r="E124" s="128">
        <v>1339.52</v>
      </c>
      <c r="F124" s="142">
        <v>3465</v>
      </c>
      <c r="G124" s="51">
        <f t="shared" si="74"/>
        <v>4641436.8</v>
      </c>
      <c r="H124" s="142"/>
      <c r="I124" s="51"/>
      <c r="J124" s="51"/>
      <c r="K124" s="51"/>
      <c r="L124" s="51"/>
      <c r="M124" s="51"/>
      <c r="N124" s="52"/>
      <c r="O124" s="53">
        <f t="shared" si="44"/>
        <v>0</v>
      </c>
      <c r="P124" s="135"/>
      <c r="Q124" s="55">
        <f t="shared" si="68"/>
        <v>0</v>
      </c>
      <c r="R124" s="91">
        <f t="shared" si="69"/>
        <v>0</v>
      </c>
      <c r="S124" s="52">
        <f t="shared" si="69"/>
        <v>0</v>
      </c>
      <c r="T124" s="51">
        <f t="shared" si="70"/>
        <v>3465</v>
      </c>
      <c r="U124" s="51">
        <f t="shared" si="71"/>
        <v>4641436.8</v>
      </c>
      <c r="V124" s="51">
        <f t="shared" si="72"/>
        <v>0</v>
      </c>
      <c r="W124" s="58">
        <f t="shared" si="73"/>
        <v>0</v>
      </c>
      <c r="Z124" s="48">
        <f t="shared" si="42"/>
        <v>9323.06</v>
      </c>
      <c r="AA124" s="36">
        <f t="shared" si="45"/>
        <v>0</v>
      </c>
      <c r="AB124" s="48">
        <v>192.46</v>
      </c>
      <c r="AC124" s="48">
        <f t="shared" si="46"/>
        <v>1339.53</v>
      </c>
      <c r="AE124" s="48">
        <f t="shared" si="43"/>
        <v>4641471.45</v>
      </c>
      <c r="AG124" s="48">
        <f t="shared" si="47"/>
        <v>-9.9999999999909051E-3</v>
      </c>
    </row>
    <row r="125" spans="1:33" s="48" customFormat="1" ht="18" customHeight="1">
      <c r="A125" s="49">
        <v>100</v>
      </c>
      <c r="B125" s="320" t="s">
        <v>149</v>
      </c>
      <c r="C125" s="321"/>
      <c r="D125" s="89" t="s">
        <v>142</v>
      </c>
      <c r="E125" s="128">
        <v>479.41</v>
      </c>
      <c r="F125" s="142">
        <v>60</v>
      </c>
      <c r="G125" s="51">
        <f t="shared" si="74"/>
        <v>28764.6</v>
      </c>
      <c r="H125" s="142"/>
      <c r="I125" s="51"/>
      <c r="J125" s="51"/>
      <c r="K125" s="51"/>
      <c r="L125" s="51"/>
      <c r="M125" s="51"/>
      <c r="N125" s="52"/>
      <c r="O125" s="53">
        <f t="shared" si="44"/>
        <v>0</v>
      </c>
      <c r="P125" s="135"/>
      <c r="Q125" s="55">
        <f t="shared" si="68"/>
        <v>0</v>
      </c>
      <c r="R125" s="91">
        <f t="shared" si="69"/>
        <v>0</v>
      </c>
      <c r="S125" s="52">
        <f t="shared" si="69"/>
        <v>0</v>
      </c>
      <c r="T125" s="51">
        <f t="shared" si="70"/>
        <v>60</v>
      </c>
      <c r="U125" s="51">
        <f t="shared" si="71"/>
        <v>28764.6</v>
      </c>
      <c r="V125" s="51">
        <f t="shared" si="72"/>
        <v>0</v>
      </c>
      <c r="W125" s="58">
        <f t="shared" si="73"/>
        <v>0</v>
      </c>
      <c r="Z125" s="48">
        <f t="shared" si="42"/>
        <v>3336.69</v>
      </c>
      <c r="AA125" s="36">
        <f t="shared" si="45"/>
        <v>0</v>
      </c>
      <c r="AB125" s="48">
        <v>68.88</v>
      </c>
      <c r="AC125" s="48">
        <f t="shared" si="46"/>
        <v>479.40999999999997</v>
      </c>
      <c r="AE125" s="48">
        <f t="shared" si="43"/>
        <v>28764.6</v>
      </c>
      <c r="AG125" s="48">
        <f t="shared" si="47"/>
        <v>0</v>
      </c>
    </row>
    <row r="126" spans="1:33" s="48" customFormat="1" ht="18" customHeight="1">
      <c r="A126" s="49">
        <v>101</v>
      </c>
      <c r="B126" s="320" t="s">
        <v>150</v>
      </c>
      <c r="C126" s="321"/>
      <c r="D126" s="89" t="s">
        <v>142</v>
      </c>
      <c r="E126" s="128">
        <v>1953.06</v>
      </c>
      <c r="F126" s="142">
        <v>4</v>
      </c>
      <c r="G126" s="51">
        <f t="shared" si="74"/>
        <v>7812.24</v>
      </c>
      <c r="H126" s="142"/>
      <c r="I126" s="51"/>
      <c r="J126" s="51"/>
      <c r="K126" s="51"/>
      <c r="L126" s="51"/>
      <c r="M126" s="51"/>
      <c r="N126" s="52"/>
      <c r="O126" s="53">
        <f t="shared" si="44"/>
        <v>0</v>
      </c>
      <c r="P126" s="135"/>
      <c r="Q126" s="55">
        <f t="shared" si="68"/>
        <v>0</v>
      </c>
      <c r="R126" s="91">
        <f t="shared" si="69"/>
        <v>0</v>
      </c>
      <c r="S126" s="52">
        <f t="shared" si="69"/>
        <v>0</v>
      </c>
      <c r="T126" s="51">
        <f t="shared" si="70"/>
        <v>4</v>
      </c>
      <c r="U126" s="51">
        <f t="shared" si="71"/>
        <v>7812.24</v>
      </c>
      <c r="V126" s="51">
        <f t="shared" si="72"/>
        <v>0</v>
      </c>
      <c r="W126" s="58">
        <f t="shared" si="73"/>
        <v>0</v>
      </c>
      <c r="Z126" s="48">
        <f t="shared" si="42"/>
        <v>13593.3</v>
      </c>
      <c r="AA126" s="36">
        <f t="shared" si="45"/>
        <v>0</v>
      </c>
      <c r="AB126" s="48">
        <v>280.61</v>
      </c>
      <c r="AC126" s="48">
        <f t="shared" si="46"/>
        <v>1953.05</v>
      </c>
      <c r="AE126" s="48">
        <f t="shared" si="43"/>
        <v>7812.2</v>
      </c>
      <c r="AG126" s="48">
        <f t="shared" si="47"/>
        <v>9.9999999999909051E-3</v>
      </c>
    </row>
    <row r="127" spans="1:33" s="48" customFormat="1" ht="18" customHeight="1">
      <c r="A127" s="49">
        <v>102</v>
      </c>
      <c r="B127" s="320" t="s">
        <v>151</v>
      </c>
      <c r="C127" s="321"/>
      <c r="D127" s="89" t="s">
        <v>142</v>
      </c>
      <c r="E127" s="128">
        <v>427.97</v>
      </c>
      <c r="F127" s="142">
        <v>14</v>
      </c>
      <c r="G127" s="51">
        <f t="shared" si="74"/>
        <v>5991.58</v>
      </c>
      <c r="H127" s="142"/>
      <c r="I127" s="51"/>
      <c r="J127" s="51"/>
      <c r="K127" s="51"/>
      <c r="L127" s="51"/>
      <c r="M127" s="51"/>
      <c r="N127" s="52"/>
      <c r="O127" s="53">
        <f t="shared" si="44"/>
        <v>0</v>
      </c>
      <c r="P127" s="135"/>
      <c r="Q127" s="55">
        <f t="shared" si="68"/>
        <v>0</v>
      </c>
      <c r="R127" s="91">
        <f t="shared" si="69"/>
        <v>0</v>
      </c>
      <c r="S127" s="52">
        <f t="shared" si="69"/>
        <v>0</v>
      </c>
      <c r="T127" s="51">
        <f t="shared" si="70"/>
        <v>14</v>
      </c>
      <c r="U127" s="51">
        <f t="shared" si="71"/>
        <v>5991.58</v>
      </c>
      <c r="V127" s="51">
        <f t="shared" si="72"/>
        <v>0</v>
      </c>
      <c r="W127" s="58">
        <f t="shared" si="73"/>
        <v>0</v>
      </c>
      <c r="Z127" s="48">
        <f t="shared" si="42"/>
        <v>2978.67</v>
      </c>
      <c r="AA127" s="36">
        <f t="shared" si="45"/>
        <v>0</v>
      </c>
      <c r="AB127" s="48">
        <v>61.49</v>
      </c>
      <c r="AC127" s="48">
        <f t="shared" si="46"/>
        <v>427.98</v>
      </c>
      <c r="AE127" s="48">
        <f t="shared" si="43"/>
        <v>5991.72</v>
      </c>
      <c r="AG127" s="48">
        <f t="shared" si="47"/>
        <v>-9.9999999999909051E-3</v>
      </c>
    </row>
    <row r="128" spans="1:33" s="48" customFormat="1" ht="18" customHeight="1">
      <c r="A128" s="49">
        <v>103</v>
      </c>
      <c r="B128" s="320" t="s">
        <v>152</v>
      </c>
      <c r="C128" s="321"/>
      <c r="D128" s="89" t="s">
        <v>142</v>
      </c>
      <c r="E128" s="128">
        <v>980.81</v>
      </c>
      <c r="F128" s="142">
        <v>4</v>
      </c>
      <c r="G128" s="51">
        <f t="shared" si="74"/>
        <v>3923.24</v>
      </c>
      <c r="H128" s="142"/>
      <c r="I128" s="51"/>
      <c r="J128" s="51"/>
      <c r="K128" s="51"/>
      <c r="L128" s="51"/>
      <c r="M128" s="51"/>
      <c r="N128" s="52"/>
      <c r="O128" s="53">
        <f t="shared" si="44"/>
        <v>0</v>
      </c>
      <c r="P128" s="135"/>
      <c r="Q128" s="55">
        <f t="shared" si="68"/>
        <v>0</v>
      </c>
      <c r="R128" s="91">
        <f t="shared" si="69"/>
        <v>0</v>
      </c>
      <c r="S128" s="52">
        <f t="shared" si="69"/>
        <v>0</v>
      </c>
      <c r="T128" s="51">
        <f t="shared" si="70"/>
        <v>4</v>
      </c>
      <c r="U128" s="51">
        <f t="shared" si="71"/>
        <v>3923.24</v>
      </c>
      <c r="V128" s="51">
        <f t="shared" si="72"/>
        <v>0</v>
      </c>
      <c r="W128" s="58">
        <f t="shared" si="73"/>
        <v>0</v>
      </c>
      <c r="Z128" s="48">
        <f t="shared" si="42"/>
        <v>6826.44</v>
      </c>
      <c r="AA128" s="36">
        <f t="shared" si="45"/>
        <v>0</v>
      </c>
      <c r="AB128" s="48">
        <v>140.91999999999999</v>
      </c>
      <c r="AC128" s="48">
        <f t="shared" si="46"/>
        <v>980.81</v>
      </c>
      <c r="AE128" s="48">
        <f t="shared" si="43"/>
        <v>3923.24</v>
      </c>
      <c r="AG128" s="48">
        <f t="shared" si="47"/>
        <v>0</v>
      </c>
    </row>
    <row r="129" spans="1:36" s="48" customFormat="1" ht="18" customHeight="1">
      <c r="A129" s="49">
        <v>104</v>
      </c>
      <c r="B129" s="320" t="s">
        <v>153</v>
      </c>
      <c r="C129" s="321"/>
      <c r="D129" s="89" t="s">
        <v>142</v>
      </c>
      <c r="E129" s="128">
        <v>250.14</v>
      </c>
      <c r="F129" s="142">
        <v>32</v>
      </c>
      <c r="G129" s="51">
        <f t="shared" si="74"/>
        <v>8004.48</v>
      </c>
      <c r="H129" s="142"/>
      <c r="I129" s="51"/>
      <c r="J129" s="51"/>
      <c r="K129" s="51"/>
      <c r="L129" s="51"/>
      <c r="M129" s="51"/>
      <c r="N129" s="52"/>
      <c r="O129" s="53">
        <f t="shared" si="44"/>
        <v>0</v>
      </c>
      <c r="P129" s="135"/>
      <c r="Q129" s="55">
        <f t="shared" si="68"/>
        <v>0</v>
      </c>
      <c r="R129" s="91">
        <f t="shared" si="69"/>
        <v>0</v>
      </c>
      <c r="S129" s="52">
        <f t="shared" si="69"/>
        <v>0</v>
      </c>
      <c r="T129" s="51">
        <f t="shared" si="70"/>
        <v>32</v>
      </c>
      <c r="U129" s="51">
        <f t="shared" si="71"/>
        <v>8004.48</v>
      </c>
      <c r="V129" s="51">
        <f t="shared" si="72"/>
        <v>0</v>
      </c>
      <c r="W129" s="58">
        <f t="shared" si="73"/>
        <v>0</v>
      </c>
      <c r="Z129" s="48">
        <f t="shared" si="42"/>
        <v>1740.97</v>
      </c>
      <c r="AA129" s="36">
        <f t="shared" si="45"/>
        <v>0</v>
      </c>
      <c r="AB129" s="48">
        <v>35.94</v>
      </c>
      <c r="AC129" s="48">
        <f t="shared" si="46"/>
        <v>250.14999999999998</v>
      </c>
      <c r="AE129" s="48">
        <f t="shared" si="43"/>
        <v>8004.8</v>
      </c>
      <c r="AG129" s="48">
        <f t="shared" si="47"/>
        <v>-9.9999999999909051E-3</v>
      </c>
    </row>
    <row r="130" spans="1:36" s="48" customFormat="1" ht="18" customHeight="1">
      <c r="A130" s="49">
        <v>105</v>
      </c>
      <c r="B130" s="320" t="s">
        <v>154</v>
      </c>
      <c r="C130" s="321"/>
      <c r="D130" s="89" t="s">
        <v>142</v>
      </c>
      <c r="E130" s="128">
        <v>81.78</v>
      </c>
      <c r="F130" s="142">
        <v>2905</v>
      </c>
      <c r="G130" s="51">
        <f t="shared" si="74"/>
        <v>237570.9</v>
      </c>
      <c r="H130" s="142"/>
      <c r="I130" s="51"/>
      <c r="J130" s="51"/>
      <c r="K130" s="51"/>
      <c r="L130" s="51"/>
      <c r="M130" s="51"/>
      <c r="N130" s="52"/>
      <c r="O130" s="53">
        <f t="shared" si="44"/>
        <v>0</v>
      </c>
      <c r="P130" s="135"/>
      <c r="Q130" s="55">
        <f t="shared" si="68"/>
        <v>0</v>
      </c>
      <c r="R130" s="91">
        <f t="shared" si="69"/>
        <v>0</v>
      </c>
      <c r="S130" s="52">
        <f t="shared" si="69"/>
        <v>0</v>
      </c>
      <c r="T130" s="51">
        <f t="shared" si="70"/>
        <v>2905</v>
      </c>
      <c r="U130" s="51">
        <f t="shared" si="71"/>
        <v>237570.9</v>
      </c>
      <c r="V130" s="51">
        <f t="shared" si="72"/>
        <v>0</v>
      </c>
      <c r="W130" s="58">
        <f t="shared" si="73"/>
        <v>0</v>
      </c>
      <c r="Z130" s="48">
        <f t="shared" si="42"/>
        <v>569.19000000000005</v>
      </c>
      <c r="AA130" s="36">
        <f t="shared" si="45"/>
        <v>0</v>
      </c>
      <c r="AB130" s="48">
        <v>11.75</v>
      </c>
      <c r="AC130" s="48">
        <f t="shared" si="46"/>
        <v>81.78</v>
      </c>
      <c r="AE130" s="48">
        <f t="shared" si="43"/>
        <v>237570.9</v>
      </c>
      <c r="AG130" s="48">
        <f t="shared" si="47"/>
        <v>0</v>
      </c>
    </row>
    <row r="131" spans="1:36" s="35" customFormat="1" ht="18" customHeight="1" thickBot="1">
      <c r="A131" s="37">
        <v>106</v>
      </c>
      <c r="B131" s="331" t="s">
        <v>155</v>
      </c>
      <c r="C131" s="332"/>
      <c r="D131" s="181" t="s">
        <v>156</v>
      </c>
      <c r="E131" s="182">
        <v>135.86000000000001</v>
      </c>
      <c r="F131" s="183">
        <v>25</v>
      </c>
      <c r="G131" s="39">
        <f t="shared" si="74"/>
        <v>3396.5</v>
      </c>
      <c r="H131" s="184"/>
      <c r="I131" s="185"/>
      <c r="J131" s="185"/>
      <c r="K131" s="185"/>
      <c r="L131" s="185"/>
      <c r="M131" s="185"/>
      <c r="N131" s="186"/>
      <c r="O131" s="187">
        <f t="shared" si="44"/>
        <v>0</v>
      </c>
      <c r="P131" s="188">
        <v>24</v>
      </c>
      <c r="Q131" s="189">
        <f t="shared" si="68"/>
        <v>3260.64</v>
      </c>
      <c r="R131" s="190">
        <f t="shared" si="69"/>
        <v>24</v>
      </c>
      <c r="S131" s="40">
        <f t="shared" si="69"/>
        <v>3260.64</v>
      </c>
      <c r="T131" s="185">
        <f t="shared" si="70"/>
        <v>1</v>
      </c>
      <c r="U131" s="185">
        <f t="shared" si="71"/>
        <v>135.86000000000013</v>
      </c>
      <c r="V131" s="185">
        <f t="shared" si="72"/>
        <v>96</v>
      </c>
      <c r="W131" s="191">
        <f t="shared" si="73"/>
        <v>96</v>
      </c>
      <c r="Z131" s="35">
        <f t="shared" si="42"/>
        <v>945.59</v>
      </c>
      <c r="AA131" s="36">
        <f t="shared" si="45"/>
        <v>0.96</v>
      </c>
      <c r="AB131" s="35">
        <v>19.52</v>
      </c>
      <c r="AC131" s="35">
        <f t="shared" si="46"/>
        <v>135.85999999999999</v>
      </c>
      <c r="AE131" s="35">
        <f t="shared" si="43"/>
        <v>3396.5</v>
      </c>
      <c r="AG131" s="35">
        <f t="shared" si="47"/>
        <v>0</v>
      </c>
    </row>
    <row r="132" spans="1:36" s="24" customFormat="1" ht="18" customHeight="1" thickBot="1">
      <c r="A132" s="17" t="s">
        <v>157</v>
      </c>
      <c r="B132" s="329" t="s">
        <v>158</v>
      </c>
      <c r="C132" s="330"/>
      <c r="D132" s="95"/>
      <c r="E132" s="161"/>
      <c r="F132" s="161"/>
      <c r="G132" s="97"/>
      <c r="H132" s="161"/>
      <c r="I132" s="97"/>
      <c r="J132" s="97"/>
      <c r="K132" s="97"/>
      <c r="L132" s="97"/>
      <c r="M132" s="97"/>
      <c r="N132" s="123"/>
      <c r="O132" s="123"/>
      <c r="P132" s="98"/>
      <c r="Q132" s="99"/>
      <c r="R132" s="100"/>
      <c r="S132" s="101"/>
      <c r="T132" s="96"/>
      <c r="U132" s="97"/>
      <c r="V132" s="96"/>
      <c r="W132" s="178"/>
      <c r="Z132" s="48">
        <f t="shared" si="42"/>
        <v>0</v>
      </c>
      <c r="AA132" s="36" t="e">
        <f t="shared" si="45"/>
        <v>#DIV/0!</v>
      </c>
      <c r="AC132" s="48">
        <f t="shared" si="46"/>
        <v>0</v>
      </c>
      <c r="AE132" s="48">
        <f t="shared" si="43"/>
        <v>0</v>
      </c>
      <c r="AG132" s="48">
        <f t="shared" si="47"/>
        <v>0</v>
      </c>
    </row>
    <row r="133" spans="1:36" s="48" customFormat="1" ht="18" customHeight="1">
      <c r="A133" s="112">
        <v>107</v>
      </c>
      <c r="B133" s="335" t="s">
        <v>159</v>
      </c>
      <c r="C133" s="336"/>
      <c r="D133" s="113" t="s">
        <v>25</v>
      </c>
      <c r="E133" s="125">
        <v>35.43</v>
      </c>
      <c r="F133" s="156">
        <v>380</v>
      </c>
      <c r="G133" s="115">
        <f t="shared" ref="G133:G166" si="75">ROUND(F133*$E133,2)</f>
        <v>13463.4</v>
      </c>
      <c r="H133" s="157"/>
      <c r="I133" s="82"/>
      <c r="J133" s="82"/>
      <c r="K133" s="82"/>
      <c r="L133" s="82"/>
      <c r="M133" s="82"/>
      <c r="N133" s="83"/>
      <c r="O133" s="84">
        <f t="shared" si="44"/>
        <v>0</v>
      </c>
      <c r="P133" s="179"/>
      <c r="Q133" s="86">
        <f t="shared" ref="Q133:Q141" si="76">ROUND(P133*$E133,2)</f>
        <v>0</v>
      </c>
      <c r="R133" s="87">
        <f t="shared" ref="R133:S141" si="77">ROUND((N133+P133),2)</f>
        <v>0</v>
      </c>
      <c r="S133" s="83">
        <f t="shared" si="77"/>
        <v>0</v>
      </c>
      <c r="T133" s="82">
        <f t="shared" ref="T133:T141" si="78">ROUND(F133-R133,2)</f>
        <v>380</v>
      </c>
      <c r="U133" s="82">
        <f t="shared" ref="U133:U141" si="79">G133-S133</f>
        <v>13463.4</v>
      </c>
      <c r="V133" s="82">
        <f t="shared" ref="V133:V141" si="80">ROUND(P133/F133*100,2)</f>
        <v>0</v>
      </c>
      <c r="W133" s="88">
        <f t="shared" ref="W133:W141" si="81">ROUND(R133/F133*100,2)</f>
        <v>0</v>
      </c>
      <c r="Z133" s="48">
        <f t="shared" si="42"/>
        <v>246.59</v>
      </c>
      <c r="AA133" s="36">
        <f t="shared" si="45"/>
        <v>0</v>
      </c>
      <c r="AB133" s="48">
        <v>5.09</v>
      </c>
      <c r="AC133" s="48">
        <f t="shared" si="46"/>
        <v>35.43</v>
      </c>
      <c r="AE133" s="48">
        <f t="shared" si="43"/>
        <v>13463.4</v>
      </c>
      <c r="AG133" s="48">
        <f t="shared" si="47"/>
        <v>0</v>
      </c>
    </row>
    <row r="134" spans="1:36" s="48" customFormat="1" ht="18" customHeight="1">
      <c r="A134" s="49">
        <v>108</v>
      </c>
      <c r="B134" s="320" t="s">
        <v>104</v>
      </c>
      <c r="C134" s="321"/>
      <c r="D134" s="89" t="s">
        <v>25</v>
      </c>
      <c r="E134" s="134">
        <v>352.11</v>
      </c>
      <c r="F134" s="142">
        <v>220</v>
      </c>
      <c r="G134" s="51">
        <f t="shared" si="75"/>
        <v>77464.2</v>
      </c>
      <c r="H134" s="142"/>
      <c r="I134" s="51"/>
      <c r="J134" s="51"/>
      <c r="K134" s="51"/>
      <c r="L134" s="51"/>
      <c r="M134" s="51"/>
      <c r="N134" s="52"/>
      <c r="O134" s="53">
        <f t="shared" si="44"/>
        <v>0</v>
      </c>
      <c r="P134" s="90"/>
      <c r="Q134" s="55">
        <f t="shared" si="76"/>
        <v>0</v>
      </c>
      <c r="R134" s="91">
        <f t="shared" si="77"/>
        <v>0</v>
      </c>
      <c r="S134" s="52">
        <f t="shared" si="77"/>
        <v>0</v>
      </c>
      <c r="T134" s="51">
        <f t="shared" si="78"/>
        <v>220</v>
      </c>
      <c r="U134" s="51">
        <f t="shared" si="79"/>
        <v>77464.2</v>
      </c>
      <c r="V134" s="51">
        <f t="shared" si="80"/>
        <v>0</v>
      </c>
      <c r="W134" s="58">
        <f t="shared" si="81"/>
        <v>0</v>
      </c>
      <c r="Z134" s="48">
        <f t="shared" si="42"/>
        <v>2450.69</v>
      </c>
      <c r="AA134" s="36">
        <f t="shared" si="45"/>
        <v>0</v>
      </c>
      <c r="AB134" s="48">
        <v>50.59</v>
      </c>
      <c r="AC134" s="48">
        <f t="shared" si="46"/>
        <v>352.11</v>
      </c>
      <c r="AE134" s="48">
        <f t="shared" si="43"/>
        <v>77464.2</v>
      </c>
      <c r="AG134" s="48">
        <f t="shared" si="47"/>
        <v>0</v>
      </c>
    </row>
    <row r="135" spans="1:36" s="48" customFormat="1" ht="18" customHeight="1">
      <c r="A135" s="49">
        <v>109</v>
      </c>
      <c r="B135" s="320" t="s">
        <v>160</v>
      </c>
      <c r="C135" s="321"/>
      <c r="D135" s="89" t="s">
        <v>25</v>
      </c>
      <c r="E135" s="128">
        <v>2225.11</v>
      </c>
      <c r="F135" s="142">
        <v>190</v>
      </c>
      <c r="G135" s="51">
        <f t="shared" si="75"/>
        <v>422770.9</v>
      </c>
      <c r="H135" s="142"/>
      <c r="I135" s="51"/>
      <c r="J135" s="51"/>
      <c r="K135" s="51"/>
      <c r="L135" s="51"/>
      <c r="M135" s="51"/>
      <c r="N135" s="52"/>
      <c r="O135" s="53">
        <f t="shared" si="44"/>
        <v>0</v>
      </c>
      <c r="P135" s="90"/>
      <c r="Q135" s="55">
        <f t="shared" si="76"/>
        <v>0</v>
      </c>
      <c r="R135" s="91">
        <f t="shared" si="77"/>
        <v>0</v>
      </c>
      <c r="S135" s="52">
        <f t="shared" si="77"/>
        <v>0</v>
      </c>
      <c r="T135" s="51">
        <f t="shared" si="78"/>
        <v>190</v>
      </c>
      <c r="U135" s="51">
        <f t="shared" si="79"/>
        <v>422770.9</v>
      </c>
      <c r="V135" s="51">
        <f t="shared" si="80"/>
        <v>0</v>
      </c>
      <c r="W135" s="58">
        <f t="shared" si="81"/>
        <v>0</v>
      </c>
      <c r="Z135" s="48">
        <f t="shared" si="42"/>
        <v>15486.77</v>
      </c>
      <c r="AA135" s="36">
        <f t="shared" si="45"/>
        <v>0</v>
      </c>
      <c r="AB135" s="48">
        <v>319.7</v>
      </c>
      <c r="AC135" s="48">
        <f t="shared" si="46"/>
        <v>2225.1200000000003</v>
      </c>
      <c r="AE135" s="48">
        <f t="shared" si="43"/>
        <v>422772.8</v>
      </c>
      <c r="AG135" s="48">
        <f t="shared" si="47"/>
        <v>-1.0000000000218279E-2</v>
      </c>
    </row>
    <row r="136" spans="1:36" s="48" customFormat="1" ht="18" customHeight="1">
      <c r="A136" s="49">
        <v>110</v>
      </c>
      <c r="B136" s="320" t="s">
        <v>100</v>
      </c>
      <c r="C136" s="321"/>
      <c r="D136" s="89" t="s">
        <v>71</v>
      </c>
      <c r="E136" s="128">
        <v>17.61</v>
      </c>
      <c r="F136" s="142">
        <v>11370</v>
      </c>
      <c r="G136" s="51">
        <f t="shared" si="75"/>
        <v>200225.7</v>
      </c>
      <c r="H136" s="142"/>
      <c r="I136" s="51"/>
      <c r="J136" s="51"/>
      <c r="K136" s="51"/>
      <c r="L136" s="51"/>
      <c r="M136" s="51"/>
      <c r="N136" s="52"/>
      <c r="O136" s="53">
        <f t="shared" si="44"/>
        <v>0</v>
      </c>
      <c r="P136" s="90"/>
      <c r="Q136" s="55">
        <f t="shared" si="76"/>
        <v>0</v>
      </c>
      <c r="R136" s="91">
        <f t="shared" si="77"/>
        <v>0</v>
      </c>
      <c r="S136" s="52">
        <f t="shared" si="77"/>
        <v>0</v>
      </c>
      <c r="T136" s="51">
        <f t="shared" si="78"/>
        <v>11370</v>
      </c>
      <c r="U136" s="51">
        <f t="shared" si="79"/>
        <v>200225.7</v>
      </c>
      <c r="V136" s="51">
        <f t="shared" si="80"/>
        <v>0</v>
      </c>
      <c r="W136" s="58">
        <f t="shared" si="81"/>
        <v>0</v>
      </c>
      <c r="Z136" s="48">
        <f t="shared" si="42"/>
        <v>122.57</v>
      </c>
      <c r="AA136" s="36">
        <f t="shared" si="45"/>
        <v>0</v>
      </c>
      <c r="AB136" s="48">
        <v>2.5299999999999998</v>
      </c>
      <c r="AC136" s="48">
        <f t="shared" si="46"/>
        <v>17.610000000000003</v>
      </c>
      <c r="AE136" s="48">
        <f t="shared" si="43"/>
        <v>200225.7</v>
      </c>
      <c r="AG136" s="48">
        <f t="shared" si="47"/>
        <v>0</v>
      </c>
      <c r="AJ136" s="48">
        <f>+AJ107</f>
        <v>0</v>
      </c>
    </row>
    <row r="137" spans="1:36" s="48" customFormat="1" ht="18" customHeight="1">
      <c r="A137" s="49">
        <v>111</v>
      </c>
      <c r="B137" s="320" t="s">
        <v>161</v>
      </c>
      <c r="C137" s="321"/>
      <c r="D137" s="89" t="s">
        <v>25</v>
      </c>
      <c r="E137" s="192">
        <v>1425.14</v>
      </c>
      <c r="F137" s="142">
        <v>10</v>
      </c>
      <c r="G137" s="51">
        <f t="shared" si="75"/>
        <v>14251.4</v>
      </c>
      <c r="H137" s="142"/>
      <c r="I137" s="51"/>
      <c r="J137" s="51"/>
      <c r="K137" s="51"/>
      <c r="L137" s="51"/>
      <c r="M137" s="51"/>
      <c r="N137" s="52"/>
      <c r="O137" s="53">
        <f t="shared" si="44"/>
        <v>0</v>
      </c>
      <c r="P137" s="90"/>
      <c r="Q137" s="55">
        <f t="shared" si="76"/>
        <v>0</v>
      </c>
      <c r="R137" s="91">
        <f t="shared" si="77"/>
        <v>0</v>
      </c>
      <c r="S137" s="52">
        <f t="shared" si="77"/>
        <v>0</v>
      </c>
      <c r="T137" s="51">
        <f t="shared" si="78"/>
        <v>10</v>
      </c>
      <c r="U137" s="51">
        <f t="shared" si="79"/>
        <v>14251.4</v>
      </c>
      <c r="V137" s="51">
        <f t="shared" si="80"/>
        <v>0</v>
      </c>
      <c r="W137" s="58">
        <f t="shared" si="81"/>
        <v>0</v>
      </c>
      <c r="Z137" s="48">
        <f t="shared" si="42"/>
        <v>9918.9699999999993</v>
      </c>
      <c r="AA137" s="36">
        <f t="shared" si="45"/>
        <v>0</v>
      </c>
      <c r="AB137" s="48">
        <v>204.76</v>
      </c>
      <c r="AC137" s="48">
        <f t="shared" si="46"/>
        <v>1425.1299999999999</v>
      </c>
      <c r="AE137" s="48">
        <f t="shared" si="43"/>
        <v>14251.3</v>
      </c>
      <c r="AG137" s="48">
        <f t="shared" si="47"/>
        <v>1.0000000000218279E-2</v>
      </c>
    </row>
    <row r="138" spans="1:36" s="48" customFormat="1" ht="18" customHeight="1">
      <c r="A138" s="49">
        <v>112</v>
      </c>
      <c r="B138" s="320" t="s">
        <v>103</v>
      </c>
      <c r="C138" s="321"/>
      <c r="D138" s="89" t="s">
        <v>102</v>
      </c>
      <c r="E138" s="128">
        <v>236.78</v>
      </c>
      <c r="F138" s="142">
        <v>60</v>
      </c>
      <c r="G138" s="51">
        <f t="shared" si="75"/>
        <v>14206.8</v>
      </c>
      <c r="H138" s="142"/>
      <c r="I138" s="51"/>
      <c r="J138" s="51"/>
      <c r="K138" s="51"/>
      <c r="L138" s="51"/>
      <c r="M138" s="51"/>
      <c r="N138" s="52"/>
      <c r="O138" s="53">
        <f t="shared" si="44"/>
        <v>0</v>
      </c>
      <c r="P138" s="90"/>
      <c r="Q138" s="55">
        <f t="shared" si="76"/>
        <v>0</v>
      </c>
      <c r="R138" s="91">
        <f t="shared" si="77"/>
        <v>0</v>
      </c>
      <c r="S138" s="52">
        <f t="shared" si="77"/>
        <v>0</v>
      </c>
      <c r="T138" s="51">
        <f t="shared" si="78"/>
        <v>60</v>
      </c>
      <c r="U138" s="51">
        <f t="shared" si="79"/>
        <v>14206.8</v>
      </c>
      <c r="V138" s="51">
        <f t="shared" si="80"/>
        <v>0</v>
      </c>
      <c r="W138" s="58">
        <f t="shared" si="81"/>
        <v>0</v>
      </c>
      <c r="Z138" s="48">
        <f t="shared" si="42"/>
        <v>1647.99</v>
      </c>
      <c r="AA138" s="36">
        <f t="shared" si="45"/>
        <v>0</v>
      </c>
      <c r="AB138" s="48">
        <v>34.020000000000003</v>
      </c>
      <c r="AC138" s="48">
        <f t="shared" si="46"/>
        <v>236.78</v>
      </c>
      <c r="AE138" s="48">
        <f t="shared" si="43"/>
        <v>14206.8</v>
      </c>
      <c r="AG138" s="48">
        <f t="shared" si="47"/>
        <v>0</v>
      </c>
    </row>
    <row r="139" spans="1:36" s="48" customFormat="1" ht="18" customHeight="1">
      <c r="A139" s="49">
        <v>113</v>
      </c>
      <c r="B139" s="320" t="s">
        <v>162</v>
      </c>
      <c r="C139" s="321"/>
      <c r="D139" s="89" t="s">
        <v>87</v>
      </c>
      <c r="E139" s="128">
        <v>113433.32</v>
      </c>
      <c r="F139" s="142">
        <v>4</v>
      </c>
      <c r="G139" s="51">
        <f t="shared" si="75"/>
        <v>453733.28</v>
      </c>
      <c r="H139" s="142"/>
      <c r="I139" s="51"/>
      <c r="J139" s="51"/>
      <c r="K139" s="51"/>
      <c r="L139" s="51"/>
      <c r="M139" s="51"/>
      <c r="N139" s="52"/>
      <c r="O139" s="53">
        <f t="shared" si="44"/>
        <v>0</v>
      </c>
      <c r="P139" s="90"/>
      <c r="Q139" s="55">
        <f t="shared" si="76"/>
        <v>0</v>
      </c>
      <c r="R139" s="91">
        <f t="shared" si="77"/>
        <v>0</v>
      </c>
      <c r="S139" s="52">
        <f t="shared" si="77"/>
        <v>0</v>
      </c>
      <c r="T139" s="51">
        <f t="shared" si="78"/>
        <v>4</v>
      </c>
      <c r="U139" s="51">
        <f t="shared" si="79"/>
        <v>453733.28</v>
      </c>
      <c r="V139" s="51">
        <f t="shared" si="80"/>
        <v>0</v>
      </c>
      <c r="W139" s="58">
        <f t="shared" si="81"/>
        <v>0</v>
      </c>
      <c r="Z139" s="48">
        <f t="shared" si="42"/>
        <v>789495.91</v>
      </c>
      <c r="AA139" s="36">
        <f t="shared" si="45"/>
        <v>0</v>
      </c>
      <c r="AB139" s="48">
        <v>16297.89</v>
      </c>
      <c r="AC139" s="48">
        <f t="shared" si="46"/>
        <v>113433.31999999999</v>
      </c>
      <c r="AE139" s="48">
        <f t="shared" si="43"/>
        <v>453733.28</v>
      </c>
      <c r="AG139" s="48">
        <f t="shared" si="47"/>
        <v>0</v>
      </c>
    </row>
    <row r="140" spans="1:36" s="48" customFormat="1" ht="18" customHeight="1">
      <c r="A140" s="49">
        <v>114</v>
      </c>
      <c r="B140" s="318" t="s">
        <v>163</v>
      </c>
      <c r="C140" s="319"/>
      <c r="D140" s="89" t="s">
        <v>115</v>
      </c>
      <c r="E140" s="192">
        <v>228885.52</v>
      </c>
      <c r="F140" s="142">
        <v>4</v>
      </c>
      <c r="G140" s="51">
        <f t="shared" si="75"/>
        <v>915542.08</v>
      </c>
      <c r="H140" s="142"/>
      <c r="I140" s="51"/>
      <c r="J140" s="51"/>
      <c r="K140" s="51"/>
      <c r="L140" s="51"/>
      <c r="M140" s="51"/>
      <c r="N140" s="52"/>
      <c r="O140" s="53">
        <f t="shared" si="44"/>
        <v>0</v>
      </c>
      <c r="P140" s="90"/>
      <c r="Q140" s="55">
        <f t="shared" si="76"/>
        <v>0</v>
      </c>
      <c r="R140" s="91">
        <f t="shared" si="77"/>
        <v>0</v>
      </c>
      <c r="S140" s="52">
        <f t="shared" si="77"/>
        <v>0</v>
      </c>
      <c r="T140" s="51">
        <f t="shared" si="78"/>
        <v>4</v>
      </c>
      <c r="U140" s="51">
        <f t="shared" si="79"/>
        <v>915542.08</v>
      </c>
      <c r="V140" s="51">
        <f t="shared" si="80"/>
        <v>0</v>
      </c>
      <c r="W140" s="58">
        <f t="shared" si="81"/>
        <v>0</v>
      </c>
      <c r="Z140" s="48">
        <f t="shared" si="42"/>
        <v>1593043.22</v>
      </c>
      <c r="AA140" s="36">
        <f t="shared" si="45"/>
        <v>0</v>
      </c>
      <c r="AB140" s="48">
        <v>32885.85</v>
      </c>
      <c r="AC140" s="48">
        <f t="shared" si="46"/>
        <v>228885.52000000002</v>
      </c>
      <c r="AE140" s="48">
        <f t="shared" si="43"/>
        <v>915542.08</v>
      </c>
      <c r="AG140" s="48">
        <f t="shared" si="47"/>
        <v>0</v>
      </c>
    </row>
    <row r="141" spans="1:36" s="48" customFormat="1" ht="18" customHeight="1" thickBot="1">
      <c r="A141" s="49">
        <v>115</v>
      </c>
      <c r="B141" s="320" t="s">
        <v>164</v>
      </c>
      <c r="C141" s="321"/>
      <c r="D141" s="89" t="s">
        <v>64</v>
      </c>
      <c r="E141" s="128">
        <v>1191.55</v>
      </c>
      <c r="F141" s="142">
        <v>580</v>
      </c>
      <c r="G141" s="51">
        <f t="shared" si="75"/>
        <v>691099</v>
      </c>
      <c r="H141" s="144"/>
      <c r="I141" s="65"/>
      <c r="J141" s="65"/>
      <c r="K141" s="65"/>
      <c r="L141" s="65"/>
      <c r="M141" s="65"/>
      <c r="N141" s="93"/>
      <c r="O141" s="66">
        <f t="shared" si="44"/>
        <v>0</v>
      </c>
      <c r="P141" s="94"/>
      <c r="Q141" s="55">
        <f t="shared" si="76"/>
        <v>0</v>
      </c>
      <c r="R141" s="91">
        <f t="shared" si="77"/>
        <v>0</v>
      </c>
      <c r="S141" s="52">
        <f t="shared" si="77"/>
        <v>0</v>
      </c>
      <c r="T141" s="65">
        <f t="shared" si="78"/>
        <v>580</v>
      </c>
      <c r="U141" s="65">
        <f t="shared" si="79"/>
        <v>691099</v>
      </c>
      <c r="V141" s="65">
        <f t="shared" si="80"/>
        <v>0</v>
      </c>
      <c r="W141" s="70">
        <f t="shared" si="81"/>
        <v>0</v>
      </c>
      <c r="Z141" s="48">
        <f t="shared" ref="Z141:Z166" si="82">ROUND(E141*6.96,2)</f>
        <v>8293.19</v>
      </c>
      <c r="AA141" s="36">
        <f t="shared" si="45"/>
        <v>0</v>
      </c>
      <c r="AB141" s="48">
        <v>171.2</v>
      </c>
      <c r="AC141" s="48">
        <f t="shared" si="46"/>
        <v>1191.56</v>
      </c>
      <c r="AE141" s="48">
        <f t="shared" ref="AE141:AE166" si="83">+ROUND(AC141*F141,2)</f>
        <v>691104.8</v>
      </c>
      <c r="AG141" s="48">
        <f t="shared" si="47"/>
        <v>-9.9999999999909051E-3</v>
      </c>
    </row>
    <row r="142" spans="1:36" s="24" customFormat="1" ht="18" customHeight="1" thickBot="1">
      <c r="A142" s="17" t="s">
        <v>165</v>
      </c>
      <c r="B142" s="329" t="s">
        <v>166</v>
      </c>
      <c r="C142" s="330"/>
      <c r="D142" s="95"/>
      <c r="E142" s="161"/>
      <c r="F142" s="161"/>
      <c r="G142" s="97"/>
      <c r="H142" s="161"/>
      <c r="I142" s="97"/>
      <c r="J142" s="97"/>
      <c r="K142" s="97"/>
      <c r="L142" s="97"/>
      <c r="M142" s="97"/>
      <c r="N142" s="123"/>
      <c r="O142" s="123"/>
      <c r="P142" s="98"/>
      <c r="Q142" s="99"/>
      <c r="R142" s="100"/>
      <c r="S142" s="101"/>
      <c r="T142" s="96"/>
      <c r="U142" s="97"/>
      <c r="V142" s="96"/>
      <c r="W142" s="178"/>
      <c r="Z142" s="48">
        <f t="shared" si="82"/>
        <v>0</v>
      </c>
      <c r="AA142" s="36" t="e">
        <f t="shared" ref="AA142:AA166" si="84">+R142/F142</f>
        <v>#DIV/0!</v>
      </c>
      <c r="AC142" s="48">
        <f t="shared" ref="AC142:AC166" si="85">ROUNDUP(+AB142*6.96,2)</f>
        <v>0</v>
      </c>
      <c r="AE142" s="48">
        <f t="shared" si="83"/>
        <v>0</v>
      </c>
      <c r="AG142" s="48">
        <f t="shared" ref="AG142:AG166" si="86">+E142-AC142</f>
        <v>0</v>
      </c>
    </row>
    <row r="143" spans="1:36" s="35" customFormat="1" ht="18" customHeight="1">
      <c r="A143" s="37">
        <v>116</v>
      </c>
      <c r="B143" s="331" t="s">
        <v>167</v>
      </c>
      <c r="C143" s="332"/>
      <c r="D143" s="181" t="s">
        <v>142</v>
      </c>
      <c r="E143" s="182">
        <v>677.21</v>
      </c>
      <c r="F143" s="183">
        <v>14</v>
      </c>
      <c r="G143" s="39">
        <f t="shared" si="75"/>
        <v>9480.94</v>
      </c>
      <c r="H143" s="193"/>
      <c r="I143" s="27"/>
      <c r="J143" s="27"/>
      <c r="K143" s="27"/>
      <c r="L143" s="27"/>
      <c r="M143" s="27"/>
      <c r="N143" s="28"/>
      <c r="O143" s="29">
        <f t="shared" ref="O143:O166" si="87">ROUND(+N143*E143,2)</f>
        <v>0</v>
      </c>
      <c r="P143" s="194">
        <v>5</v>
      </c>
      <c r="Q143" s="195">
        <f t="shared" ref="Q143:Q157" si="88">ROUND(P143*$E143,2)</f>
        <v>3386.05</v>
      </c>
      <c r="R143" s="196">
        <f t="shared" ref="R143:S157" si="89">ROUND((N143+P143),2)</f>
        <v>5</v>
      </c>
      <c r="S143" s="28">
        <f t="shared" si="89"/>
        <v>3386.05</v>
      </c>
      <c r="T143" s="27">
        <f t="shared" ref="T143:T157" si="90">ROUND(F143-R143,2)</f>
        <v>9</v>
      </c>
      <c r="U143" s="27">
        <f t="shared" ref="U143:U157" si="91">G143-S143</f>
        <v>6094.89</v>
      </c>
      <c r="V143" s="27">
        <f t="shared" ref="V143:V157" si="92">ROUND(P143/F143*100,2)</f>
        <v>35.71</v>
      </c>
      <c r="W143" s="33">
        <f t="shared" ref="W143:W157" si="93">ROUND(R143/F143*100,2)</f>
        <v>35.71</v>
      </c>
      <c r="Z143" s="35">
        <f t="shared" si="82"/>
        <v>4713.38</v>
      </c>
      <c r="AA143" s="36">
        <f t="shared" si="84"/>
        <v>0.35714285714285715</v>
      </c>
      <c r="AB143" s="35">
        <v>97.3</v>
      </c>
      <c r="AC143" s="35">
        <f t="shared" si="85"/>
        <v>677.21</v>
      </c>
      <c r="AE143" s="35">
        <f t="shared" si="83"/>
        <v>9480.94</v>
      </c>
      <c r="AG143" s="35">
        <f t="shared" si="86"/>
        <v>0</v>
      </c>
    </row>
    <row r="144" spans="1:36" s="35" customFormat="1" ht="18" customHeight="1">
      <c r="A144" s="37">
        <v>117</v>
      </c>
      <c r="B144" s="331" t="s">
        <v>168</v>
      </c>
      <c r="C144" s="332"/>
      <c r="D144" s="181" t="s">
        <v>142</v>
      </c>
      <c r="E144" s="182">
        <v>132.44999999999999</v>
      </c>
      <c r="F144" s="183">
        <v>70</v>
      </c>
      <c r="G144" s="39">
        <f t="shared" si="75"/>
        <v>9271.5</v>
      </c>
      <c r="H144" s="183"/>
      <c r="I144" s="39"/>
      <c r="J144" s="39"/>
      <c r="K144" s="39"/>
      <c r="L144" s="39"/>
      <c r="M144" s="39"/>
      <c r="N144" s="40"/>
      <c r="O144" s="41">
        <f t="shared" si="87"/>
        <v>0</v>
      </c>
      <c r="P144" s="197">
        <v>4</v>
      </c>
      <c r="Q144" s="43">
        <f t="shared" si="88"/>
        <v>529.79999999999995</v>
      </c>
      <c r="R144" s="190">
        <f t="shared" si="89"/>
        <v>4</v>
      </c>
      <c r="S144" s="40">
        <f t="shared" si="89"/>
        <v>529.79999999999995</v>
      </c>
      <c r="T144" s="39">
        <f t="shared" si="90"/>
        <v>66</v>
      </c>
      <c r="U144" s="39">
        <f t="shared" si="91"/>
        <v>8741.7000000000007</v>
      </c>
      <c r="V144" s="39">
        <f t="shared" si="92"/>
        <v>5.71</v>
      </c>
      <c r="W144" s="46">
        <f t="shared" si="93"/>
        <v>5.71</v>
      </c>
      <c r="Z144" s="35">
        <f t="shared" si="82"/>
        <v>921.85</v>
      </c>
      <c r="AA144" s="36">
        <f t="shared" si="84"/>
        <v>5.7142857142857141E-2</v>
      </c>
      <c r="AB144" s="35">
        <v>19.03</v>
      </c>
      <c r="AC144" s="35">
        <f t="shared" si="85"/>
        <v>132.44999999999999</v>
      </c>
      <c r="AE144" s="35">
        <f t="shared" si="83"/>
        <v>9271.5</v>
      </c>
      <c r="AG144" s="35">
        <f t="shared" si="86"/>
        <v>0</v>
      </c>
    </row>
    <row r="145" spans="1:33" s="35" customFormat="1" ht="18" customHeight="1">
      <c r="A145" s="37">
        <v>118</v>
      </c>
      <c r="B145" s="331" t="s">
        <v>169</v>
      </c>
      <c r="C145" s="332"/>
      <c r="D145" s="181" t="s">
        <v>142</v>
      </c>
      <c r="E145" s="182">
        <v>548.59</v>
      </c>
      <c r="F145" s="183">
        <v>45</v>
      </c>
      <c r="G145" s="39">
        <f t="shared" si="75"/>
        <v>24686.55</v>
      </c>
      <c r="H145" s="183"/>
      <c r="I145" s="39"/>
      <c r="J145" s="39"/>
      <c r="K145" s="39"/>
      <c r="L145" s="39"/>
      <c r="M145" s="39"/>
      <c r="N145" s="40"/>
      <c r="O145" s="41">
        <f t="shared" si="87"/>
        <v>0</v>
      </c>
      <c r="P145" s="197">
        <v>8</v>
      </c>
      <c r="Q145" s="43">
        <f t="shared" si="88"/>
        <v>4388.72</v>
      </c>
      <c r="R145" s="190">
        <f t="shared" si="89"/>
        <v>8</v>
      </c>
      <c r="S145" s="40">
        <f t="shared" si="89"/>
        <v>4388.72</v>
      </c>
      <c r="T145" s="39">
        <f t="shared" si="90"/>
        <v>37</v>
      </c>
      <c r="U145" s="39">
        <f t="shared" si="91"/>
        <v>20297.829999999998</v>
      </c>
      <c r="V145" s="39">
        <f t="shared" si="92"/>
        <v>17.78</v>
      </c>
      <c r="W145" s="46">
        <f t="shared" si="93"/>
        <v>17.78</v>
      </c>
      <c r="Z145" s="35">
        <f t="shared" si="82"/>
        <v>3818.19</v>
      </c>
      <c r="AA145" s="36">
        <f t="shared" si="84"/>
        <v>0.17777777777777778</v>
      </c>
      <c r="AB145" s="35">
        <v>78.819999999999993</v>
      </c>
      <c r="AC145" s="35">
        <f t="shared" si="85"/>
        <v>548.59</v>
      </c>
      <c r="AE145" s="35">
        <f t="shared" si="83"/>
        <v>24686.55</v>
      </c>
      <c r="AG145" s="35">
        <f t="shared" si="86"/>
        <v>0</v>
      </c>
    </row>
    <row r="146" spans="1:33" s="48" customFormat="1" ht="18" customHeight="1">
      <c r="A146" s="49">
        <v>119</v>
      </c>
      <c r="B146" s="320" t="s">
        <v>170</v>
      </c>
      <c r="C146" s="321"/>
      <c r="D146" s="89" t="s">
        <v>171</v>
      </c>
      <c r="E146" s="128">
        <v>1398.4</v>
      </c>
      <c r="F146" s="142">
        <v>142</v>
      </c>
      <c r="G146" s="51">
        <f t="shared" si="75"/>
        <v>198572.79999999999</v>
      </c>
      <c r="H146" s="142"/>
      <c r="I146" s="51"/>
      <c r="J146" s="51"/>
      <c r="K146" s="51"/>
      <c r="L146" s="51"/>
      <c r="M146" s="51"/>
      <c r="N146" s="52"/>
      <c r="O146" s="53">
        <f t="shared" si="87"/>
        <v>0</v>
      </c>
      <c r="P146" s="90"/>
      <c r="Q146" s="55">
        <f t="shared" si="88"/>
        <v>0</v>
      </c>
      <c r="R146" s="91">
        <f t="shared" si="89"/>
        <v>0</v>
      </c>
      <c r="S146" s="52">
        <f t="shared" si="89"/>
        <v>0</v>
      </c>
      <c r="T146" s="51">
        <f t="shared" si="90"/>
        <v>142</v>
      </c>
      <c r="U146" s="51">
        <f t="shared" si="91"/>
        <v>198572.79999999999</v>
      </c>
      <c r="V146" s="51">
        <f t="shared" si="92"/>
        <v>0</v>
      </c>
      <c r="W146" s="58">
        <f t="shared" si="93"/>
        <v>0</v>
      </c>
      <c r="Z146" s="48">
        <f t="shared" si="82"/>
        <v>9732.86</v>
      </c>
      <c r="AA146" s="36">
        <f t="shared" si="84"/>
        <v>0</v>
      </c>
      <c r="AB146" s="48">
        <v>200.92</v>
      </c>
      <c r="AC146" s="48">
        <f t="shared" si="85"/>
        <v>1398.41</v>
      </c>
      <c r="AE146" s="48">
        <f t="shared" si="83"/>
        <v>198574.22</v>
      </c>
      <c r="AG146" s="48">
        <f t="shared" si="86"/>
        <v>-9.9999999999909051E-3</v>
      </c>
    </row>
    <row r="147" spans="1:33" s="48" customFormat="1" ht="18" customHeight="1">
      <c r="A147" s="49">
        <v>120</v>
      </c>
      <c r="B147" s="320" t="s">
        <v>172</v>
      </c>
      <c r="C147" s="321"/>
      <c r="D147" s="89" t="s">
        <v>173</v>
      </c>
      <c r="E147" s="128">
        <v>109.27</v>
      </c>
      <c r="F147" s="142">
        <v>22400</v>
      </c>
      <c r="G147" s="51">
        <f t="shared" si="75"/>
        <v>2447648</v>
      </c>
      <c r="H147" s="142"/>
      <c r="I147" s="51"/>
      <c r="J147" s="51"/>
      <c r="K147" s="51"/>
      <c r="L147" s="51"/>
      <c r="M147" s="51"/>
      <c r="N147" s="52"/>
      <c r="O147" s="53">
        <f t="shared" si="87"/>
        <v>0</v>
      </c>
      <c r="P147" s="90"/>
      <c r="Q147" s="55">
        <f t="shared" si="88"/>
        <v>0</v>
      </c>
      <c r="R147" s="91">
        <f t="shared" si="89"/>
        <v>0</v>
      </c>
      <c r="S147" s="52">
        <f t="shared" si="89"/>
        <v>0</v>
      </c>
      <c r="T147" s="51">
        <f t="shared" si="90"/>
        <v>22400</v>
      </c>
      <c r="U147" s="51">
        <f t="shared" si="91"/>
        <v>2447648</v>
      </c>
      <c r="V147" s="51">
        <f t="shared" si="92"/>
        <v>0</v>
      </c>
      <c r="W147" s="58">
        <f t="shared" si="93"/>
        <v>0</v>
      </c>
      <c r="Z147" s="48">
        <f t="shared" si="82"/>
        <v>760.52</v>
      </c>
      <c r="AA147" s="36">
        <f t="shared" si="84"/>
        <v>0</v>
      </c>
      <c r="AB147" s="48">
        <v>15.7</v>
      </c>
      <c r="AC147" s="48">
        <f t="shared" si="85"/>
        <v>109.28</v>
      </c>
      <c r="AE147" s="48">
        <f t="shared" si="83"/>
        <v>2447872</v>
      </c>
      <c r="AG147" s="48">
        <f t="shared" si="86"/>
        <v>-1.0000000000005116E-2</v>
      </c>
    </row>
    <row r="148" spans="1:33" s="48" customFormat="1" ht="18" customHeight="1">
      <c r="A148" s="49">
        <v>121</v>
      </c>
      <c r="B148" s="320" t="s">
        <v>174</v>
      </c>
      <c r="C148" s="321"/>
      <c r="D148" s="89" t="s">
        <v>175</v>
      </c>
      <c r="E148" s="192">
        <v>9475.08</v>
      </c>
      <c r="F148" s="142">
        <v>35</v>
      </c>
      <c r="G148" s="51">
        <f t="shared" si="75"/>
        <v>331627.8</v>
      </c>
      <c r="H148" s="142"/>
      <c r="I148" s="51"/>
      <c r="J148" s="51"/>
      <c r="K148" s="51"/>
      <c r="L148" s="51"/>
      <c r="M148" s="51"/>
      <c r="N148" s="52"/>
      <c r="O148" s="53">
        <f t="shared" si="87"/>
        <v>0</v>
      </c>
      <c r="P148" s="130"/>
      <c r="Q148" s="55">
        <f t="shared" si="88"/>
        <v>0</v>
      </c>
      <c r="R148" s="91">
        <f t="shared" si="89"/>
        <v>0</v>
      </c>
      <c r="S148" s="52">
        <f t="shared" si="89"/>
        <v>0</v>
      </c>
      <c r="T148" s="51">
        <f t="shared" si="90"/>
        <v>35</v>
      </c>
      <c r="U148" s="51">
        <f t="shared" si="91"/>
        <v>331627.8</v>
      </c>
      <c r="V148" s="51">
        <f t="shared" si="92"/>
        <v>0</v>
      </c>
      <c r="W148" s="58">
        <f t="shared" si="93"/>
        <v>0</v>
      </c>
      <c r="Z148" s="48">
        <f t="shared" si="82"/>
        <v>65946.559999999998</v>
      </c>
      <c r="AA148" s="36">
        <f t="shared" si="84"/>
        <v>0</v>
      </c>
      <c r="AB148" s="48">
        <v>1361.36</v>
      </c>
      <c r="AC148" s="48">
        <f t="shared" si="85"/>
        <v>9475.07</v>
      </c>
      <c r="AE148" s="48">
        <f t="shared" si="83"/>
        <v>331627.45</v>
      </c>
      <c r="AG148" s="48">
        <f t="shared" si="86"/>
        <v>1.0000000000218279E-2</v>
      </c>
    </row>
    <row r="149" spans="1:33" s="48" customFormat="1" ht="18" customHeight="1">
      <c r="A149" s="49">
        <v>122</v>
      </c>
      <c r="B149" s="318" t="s">
        <v>176</v>
      </c>
      <c r="C149" s="319"/>
      <c r="D149" s="89" t="s">
        <v>87</v>
      </c>
      <c r="E149" s="192">
        <v>3089.27</v>
      </c>
      <c r="F149" s="142">
        <v>26</v>
      </c>
      <c r="G149" s="51">
        <f t="shared" si="75"/>
        <v>80321.02</v>
      </c>
      <c r="H149" s="142"/>
      <c r="I149" s="51"/>
      <c r="J149" s="51"/>
      <c r="K149" s="51"/>
      <c r="L149" s="51"/>
      <c r="M149" s="51"/>
      <c r="N149" s="52"/>
      <c r="O149" s="53">
        <f t="shared" si="87"/>
        <v>0</v>
      </c>
      <c r="P149" s="143"/>
      <c r="Q149" s="55">
        <f t="shared" si="88"/>
        <v>0</v>
      </c>
      <c r="R149" s="91">
        <f t="shared" si="89"/>
        <v>0</v>
      </c>
      <c r="S149" s="52">
        <f t="shared" si="89"/>
        <v>0</v>
      </c>
      <c r="T149" s="51">
        <f t="shared" si="90"/>
        <v>26</v>
      </c>
      <c r="U149" s="51">
        <f t="shared" si="91"/>
        <v>80321.02</v>
      </c>
      <c r="V149" s="51">
        <f t="shared" si="92"/>
        <v>0</v>
      </c>
      <c r="W149" s="58">
        <f t="shared" si="93"/>
        <v>0</v>
      </c>
      <c r="Z149" s="48">
        <f t="shared" si="82"/>
        <v>21501.32</v>
      </c>
      <c r="AA149" s="36">
        <f t="shared" si="84"/>
        <v>0</v>
      </c>
      <c r="AB149" s="48">
        <v>443.86</v>
      </c>
      <c r="AC149" s="48">
        <f t="shared" si="85"/>
        <v>3089.2700000000004</v>
      </c>
      <c r="AE149" s="48">
        <f t="shared" si="83"/>
        <v>80321.02</v>
      </c>
      <c r="AG149" s="48">
        <f t="shared" si="86"/>
        <v>0</v>
      </c>
    </row>
    <row r="150" spans="1:33" s="48" customFormat="1" ht="18" customHeight="1">
      <c r="A150" s="49">
        <v>123</v>
      </c>
      <c r="B150" s="320" t="s">
        <v>177</v>
      </c>
      <c r="C150" s="321"/>
      <c r="D150" s="89" t="s">
        <v>178</v>
      </c>
      <c r="E150" s="128">
        <v>32675.25</v>
      </c>
      <c r="F150" s="142">
        <v>4</v>
      </c>
      <c r="G150" s="51">
        <f t="shared" si="75"/>
        <v>130701</v>
      </c>
      <c r="H150" s="142"/>
      <c r="I150" s="51"/>
      <c r="J150" s="51"/>
      <c r="K150" s="51"/>
      <c r="L150" s="51"/>
      <c r="M150" s="51"/>
      <c r="N150" s="52"/>
      <c r="O150" s="53">
        <f t="shared" si="87"/>
        <v>0</v>
      </c>
      <c r="P150" s="135"/>
      <c r="Q150" s="55">
        <f t="shared" si="88"/>
        <v>0</v>
      </c>
      <c r="R150" s="91">
        <f t="shared" si="89"/>
        <v>0</v>
      </c>
      <c r="S150" s="52">
        <f t="shared" si="89"/>
        <v>0</v>
      </c>
      <c r="T150" s="51">
        <f t="shared" si="90"/>
        <v>4</v>
      </c>
      <c r="U150" s="51">
        <f t="shared" si="91"/>
        <v>130701</v>
      </c>
      <c r="V150" s="51">
        <f t="shared" si="92"/>
        <v>0</v>
      </c>
      <c r="W150" s="58">
        <f t="shared" si="93"/>
        <v>0</v>
      </c>
      <c r="Z150" s="48">
        <f t="shared" si="82"/>
        <v>227419.74</v>
      </c>
      <c r="AA150" s="36">
        <f t="shared" si="84"/>
        <v>0</v>
      </c>
      <c r="AB150" s="48">
        <v>4694.72</v>
      </c>
      <c r="AC150" s="48">
        <f t="shared" si="85"/>
        <v>32675.26</v>
      </c>
      <c r="AE150" s="48">
        <f t="shared" si="83"/>
        <v>130701.04</v>
      </c>
      <c r="AG150" s="48">
        <f t="shared" si="86"/>
        <v>-9.9999999983992893E-3</v>
      </c>
    </row>
    <row r="151" spans="1:33" s="48" customFormat="1" ht="18" customHeight="1">
      <c r="A151" s="49">
        <v>124</v>
      </c>
      <c r="B151" s="320" t="s">
        <v>179</v>
      </c>
      <c r="C151" s="321"/>
      <c r="D151" s="89" t="s">
        <v>87</v>
      </c>
      <c r="E151" s="128">
        <v>3078.12</v>
      </c>
      <c r="F151" s="142">
        <v>1</v>
      </c>
      <c r="G151" s="51">
        <f t="shared" si="75"/>
        <v>3078.12</v>
      </c>
      <c r="H151" s="142"/>
      <c r="I151" s="51"/>
      <c r="J151" s="51"/>
      <c r="K151" s="51"/>
      <c r="L151" s="51"/>
      <c r="M151" s="51"/>
      <c r="N151" s="52"/>
      <c r="O151" s="53">
        <f t="shared" si="87"/>
        <v>0</v>
      </c>
      <c r="P151" s="143"/>
      <c r="Q151" s="55">
        <f t="shared" si="88"/>
        <v>0</v>
      </c>
      <c r="R151" s="91">
        <f t="shared" si="89"/>
        <v>0</v>
      </c>
      <c r="S151" s="52">
        <f t="shared" si="89"/>
        <v>0</v>
      </c>
      <c r="T151" s="51">
        <f t="shared" si="90"/>
        <v>1</v>
      </c>
      <c r="U151" s="51">
        <f t="shared" si="91"/>
        <v>3078.12</v>
      </c>
      <c r="V151" s="51">
        <f t="shared" si="92"/>
        <v>0</v>
      </c>
      <c r="W151" s="58">
        <f t="shared" si="93"/>
        <v>0</v>
      </c>
      <c r="Z151" s="48">
        <f t="shared" si="82"/>
        <v>21423.72</v>
      </c>
      <c r="AA151" s="36">
        <f t="shared" si="84"/>
        <v>0</v>
      </c>
      <c r="AB151" s="48">
        <v>442.26</v>
      </c>
      <c r="AC151" s="48">
        <f t="shared" si="85"/>
        <v>3078.13</v>
      </c>
      <c r="AE151" s="48">
        <f t="shared" si="83"/>
        <v>3078.13</v>
      </c>
      <c r="AG151" s="48">
        <f t="shared" si="86"/>
        <v>-1.0000000000218279E-2</v>
      </c>
    </row>
    <row r="152" spans="1:33" s="48" customFormat="1" ht="18" customHeight="1">
      <c r="A152" s="49">
        <v>125</v>
      </c>
      <c r="B152" s="320" t="s">
        <v>180</v>
      </c>
      <c r="C152" s="321"/>
      <c r="D152" s="89" t="s">
        <v>87</v>
      </c>
      <c r="E152" s="128">
        <v>14272.94</v>
      </c>
      <c r="F152" s="142">
        <v>8</v>
      </c>
      <c r="G152" s="51">
        <f t="shared" si="75"/>
        <v>114183.52</v>
      </c>
      <c r="H152" s="142"/>
      <c r="I152" s="51"/>
      <c r="J152" s="51"/>
      <c r="K152" s="51"/>
      <c r="L152" s="51"/>
      <c r="M152" s="51"/>
      <c r="N152" s="52"/>
      <c r="O152" s="53">
        <f t="shared" si="87"/>
        <v>0</v>
      </c>
      <c r="P152" s="143"/>
      <c r="Q152" s="55">
        <f t="shared" si="88"/>
        <v>0</v>
      </c>
      <c r="R152" s="91">
        <f t="shared" si="89"/>
        <v>0</v>
      </c>
      <c r="S152" s="52">
        <f t="shared" si="89"/>
        <v>0</v>
      </c>
      <c r="T152" s="51">
        <f t="shared" si="90"/>
        <v>8</v>
      </c>
      <c r="U152" s="51">
        <f t="shared" si="91"/>
        <v>114183.52</v>
      </c>
      <c r="V152" s="51">
        <f t="shared" si="92"/>
        <v>0</v>
      </c>
      <c r="W152" s="58">
        <f t="shared" si="93"/>
        <v>0</v>
      </c>
      <c r="Z152" s="48">
        <f t="shared" si="82"/>
        <v>99339.66</v>
      </c>
      <c r="AA152" s="36">
        <f t="shared" si="84"/>
        <v>0</v>
      </c>
      <c r="AB152" s="48">
        <v>2050.71</v>
      </c>
      <c r="AC152" s="48">
        <f t="shared" si="85"/>
        <v>14272.95</v>
      </c>
      <c r="AE152" s="48">
        <f t="shared" si="83"/>
        <v>114183.6</v>
      </c>
      <c r="AG152" s="48">
        <f t="shared" si="86"/>
        <v>-1.0000000000218279E-2</v>
      </c>
    </row>
    <row r="153" spans="1:33" s="48" customFormat="1" ht="18" customHeight="1">
      <c r="A153" s="49">
        <v>126</v>
      </c>
      <c r="B153" s="320" t="s">
        <v>181</v>
      </c>
      <c r="C153" s="321"/>
      <c r="D153" s="89" t="s">
        <v>142</v>
      </c>
      <c r="E153" s="128">
        <v>4.5199999999999996</v>
      </c>
      <c r="F153" s="142">
        <v>6300</v>
      </c>
      <c r="G153" s="51">
        <f t="shared" si="75"/>
        <v>28476</v>
      </c>
      <c r="H153" s="142"/>
      <c r="I153" s="51"/>
      <c r="J153" s="51"/>
      <c r="K153" s="51"/>
      <c r="L153" s="51"/>
      <c r="M153" s="51"/>
      <c r="N153" s="52"/>
      <c r="O153" s="53">
        <f t="shared" si="87"/>
        <v>0</v>
      </c>
      <c r="P153" s="90"/>
      <c r="Q153" s="55">
        <f t="shared" si="88"/>
        <v>0</v>
      </c>
      <c r="R153" s="91">
        <f t="shared" si="89"/>
        <v>0</v>
      </c>
      <c r="S153" s="52">
        <f t="shared" si="89"/>
        <v>0</v>
      </c>
      <c r="T153" s="51">
        <f t="shared" si="90"/>
        <v>6300</v>
      </c>
      <c r="U153" s="51">
        <f t="shared" si="91"/>
        <v>28476</v>
      </c>
      <c r="V153" s="51">
        <f t="shared" si="92"/>
        <v>0</v>
      </c>
      <c r="W153" s="58">
        <f t="shared" si="93"/>
        <v>0</v>
      </c>
      <c r="Z153" s="48">
        <f t="shared" si="82"/>
        <v>31.46</v>
      </c>
      <c r="AA153" s="36">
        <f t="shared" si="84"/>
        <v>0</v>
      </c>
      <c r="AB153" s="48">
        <v>0.65</v>
      </c>
      <c r="AC153" s="48">
        <f t="shared" si="85"/>
        <v>4.5299999999999994</v>
      </c>
      <c r="AE153" s="48">
        <f t="shared" si="83"/>
        <v>28539</v>
      </c>
      <c r="AG153" s="48">
        <f t="shared" si="86"/>
        <v>-9.9999999999997868E-3</v>
      </c>
    </row>
    <row r="154" spans="1:33" s="48" customFormat="1" ht="18" customHeight="1">
      <c r="A154" s="49">
        <v>127</v>
      </c>
      <c r="B154" s="320" t="s">
        <v>182</v>
      </c>
      <c r="C154" s="321"/>
      <c r="D154" s="89" t="s">
        <v>142</v>
      </c>
      <c r="E154" s="128">
        <v>19855.77</v>
      </c>
      <c r="F154" s="142">
        <v>4</v>
      </c>
      <c r="G154" s="51">
        <f t="shared" si="75"/>
        <v>79423.08</v>
      </c>
      <c r="H154" s="142"/>
      <c r="I154" s="51"/>
      <c r="J154" s="51"/>
      <c r="K154" s="51"/>
      <c r="L154" s="51"/>
      <c r="M154" s="51"/>
      <c r="N154" s="52"/>
      <c r="O154" s="53">
        <f t="shared" si="87"/>
        <v>0</v>
      </c>
      <c r="P154" s="143"/>
      <c r="Q154" s="55">
        <f t="shared" si="88"/>
        <v>0</v>
      </c>
      <c r="R154" s="91">
        <f t="shared" si="89"/>
        <v>0</v>
      </c>
      <c r="S154" s="52">
        <f t="shared" si="89"/>
        <v>0</v>
      </c>
      <c r="T154" s="51">
        <f t="shared" si="90"/>
        <v>4</v>
      </c>
      <c r="U154" s="51">
        <f t="shared" si="91"/>
        <v>79423.08</v>
      </c>
      <c r="V154" s="51">
        <f t="shared" si="92"/>
        <v>0</v>
      </c>
      <c r="W154" s="58">
        <f t="shared" si="93"/>
        <v>0</v>
      </c>
      <c r="Z154" s="48">
        <f t="shared" si="82"/>
        <v>138196.16</v>
      </c>
      <c r="AA154" s="36">
        <f t="shared" si="84"/>
        <v>0</v>
      </c>
      <c r="AB154" s="48">
        <v>2852.84</v>
      </c>
      <c r="AC154" s="48">
        <f t="shared" si="85"/>
        <v>19855.769999999997</v>
      </c>
      <c r="AE154" s="48">
        <f t="shared" si="83"/>
        <v>79423.08</v>
      </c>
      <c r="AG154" s="48">
        <f t="shared" si="86"/>
        <v>0</v>
      </c>
    </row>
    <row r="155" spans="1:33" s="48" customFormat="1" ht="18" customHeight="1">
      <c r="A155" s="49">
        <v>128</v>
      </c>
      <c r="B155" s="318" t="s">
        <v>183</v>
      </c>
      <c r="C155" s="319"/>
      <c r="D155" s="89" t="s">
        <v>87</v>
      </c>
      <c r="E155" s="128">
        <v>2215.5100000000002</v>
      </c>
      <c r="F155" s="142">
        <v>18</v>
      </c>
      <c r="G155" s="51">
        <f t="shared" si="75"/>
        <v>39879.18</v>
      </c>
      <c r="H155" s="142"/>
      <c r="I155" s="51"/>
      <c r="J155" s="51"/>
      <c r="K155" s="51"/>
      <c r="L155" s="51"/>
      <c r="M155" s="51"/>
      <c r="N155" s="52"/>
      <c r="O155" s="53">
        <f t="shared" si="87"/>
        <v>0</v>
      </c>
      <c r="P155" s="143"/>
      <c r="Q155" s="55">
        <f t="shared" si="88"/>
        <v>0</v>
      </c>
      <c r="R155" s="91">
        <f t="shared" si="89"/>
        <v>0</v>
      </c>
      <c r="S155" s="52">
        <f t="shared" si="89"/>
        <v>0</v>
      </c>
      <c r="T155" s="51">
        <f t="shared" si="90"/>
        <v>18</v>
      </c>
      <c r="U155" s="51">
        <f t="shared" si="91"/>
        <v>39879.18</v>
      </c>
      <c r="V155" s="51">
        <f t="shared" si="92"/>
        <v>0</v>
      </c>
      <c r="W155" s="58">
        <f t="shared" si="93"/>
        <v>0</v>
      </c>
      <c r="Z155" s="48">
        <f t="shared" si="82"/>
        <v>15419.95</v>
      </c>
      <c r="AA155" s="36">
        <f t="shared" si="84"/>
        <v>0</v>
      </c>
      <c r="AB155" s="48">
        <v>318.32</v>
      </c>
      <c r="AC155" s="48">
        <f t="shared" si="85"/>
        <v>2215.5100000000002</v>
      </c>
      <c r="AE155" s="48">
        <f t="shared" si="83"/>
        <v>39879.18</v>
      </c>
      <c r="AG155" s="48">
        <f t="shared" si="86"/>
        <v>0</v>
      </c>
    </row>
    <row r="156" spans="1:33" s="48" customFormat="1" ht="18" customHeight="1">
      <c r="A156" s="49">
        <v>129</v>
      </c>
      <c r="B156" s="320" t="s">
        <v>184</v>
      </c>
      <c r="C156" s="321"/>
      <c r="D156" s="89" t="s">
        <v>142</v>
      </c>
      <c r="E156" s="128">
        <v>1.04</v>
      </c>
      <c r="F156" s="142">
        <v>1575</v>
      </c>
      <c r="G156" s="51">
        <f t="shared" si="75"/>
        <v>1638</v>
      </c>
      <c r="H156" s="142"/>
      <c r="I156" s="51"/>
      <c r="J156" s="51"/>
      <c r="K156" s="51"/>
      <c r="L156" s="51"/>
      <c r="M156" s="51"/>
      <c r="N156" s="52"/>
      <c r="O156" s="53">
        <f t="shared" si="87"/>
        <v>0</v>
      </c>
      <c r="P156" s="143"/>
      <c r="Q156" s="55">
        <f t="shared" si="88"/>
        <v>0</v>
      </c>
      <c r="R156" s="91">
        <f t="shared" si="89"/>
        <v>0</v>
      </c>
      <c r="S156" s="52">
        <f t="shared" si="89"/>
        <v>0</v>
      </c>
      <c r="T156" s="51">
        <f t="shared" si="90"/>
        <v>1575</v>
      </c>
      <c r="U156" s="51">
        <f t="shared" si="91"/>
        <v>1638</v>
      </c>
      <c r="V156" s="51">
        <f t="shared" si="92"/>
        <v>0</v>
      </c>
      <c r="W156" s="58">
        <f t="shared" si="93"/>
        <v>0</v>
      </c>
      <c r="Z156" s="48">
        <f t="shared" si="82"/>
        <v>7.24</v>
      </c>
      <c r="AA156" s="36">
        <f t="shared" si="84"/>
        <v>0</v>
      </c>
      <c r="AB156" s="48">
        <v>0.15</v>
      </c>
      <c r="AC156" s="48">
        <f t="shared" si="85"/>
        <v>1.05</v>
      </c>
      <c r="AE156" s="48">
        <f t="shared" si="83"/>
        <v>1653.75</v>
      </c>
      <c r="AG156" s="48">
        <f t="shared" si="86"/>
        <v>-1.0000000000000009E-2</v>
      </c>
    </row>
    <row r="157" spans="1:33" s="48" customFormat="1" ht="18" customHeight="1" thickBot="1">
      <c r="A157" s="49">
        <v>130</v>
      </c>
      <c r="B157" s="320" t="s">
        <v>185</v>
      </c>
      <c r="C157" s="321"/>
      <c r="D157" s="89" t="s">
        <v>175</v>
      </c>
      <c r="E157" s="128">
        <v>9448.14</v>
      </c>
      <c r="F157" s="142">
        <v>3</v>
      </c>
      <c r="G157" s="51">
        <f t="shared" si="75"/>
        <v>28344.42</v>
      </c>
      <c r="H157" s="144"/>
      <c r="I157" s="65"/>
      <c r="J157" s="65"/>
      <c r="K157" s="65"/>
      <c r="L157" s="65"/>
      <c r="M157" s="65"/>
      <c r="N157" s="93"/>
      <c r="O157" s="66">
        <f t="shared" si="87"/>
        <v>0</v>
      </c>
      <c r="P157" s="180"/>
      <c r="Q157" s="55">
        <f t="shared" si="88"/>
        <v>0</v>
      </c>
      <c r="R157" s="146">
        <f t="shared" si="89"/>
        <v>0</v>
      </c>
      <c r="S157" s="93">
        <f t="shared" si="89"/>
        <v>0</v>
      </c>
      <c r="T157" s="65">
        <f t="shared" si="90"/>
        <v>3</v>
      </c>
      <c r="U157" s="65">
        <f t="shared" si="91"/>
        <v>28344.42</v>
      </c>
      <c r="V157" s="65">
        <f t="shared" si="92"/>
        <v>0</v>
      </c>
      <c r="W157" s="70">
        <f t="shared" si="93"/>
        <v>0</v>
      </c>
      <c r="Z157" s="48">
        <f t="shared" si="82"/>
        <v>65759.05</v>
      </c>
      <c r="AA157" s="36">
        <f t="shared" si="84"/>
        <v>0</v>
      </c>
      <c r="AB157" s="48">
        <v>1357.49</v>
      </c>
      <c r="AC157" s="48">
        <f t="shared" si="85"/>
        <v>9448.14</v>
      </c>
      <c r="AE157" s="48">
        <f t="shared" si="83"/>
        <v>28344.42</v>
      </c>
      <c r="AG157" s="48">
        <f t="shared" si="86"/>
        <v>0</v>
      </c>
    </row>
    <row r="158" spans="1:33" s="24" customFormat="1" ht="18" customHeight="1" thickBot="1">
      <c r="A158" s="17" t="s">
        <v>186</v>
      </c>
      <c r="B158" s="329" t="s">
        <v>187</v>
      </c>
      <c r="C158" s="330"/>
      <c r="D158" s="95"/>
      <c r="E158" s="161"/>
      <c r="F158" s="161"/>
      <c r="G158" s="97"/>
      <c r="H158" s="161"/>
      <c r="I158" s="97"/>
      <c r="J158" s="97"/>
      <c r="K158" s="97"/>
      <c r="L158" s="97"/>
      <c r="M158" s="97"/>
      <c r="N158" s="123"/>
      <c r="O158" s="123"/>
      <c r="P158" s="98"/>
      <c r="Q158" s="99"/>
      <c r="R158" s="100"/>
      <c r="S158" s="101"/>
      <c r="T158" s="96"/>
      <c r="U158" s="97"/>
      <c r="V158" s="96"/>
      <c r="W158" s="178"/>
      <c r="Z158" s="48">
        <f t="shared" si="82"/>
        <v>0</v>
      </c>
      <c r="AA158" s="36" t="e">
        <f t="shared" si="84"/>
        <v>#DIV/0!</v>
      </c>
      <c r="AC158" s="48">
        <f t="shared" si="85"/>
        <v>0</v>
      </c>
      <c r="AE158" s="48">
        <f t="shared" si="83"/>
        <v>0</v>
      </c>
      <c r="AG158" s="48">
        <f t="shared" si="86"/>
        <v>0</v>
      </c>
    </row>
    <row r="159" spans="1:33" s="35" customFormat="1" ht="18" customHeight="1">
      <c r="A159" s="37">
        <v>131</v>
      </c>
      <c r="B159" s="331" t="s">
        <v>188</v>
      </c>
      <c r="C159" s="332"/>
      <c r="D159" s="181" t="s">
        <v>189</v>
      </c>
      <c r="E159" s="182">
        <v>49.28</v>
      </c>
      <c r="F159" s="183">
        <v>16200</v>
      </c>
      <c r="G159" s="39">
        <f t="shared" si="75"/>
        <v>798336</v>
      </c>
      <c r="H159" s="193"/>
      <c r="I159" s="27"/>
      <c r="J159" s="27"/>
      <c r="K159" s="27"/>
      <c r="L159" s="27"/>
      <c r="M159" s="27"/>
      <c r="N159" s="28"/>
      <c r="O159" s="29">
        <f t="shared" si="87"/>
        <v>0</v>
      </c>
      <c r="P159" s="194">
        <v>660.45</v>
      </c>
      <c r="Q159" s="195">
        <f t="shared" ref="Q159:Q164" si="94">ROUND(P159*$E159,2)</f>
        <v>32546.98</v>
      </c>
      <c r="R159" s="196">
        <f t="shared" ref="R159:S164" si="95">ROUND((N159+P159),2)</f>
        <v>660.45</v>
      </c>
      <c r="S159" s="28">
        <f t="shared" si="95"/>
        <v>32546.98</v>
      </c>
      <c r="T159" s="27">
        <f t="shared" ref="T159:T164" si="96">ROUND(F159-R159,2)</f>
        <v>15539.55</v>
      </c>
      <c r="U159" s="27">
        <f t="shared" ref="U159:U164" si="97">G159-S159</f>
        <v>765789.02</v>
      </c>
      <c r="V159" s="27">
        <f t="shared" ref="V159:V164" si="98">ROUND(P159/F159*100,2)</f>
        <v>4.08</v>
      </c>
      <c r="W159" s="33">
        <f t="shared" ref="W159:W164" si="99">ROUND(R159/F159*100,2)</f>
        <v>4.08</v>
      </c>
      <c r="Z159" s="35">
        <f t="shared" si="82"/>
        <v>342.99</v>
      </c>
      <c r="AA159" s="36">
        <f t="shared" si="84"/>
        <v>4.0768518518518523E-2</v>
      </c>
      <c r="AB159" s="35">
        <v>7.08</v>
      </c>
      <c r="AC159" s="35">
        <f t="shared" si="85"/>
        <v>49.28</v>
      </c>
      <c r="AE159" s="35">
        <f t="shared" si="83"/>
        <v>798336</v>
      </c>
      <c r="AG159" s="35">
        <f t="shared" si="86"/>
        <v>0</v>
      </c>
    </row>
    <row r="160" spans="1:33" s="35" customFormat="1" ht="18" customHeight="1">
      <c r="A160" s="37">
        <v>132</v>
      </c>
      <c r="B160" s="333" t="s">
        <v>190</v>
      </c>
      <c r="C160" s="334"/>
      <c r="D160" s="181" t="s">
        <v>191</v>
      </c>
      <c r="E160" s="198">
        <v>49.49</v>
      </c>
      <c r="F160" s="183">
        <v>3000</v>
      </c>
      <c r="G160" s="39">
        <f t="shared" si="75"/>
        <v>148470</v>
      </c>
      <c r="H160" s="183"/>
      <c r="I160" s="39"/>
      <c r="J160" s="39"/>
      <c r="K160" s="39"/>
      <c r="L160" s="39"/>
      <c r="M160" s="39"/>
      <c r="N160" s="40"/>
      <c r="O160" s="41">
        <f t="shared" si="87"/>
        <v>0</v>
      </c>
      <c r="P160" s="197">
        <v>2523.08</v>
      </c>
      <c r="Q160" s="43">
        <f t="shared" si="94"/>
        <v>124867.23</v>
      </c>
      <c r="R160" s="190">
        <f t="shared" si="95"/>
        <v>2523.08</v>
      </c>
      <c r="S160" s="40">
        <f t="shared" si="95"/>
        <v>124867.23</v>
      </c>
      <c r="T160" s="39">
        <f t="shared" si="96"/>
        <v>476.92</v>
      </c>
      <c r="U160" s="39">
        <f t="shared" si="97"/>
        <v>23602.770000000004</v>
      </c>
      <c r="V160" s="39">
        <f t="shared" si="98"/>
        <v>84.1</v>
      </c>
      <c r="W160" s="46">
        <f t="shared" si="99"/>
        <v>84.1</v>
      </c>
      <c r="Z160" s="35">
        <f t="shared" si="82"/>
        <v>344.45</v>
      </c>
      <c r="AA160" s="36">
        <f t="shared" si="84"/>
        <v>0.84102666666666659</v>
      </c>
      <c r="AB160" s="35">
        <v>7.11</v>
      </c>
      <c r="AC160" s="35">
        <f t="shared" si="85"/>
        <v>49.489999999999995</v>
      </c>
      <c r="AE160" s="35">
        <f t="shared" si="83"/>
        <v>148470</v>
      </c>
      <c r="AG160" s="35">
        <f t="shared" si="86"/>
        <v>0</v>
      </c>
    </row>
    <row r="161" spans="1:33" s="35" customFormat="1" ht="18" customHeight="1">
      <c r="A161" s="37">
        <v>133</v>
      </c>
      <c r="B161" s="331" t="s">
        <v>192</v>
      </c>
      <c r="C161" s="332"/>
      <c r="D161" s="181" t="s">
        <v>193</v>
      </c>
      <c r="E161" s="198">
        <v>6360.33</v>
      </c>
      <c r="F161" s="183">
        <v>120</v>
      </c>
      <c r="G161" s="39">
        <f t="shared" si="75"/>
        <v>763239.6</v>
      </c>
      <c r="H161" s="183"/>
      <c r="I161" s="39"/>
      <c r="J161" s="39"/>
      <c r="K161" s="39"/>
      <c r="L161" s="39"/>
      <c r="M161" s="39"/>
      <c r="N161" s="40"/>
      <c r="O161" s="41">
        <f t="shared" si="87"/>
        <v>0</v>
      </c>
      <c r="P161" s="197">
        <v>7.5</v>
      </c>
      <c r="Q161" s="43">
        <f t="shared" si="94"/>
        <v>47702.48</v>
      </c>
      <c r="R161" s="190">
        <f t="shared" si="95"/>
        <v>7.5</v>
      </c>
      <c r="S161" s="40">
        <f t="shared" si="95"/>
        <v>47702.48</v>
      </c>
      <c r="T161" s="39">
        <f t="shared" si="96"/>
        <v>112.5</v>
      </c>
      <c r="U161" s="39">
        <f t="shared" si="97"/>
        <v>715537.12</v>
      </c>
      <c r="V161" s="39">
        <f t="shared" si="98"/>
        <v>6.25</v>
      </c>
      <c r="W161" s="46">
        <f t="shared" si="99"/>
        <v>6.25</v>
      </c>
      <c r="Z161" s="35">
        <f t="shared" si="82"/>
        <v>44267.9</v>
      </c>
      <c r="AA161" s="36">
        <f t="shared" si="84"/>
        <v>6.25E-2</v>
      </c>
      <c r="AB161" s="35">
        <v>913.84</v>
      </c>
      <c r="AC161" s="35">
        <f t="shared" si="85"/>
        <v>6360.33</v>
      </c>
      <c r="AE161" s="35">
        <f t="shared" si="83"/>
        <v>763239.6</v>
      </c>
      <c r="AG161" s="35">
        <f t="shared" si="86"/>
        <v>0</v>
      </c>
    </row>
    <row r="162" spans="1:33" s="48" customFormat="1" ht="22.5" customHeight="1">
      <c r="A162" s="49">
        <v>134</v>
      </c>
      <c r="B162" s="318" t="s">
        <v>194</v>
      </c>
      <c r="C162" s="319"/>
      <c r="D162" s="89" t="s">
        <v>142</v>
      </c>
      <c r="E162" s="128">
        <v>303074.73</v>
      </c>
      <c r="F162" s="142">
        <v>3</v>
      </c>
      <c r="G162" s="51">
        <f t="shared" si="75"/>
        <v>909224.19</v>
      </c>
      <c r="H162" s="142"/>
      <c r="I162" s="51"/>
      <c r="J162" s="51"/>
      <c r="K162" s="51"/>
      <c r="L162" s="51"/>
      <c r="M162" s="51"/>
      <c r="N162" s="52"/>
      <c r="O162" s="53">
        <f t="shared" si="87"/>
        <v>0</v>
      </c>
      <c r="P162" s="143"/>
      <c r="Q162" s="55">
        <f t="shared" si="94"/>
        <v>0</v>
      </c>
      <c r="R162" s="91">
        <f t="shared" si="95"/>
        <v>0</v>
      </c>
      <c r="S162" s="52">
        <f t="shared" si="95"/>
        <v>0</v>
      </c>
      <c r="T162" s="51">
        <f t="shared" si="96"/>
        <v>3</v>
      </c>
      <c r="U162" s="51">
        <f t="shared" si="97"/>
        <v>909224.19</v>
      </c>
      <c r="V162" s="51">
        <f t="shared" si="98"/>
        <v>0</v>
      </c>
      <c r="W162" s="58">
        <f t="shared" si="99"/>
        <v>0</v>
      </c>
      <c r="Z162" s="48">
        <f t="shared" si="82"/>
        <v>2109400.12</v>
      </c>
      <c r="AA162" s="36">
        <f t="shared" si="84"/>
        <v>0</v>
      </c>
      <c r="AB162" s="48">
        <v>43545.22</v>
      </c>
      <c r="AC162" s="48">
        <f t="shared" si="85"/>
        <v>303074.74</v>
      </c>
      <c r="AE162" s="48">
        <f t="shared" si="83"/>
        <v>909224.22</v>
      </c>
      <c r="AG162" s="48">
        <f t="shared" si="86"/>
        <v>-1.0000000009313226E-2</v>
      </c>
    </row>
    <row r="163" spans="1:33" s="48" customFormat="1" ht="28.5" customHeight="1">
      <c r="A163" s="49">
        <v>135</v>
      </c>
      <c r="B163" s="318" t="s">
        <v>195</v>
      </c>
      <c r="C163" s="319"/>
      <c r="D163" s="89" t="s">
        <v>142</v>
      </c>
      <c r="E163" s="128">
        <v>303074.73</v>
      </c>
      <c r="F163" s="142">
        <v>1</v>
      </c>
      <c r="G163" s="51">
        <f t="shared" si="75"/>
        <v>303074.73</v>
      </c>
      <c r="H163" s="142"/>
      <c r="I163" s="51"/>
      <c r="J163" s="51"/>
      <c r="K163" s="51"/>
      <c r="L163" s="51"/>
      <c r="M163" s="51"/>
      <c r="N163" s="52"/>
      <c r="O163" s="53">
        <f t="shared" si="87"/>
        <v>0</v>
      </c>
      <c r="P163" s="143"/>
      <c r="Q163" s="55">
        <f t="shared" si="94"/>
        <v>0</v>
      </c>
      <c r="R163" s="91">
        <f t="shared" si="95"/>
        <v>0</v>
      </c>
      <c r="S163" s="52">
        <f t="shared" si="95"/>
        <v>0</v>
      </c>
      <c r="T163" s="51">
        <f t="shared" si="96"/>
        <v>1</v>
      </c>
      <c r="U163" s="51">
        <f t="shared" si="97"/>
        <v>303074.73</v>
      </c>
      <c r="V163" s="51">
        <f t="shared" si="98"/>
        <v>0</v>
      </c>
      <c r="W163" s="58">
        <f t="shared" si="99"/>
        <v>0</v>
      </c>
      <c r="Z163" s="48">
        <f t="shared" si="82"/>
        <v>2109400.12</v>
      </c>
      <c r="AA163" s="36">
        <f t="shared" si="84"/>
        <v>0</v>
      </c>
      <c r="AB163" s="48">
        <v>43545.22</v>
      </c>
      <c r="AC163" s="48">
        <f t="shared" si="85"/>
        <v>303074.74</v>
      </c>
      <c r="AE163" s="48">
        <f t="shared" si="83"/>
        <v>303074.74</v>
      </c>
      <c r="AG163" s="48">
        <f t="shared" si="86"/>
        <v>-1.0000000009313226E-2</v>
      </c>
    </row>
    <row r="164" spans="1:33" s="48" customFormat="1" ht="18" customHeight="1" thickBot="1">
      <c r="A164" s="49">
        <v>136</v>
      </c>
      <c r="B164" s="320" t="s">
        <v>196</v>
      </c>
      <c r="C164" s="321"/>
      <c r="D164" s="89" t="s">
        <v>197</v>
      </c>
      <c r="E164" s="128">
        <v>37884.32</v>
      </c>
      <c r="F164" s="142">
        <v>1</v>
      </c>
      <c r="G164" s="51">
        <f t="shared" si="75"/>
        <v>37884.32</v>
      </c>
      <c r="H164" s="144"/>
      <c r="I164" s="65"/>
      <c r="J164" s="65"/>
      <c r="K164" s="65"/>
      <c r="L164" s="65"/>
      <c r="M164" s="65"/>
      <c r="N164" s="93"/>
      <c r="O164" s="66">
        <f t="shared" si="87"/>
        <v>0</v>
      </c>
      <c r="P164" s="180"/>
      <c r="Q164" s="145">
        <f t="shared" si="94"/>
        <v>0</v>
      </c>
      <c r="R164" s="146">
        <f t="shared" si="95"/>
        <v>0</v>
      </c>
      <c r="S164" s="93">
        <f t="shared" si="95"/>
        <v>0</v>
      </c>
      <c r="T164" s="65">
        <f t="shared" si="96"/>
        <v>1</v>
      </c>
      <c r="U164" s="65">
        <f t="shared" si="97"/>
        <v>37884.32</v>
      </c>
      <c r="V164" s="65">
        <f t="shared" si="98"/>
        <v>0</v>
      </c>
      <c r="W164" s="70">
        <f t="shared" si="99"/>
        <v>0</v>
      </c>
      <c r="Z164" s="48">
        <f t="shared" si="82"/>
        <v>263674.87</v>
      </c>
      <c r="AA164" s="36">
        <f t="shared" si="84"/>
        <v>0</v>
      </c>
      <c r="AB164" s="48">
        <v>5443.15</v>
      </c>
      <c r="AC164" s="48">
        <f t="shared" si="85"/>
        <v>37884.33</v>
      </c>
      <c r="AE164" s="48">
        <f t="shared" si="83"/>
        <v>37884.33</v>
      </c>
      <c r="AG164" s="48">
        <f t="shared" si="86"/>
        <v>-1.0000000002037268E-2</v>
      </c>
    </row>
    <row r="165" spans="1:33" s="24" customFormat="1" ht="18" customHeight="1" thickBot="1">
      <c r="A165" s="199">
        <v>10</v>
      </c>
      <c r="B165" s="322" t="s">
        <v>198</v>
      </c>
      <c r="C165" s="323"/>
      <c r="D165" s="200"/>
      <c r="E165" s="201"/>
      <c r="F165" s="202"/>
      <c r="G165" s="202"/>
      <c r="H165" s="203"/>
      <c r="I165" s="203"/>
      <c r="J165" s="203"/>
      <c r="K165" s="203"/>
      <c r="L165" s="203"/>
      <c r="M165" s="203"/>
      <c r="N165" s="204"/>
      <c r="O165" s="205"/>
      <c r="P165" s="206"/>
      <c r="Q165" s="207"/>
      <c r="R165" s="208"/>
      <c r="S165" s="209"/>
      <c r="T165" s="203"/>
      <c r="U165" s="203"/>
      <c r="V165" s="203"/>
      <c r="W165" s="210"/>
      <c r="Z165" s="48">
        <f t="shared" si="82"/>
        <v>0</v>
      </c>
      <c r="AA165" s="36" t="e">
        <f t="shared" si="84"/>
        <v>#DIV/0!</v>
      </c>
      <c r="AC165" s="48">
        <f t="shared" si="85"/>
        <v>0</v>
      </c>
      <c r="AE165" s="48">
        <f t="shared" si="83"/>
        <v>0</v>
      </c>
      <c r="AG165" s="48">
        <f t="shared" si="86"/>
        <v>0</v>
      </c>
    </row>
    <row r="166" spans="1:33" s="48" customFormat="1" ht="18" customHeight="1" thickBot="1">
      <c r="A166" s="211">
        <v>137</v>
      </c>
      <c r="B166" s="324" t="s">
        <v>199</v>
      </c>
      <c r="C166" s="325"/>
      <c r="D166" s="212" t="s">
        <v>197</v>
      </c>
      <c r="E166" s="213">
        <f>94710.85</f>
        <v>94710.85</v>
      </c>
      <c r="F166" s="116">
        <v>1</v>
      </c>
      <c r="G166" s="116">
        <f t="shared" si="75"/>
        <v>94710.85</v>
      </c>
      <c r="H166" s="116"/>
      <c r="I166" s="116"/>
      <c r="J166" s="116"/>
      <c r="K166" s="116"/>
      <c r="L166" s="116"/>
      <c r="M166" s="116"/>
      <c r="N166" s="214"/>
      <c r="O166" s="167">
        <f t="shared" si="87"/>
        <v>0</v>
      </c>
      <c r="P166" s="215"/>
      <c r="Q166" s="216">
        <f>ROUND(P166*$E166,2)</f>
        <v>0</v>
      </c>
      <c r="R166" s="217">
        <f>ROUND((N166+P166),5)</f>
        <v>0</v>
      </c>
      <c r="S166" s="122">
        <f>ROUND((O166+Q166),2)</f>
        <v>0</v>
      </c>
      <c r="T166" s="116">
        <f>ROUND(F166-R166,2)</f>
        <v>1</v>
      </c>
      <c r="U166" s="116">
        <f>G166-S166</f>
        <v>94710.85</v>
      </c>
      <c r="V166" s="116">
        <f>ROUND(P166/F166*100,2)</f>
        <v>0</v>
      </c>
      <c r="W166" s="218">
        <f>ROUND(R166/F166*100,2)</f>
        <v>0</v>
      </c>
      <c r="Z166" s="48">
        <f t="shared" si="82"/>
        <v>659187.52</v>
      </c>
      <c r="AA166" s="36">
        <f t="shared" si="84"/>
        <v>0</v>
      </c>
      <c r="AB166" s="48">
        <v>13607.88</v>
      </c>
      <c r="AC166" s="48">
        <f t="shared" si="85"/>
        <v>94710.849999999991</v>
      </c>
      <c r="AE166" s="48">
        <f t="shared" si="83"/>
        <v>94710.85</v>
      </c>
      <c r="AG166" s="48">
        <f t="shared" si="86"/>
        <v>0</v>
      </c>
    </row>
    <row r="167" spans="1:33" s="48" customFormat="1" ht="18" customHeight="1" thickBot="1">
      <c r="A167" s="326" t="s">
        <v>200</v>
      </c>
      <c r="B167" s="327"/>
      <c r="C167" s="327"/>
      <c r="D167" s="327"/>
      <c r="E167" s="327"/>
      <c r="F167" s="328"/>
      <c r="G167" s="219">
        <f>SUM(G13:G166)</f>
        <v>122334505.80999994</v>
      </c>
      <c r="H167" s="220"/>
      <c r="I167" s="221">
        <f>SUM(I13:I166)</f>
        <v>0</v>
      </c>
      <c r="J167" s="220"/>
      <c r="K167" s="219">
        <f>SUM(K13:K166)</f>
        <v>0</v>
      </c>
      <c r="L167" s="220"/>
      <c r="M167" s="219">
        <f>SUM(M13:M166)</f>
        <v>0</v>
      </c>
      <c r="N167" s="222"/>
      <c r="O167" s="223">
        <f>ROUND(SUM(O13:O166),2)</f>
        <v>0</v>
      </c>
      <c r="P167" s="224"/>
      <c r="Q167" s="223">
        <f>ROUND(SUM(Q13:Q166),2)</f>
        <v>303157.15999999997</v>
      </c>
      <c r="R167" s="225"/>
      <c r="S167" s="221">
        <f>ROUND((O167+Q167),2)</f>
        <v>303157.15999999997</v>
      </c>
      <c r="T167" s="226"/>
      <c r="U167" s="219">
        <f>G167-S167</f>
        <v>122031348.64999995</v>
      </c>
      <c r="V167" s="227"/>
      <c r="W167" s="228"/>
    </row>
    <row r="168" spans="1:33" s="48" customFormat="1" ht="18" customHeight="1" thickBot="1">
      <c r="A168" s="308" t="s">
        <v>201</v>
      </c>
      <c r="B168" s="309"/>
      <c r="C168" s="309"/>
      <c r="D168" s="309"/>
      <c r="E168" s="309"/>
      <c r="F168" s="310"/>
      <c r="G168" s="229"/>
      <c r="H168" s="230"/>
      <c r="I168" s="229"/>
      <c r="J168" s="230"/>
      <c r="K168" s="229"/>
      <c r="L168" s="230"/>
      <c r="M168" s="229"/>
      <c r="N168" s="231"/>
      <c r="O168" s="232">
        <f>+O167*0.2</f>
        <v>0</v>
      </c>
      <c r="P168" s="233"/>
      <c r="Q168" s="232">
        <f>ROUND(+Q167*0.2,2)</f>
        <v>60631.43</v>
      </c>
      <c r="R168" s="234"/>
      <c r="S168" s="219">
        <f>ROUND((O168+Q168),2)</f>
        <v>60631.43</v>
      </c>
      <c r="T168" s="235"/>
      <c r="U168" s="236"/>
      <c r="V168" s="237"/>
      <c r="W168" s="238"/>
      <c r="X168" s="239"/>
      <c r="AB168" s="240"/>
      <c r="AC168" s="240"/>
      <c r="AE168" s="241">
        <f>SUM(AE13:AE167)</f>
        <v>122348990.52999996</v>
      </c>
    </row>
    <row r="169" spans="1:33" s="48" customFormat="1" ht="18" customHeight="1" thickBot="1">
      <c r="A169" s="308" t="s">
        <v>202</v>
      </c>
      <c r="B169" s="309"/>
      <c r="C169" s="309"/>
      <c r="D169" s="309"/>
      <c r="E169" s="309"/>
      <c r="F169" s="310"/>
      <c r="G169" s="229"/>
      <c r="H169" s="230"/>
      <c r="I169" s="229"/>
      <c r="J169" s="230"/>
      <c r="K169" s="229"/>
      <c r="L169" s="230"/>
      <c r="M169" s="229"/>
      <c r="N169" s="242"/>
      <c r="O169" s="232">
        <f>+O167*0.07</f>
        <v>0</v>
      </c>
      <c r="P169" s="243"/>
      <c r="Q169" s="232">
        <f>ROUND(+Q167*0.07,2)</f>
        <v>21221</v>
      </c>
      <c r="R169" s="244"/>
      <c r="S169" s="219">
        <f>ROUND((O169+Q169),2)</f>
        <v>21221</v>
      </c>
      <c r="T169" s="245"/>
      <c r="U169" s="236"/>
      <c r="V169" s="246"/>
      <c r="W169" s="247"/>
      <c r="X169" s="239"/>
    </row>
    <row r="170" spans="1:33" s="48" customFormat="1" ht="18" customHeight="1" thickBot="1">
      <c r="A170" s="308" t="s">
        <v>203</v>
      </c>
      <c r="B170" s="309"/>
      <c r="C170" s="309"/>
      <c r="D170" s="309"/>
      <c r="E170" s="309"/>
      <c r="F170" s="310"/>
      <c r="G170" s="229"/>
      <c r="H170" s="230"/>
      <c r="I170" s="229"/>
      <c r="J170" s="230"/>
      <c r="K170" s="229"/>
      <c r="L170" s="230"/>
      <c r="M170" s="229"/>
      <c r="N170" s="242"/>
      <c r="O170" s="232"/>
      <c r="P170" s="243"/>
      <c r="Q170" s="232"/>
      <c r="R170" s="244"/>
      <c r="S170" s="219">
        <f>ROUND((O170+Q170),2)</f>
        <v>0</v>
      </c>
      <c r="T170" s="245"/>
      <c r="U170" s="236"/>
      <c r="V170" s="246"/>
      <c r="W170" s="247"/>
      <c r="X170" s="239"/>
      <c r="AC170" s="48">
        <v>122334505.81</v>
      </c>
      <c r="AE170" s="48">
        <f>+AE168-AC170</f>
        <v>14484.719999954104</v>
      </c>
    </row>
    <row r="171" spans="1:33" s="48" customFormat="1" ht="18" customHeight="1" thickBot="1">
      <c r="A171" s="311" t="s">
        <v>204</v>
      </c>
      <c r="B171" s="312"/>
      <c r="C171" s="312"/>
      <c r="D171" s="312"/>
      <c r="E171" s="312"/>
      <c r="F171" s="313"/>
      <c r="G171" s="229"/>
      <c r="H171" s="248"/>
      <c r="I171" s="229"/>
      <c r="J171" s="248"/>
      <c r="K171" s="229"/>
      <c r="L171" s="248"/>
      <c r="M171" s="229"/>
      <c r="N171" s="242"/>
      <c r="O171" s="232">
        <f>ROUND(O167-O168-O169-O170,2)</f>
        <v>0</v>
      </c>
      <c r="P171" s="243"/>
      <c r="Q171" s="232">
        <f>ROUND(Q167-Q168-Q169-Q170,2)</f>
        <v>221304.73</v>
      </c>
      <c r="R171" s="244"/>
      <c r="S171" s="232">
        <f>ROUND(S167-S168-S169-S170,2)</f>
        <v>221304.73</v>
      </c>
      <c r="T171" s="245"/>
      <c r="U171" s="236"/>
      <c r="V171" s="246"/>
      <c r="W171" s="247"/>
      <c r="X171" s="239"/>
      <c r="AC171" s="48">
        <f>+G167-AC170</f>
        <v>0</v>
      </c>
    </row>
    <row r="172" spans="1:33" s="48" customFormat="1" ht="15" customHeight="1">
      <c r="A172" s="249"/>
      <c r="B172" s="250"/>
      <c r="C172" s="250"/>
      <c r="D172" s="251"/>
      <c r="E172" s="250"/>
      <c r="F172" s="250"/>
      <c r="G172" s="250"/>
      <c r="H172" s="250"/>
      <c r="I172" s="250"/>
      <c r="J172" s="250"/>
      <c r="K172" s="250"/>
      <c r="L172" s="250"/>
      <c r="M172" s="250"/>
      <c r="N172" s="250"/>
      <c r="O172" s="250"/>
      <c r="P172" s="250"/>
      <c r="Q172" s="250"/>
      <c r="R172" s="250"/>
      <c r="S172" s="250"/>
      <c r="T172" s="250"/>
      <c r="U172" s="250"/>
      <c r="V172" s="250"/>
      <c r="W172" s="252"/>
      <c r="X172" s="253"/>
      <c r="Y172" s="239"/>
      <c r="Z172" s="254"/>
    </row>
    <row r="173" spans="1:33" s="48" customFormat="1" ht="15" customHeight="1">
      <c r="A173" s="255"/>
      <c r="B173" s="253"/>
      <c r="C173" s="253"/>
      <c r="D173" s="256"/>
      <c r="E173" s="253"/>
      <c r="F173" s="253"/>
      <c r="G173" s="257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8"/>
      <c r="X173" s="253"/>
      <c r="Y173" s="239"/>
      <c r="Z173" s="254"/>
    </row>
    <row r="174" spans="1:33" s="48" customFormat="1" ht="15" customHeight="1">
      <c r="A174" s="255"/>
      <c r="B174" s="253"/>
      <c r="C174" s="253"/>
      <c r="D174" s="256"/>
      <c r="E174" s="253"/>
      <c r="F174" s="253"/>
      <c r="G174" s="253"/>
      <c r="H174" s="253"/>
      <c r="I174" s="253"/>
      <c r="J174" s="253"/>
      <c r="K174" s="253"/>
      <c r="L174" s="253"/>
      <c r="M174" s="253"/>
      <c r="N174" s="253"/>
      <c r="O174" s="253"/>
      <c r="P174" s="253"/>
      <c r="Q174" s="253"/>
      <c r="R174" s="253"/>
      <c r="S174" s="253"/>
      <c r="T174" s="253"/>
      <c r="U174" s="253"/>
      <c r="V174" s="253"/>
      <c r="W174" s="258"/>
      <c r="X174" s="253"/>
      <c r="Y174" s="239"/>
      <c r="Z174" s="254"/>
    </row>
    <row r="175" spans="1:33" s="48" customFormat="1" ht="15" customHeight="1">
      <c r="A175" s="314" t="s">
        <v>205</v>
      </c>
      <c r="B175" s="315"/>
      <c r="C175" s="259"/>
      <c r="F175" s="259"/>
      <c r="G175" s="316" t="s">
        <v>206</v>
      </c>
      <c r="H175" s="316"/>
      <c r="I175" s="316"/>
      <c r="J175" s="316"/>
      <c r="K175" s="316"/>
      <c r="L175" s="316"/>
      <c r="M175" s="316"/>
      <c r="N175" s="316"/>
      <c r="O175" s="260"/>
      <c r="P175" s="260"/>
      <c r="Q175" s="260"/>
      <c r="R175" s="260"/>
      <c r="S175" s="317" t="s">
        <v>207</v>
      </c>
      <c r="T175" s="317"/>
      <c r="U175" s="261"/>
      <c r="V175" s="260"/>
      <c r="W175" s="262"/>
      <c r="Y175" s="239"/>
      <c r="Z175" s="263"/>
    </row>
    <row r="176" spans="1:33" s="48" customFormat="1" ht="15" customHeight="1">
      <c r="A176" s="264"/>
      <c r="B176" s="259"/>
      <c r="C176" s="259"/>
      <c r="F176" s="259"/>
      <c r="H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5"/>
      <c r="T176" s="265"/>
      <c r="U176" s="261"/>
      <c r="V176" s="260"/>
      <c r="W176" s="262"/>
      <c r="Y176" s="239"/>
      <c r="Z176" s="263"/>
    </row>
    <row r="177" spans="1:26" s="48" customFormat="1" ht="15" customHeight="1">
      <c r="A177" s="264"/>
      <c r="B177" s="259"/>
      <c r="C177" s="259"/>
      <c r="F177" s="259"/>
      <c r="H177" s="260"/>
      <c r="J177" s="260"/>
      <c r="K177" s="260"/>
      <c r="L177" s="260"/>
      <c r="M177" s="260"/>
      <c r="N177" s="260"/>
      <c r="O177" s="260"/>
      <c r="P177" s="260"/>
      <c r="Q177" s="260"/>
      <c r="R177" s="266"/>
      <c r="S177" s="265"/>
      <c r="T177" s="265"/>
      <c r="U177" s="261"/>
      <c r="V177" s="260"/>
      <c r="W177" s="262"/>
      <c r="Y177" s="239"/>
      <c r="Z177" s="263"/>
    </row>
    <row r="178" spans="1:26" s="48" customFormat="1" ht="15" customHeight="1">
      <c r="A178" s="264"/>
      <c r="B178" s="259"/>
      <c r="C178" s="259"/>
      <c r="F178" s="259"/>
      <c r="H178" s="260"/>
      <c r="J178" s="260"/>
      <c r="K178" s="260"/>
      <c r="L178" s="260"/>
      <c r="M178" s="260"/>
      <c r="N178" s="260"/>
      <c r="O178" s="267"/>
      <c r="P178" s="260"/>
      <c r="Q178" s="260"/>
      <c r="R178" s="260"/>
      <c r="S178" s="265"/>
      <c r="T178" s="265"/>
      <c r="U178" s="261"/>
      <c r="V178" s="260"/>
      <c r="W178" s="262"/>
      <c r="Y178" s="239"/>
      <c r="Z178" s="263"/>
    </row>
    <row r="179" spans="1:26" s="48" customFormat="1" ht="15" customHeight="1">
      <c r="A179" s="255"/>
      <c r="B179" s="253"/>
      <c r="C179" s="253"/>
      <c r="G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68"/>
      <c r="U179" s="269"/>
      <c r="V179" s="253"/>
      <c r="W179" s="270"/>
      <c r="X179" s="271"/>
      <c r="Y179" s="272"/>
      <c r="Z179" s="254"/>
    </row>
    <row r="180" spans="1:26" s="48" customFormat="1" ht="15" customHeight="1">
      <c r="A180" s="273"/>
      <c r="B180" s="256"/>
      <c r="C180" s="256"/>
      <c r="E180" s="274"/>
      <c r="F180" s="274"/>
      <c r="G180" s="274"/>
      <c r="H180" s="274"/>
      <c r="I180" s="274"/>
      <c r="J180" s="274"/>
      <c r="K180" s="274"/>
      <c r="L180" s="274"/>
      <c r="M180" s="274"/>
      <c r="Q180" s="275"/>
      <c r="R180" s="274"/>
      <c r="S180" s="274"/>
      <c r="U180" s="261"/>
      <c r="V180" s="276"/>
      <c r="W180" s="277"/>
      <c r="X180" s="274"/>
      <c r="Y180" s="272"/>
      <c r="Z180" s="254"/>
    </row>
    <row r="181" spans="1:26" s="48" customFormat="1" ht="15" hidden="1" customHeight="1">
      <c r="A181" s="278"/>
      <c r="U181" s="241"/>
      <c r="W181" s="262"/>
      <c r="Y181" s="272"/>
      <c r="Z181" s="254"/>
    </row>
    <row r="182" spans="1:26" s="48" customFormat="1" ht="15" hidden="1" customHeight="1">
      <c r="A182" s="279"/>
      <c r="B182" s="280"/>
      <c r="C182" s="280"/>
      <c r="D182" s="260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81"/>
      <c r="V182" s="260"/>
      <c r="W182" s="270"/>
      <c r="X182" s="260"/>
      <c r="Y182" s="272"/>
      <c r="Z182" s="254"/>
    </row>
    <row r="183" spans="1:26" s="48" customFormat="1" ht="15" hidden="1" customHeight="1">
      <c r="A183" s="264"/>
      <c r="B183" s="259"/>
      <c r="C183" s="259"/>
      <c r="D183" s="260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81"/>
      <c r="V183" s="260"/>
      <c r="W183" s="270"/>
      <c r="X183" s="260"/>
      <c r="Y183" s="272"/>
      <c r="Z183" s="254"/>
    </row>
    <row r="184" spans="1:26" s="48" customFormat="1" ht="15" hidden="1" customHeight="1">
      <c r="A184" s="264"/>
      <c r="B184" s="259"/>
      <c r="C184" s="259"/>
      <c r="D184" s="260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81"/>
      <c r="V184" s="260"/>
      <c r="W184" s="270"/>
      <c r="X184" s="260"/>
      <c r="Y184" s="272"/>
      <c r="Z184" s="254"/>
    </row>
    <row r="185" spans="1:26" s="48" customFormat="1" ht="15" hidden="1" customHeight="1">
      <c r="A185" s="264"/>
      <c r="B185" s="259"/>
      <c r="C185" s="259"/>
      <c r="D185" s="260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81"/>
      <c r="V185" s="260"/>
      <c r="W185" s="270"/>
      <c r="X185" s="260"/>
      <c r="Y185" s="272"/>
      <c r="Z185" s="254"/>
    </row>
    <row r="186" spans="1:26" s="48" customFormat="1" ht="15" customHeight="1">
      <c r="A186" s="255"/>
      <c r="B186" s="253"/>
      <c r="C186" s="253"/>
      <c r="D186" s="256"/>
      <c r="E186" s="253"/>
      <c r="G186" s="282"/>
      <c r="H186" s="283"/>
      <c r="I186" s="282"/>
      <c r="J186" s="282"/>
      <c r="K186" s="282"/>
      <c r="L186" s="282"/>
      <c r="M186" s="282"/>
      <c r="N186" s="282"/>
      <c r="O186" s="282"/>
      <c r="P186" s="282"/>
      <c r="Q186" s="282"/>
      <c r="R186" s="253"/>
      <c r="S186" s="253"/>
      <c r="T186" s="271"/>
      <c r="U186" s="284"/>
      <c r="V186" s="253"/>
      <c r="W186" s="285"/>
      <c r="X186" s="253"/>
      <c r="Y186" s="299"/>
      <c r="Z186" s="254"/>
    </row>
    <row r="187" spans="1:26" s="48" customFormat="1" ht="15" customHeight="1">
      <c r="A187" s="255"/>
      <c r="B187" s="253"/>
      <c r="C187" s="253"/>
      <c r="D187" s="256"/>
      <c r="E187" s="253"/>
      <c r="F187" s="253"/>
      <c r="H187" s="256"/>
      <c r="I187" s="256"/>
      <c r="J187" s="253"/>
      <c r="K187" s="253"/>
      <c r="L187" s="253"/>
      <c r="M187" s="253"/>
      <c r="O187" s="286" t="str">
        <f>[24]Nomb!A7</f>
        <v>Ing. Mario Alberto Tejerina Tapia</v>
      </c>
      <c r="P187" s="256"/>
      <c r="Q187" s="253"/>
      <c r="R187" s="253"/>
      <c r="S187" s="253"/>
      <c r="T187" s="253"/>
      <c r="U187" s="287"/>
      <c r="V187" s="271"/>
      <c r="W187" s="258"/>
      <c r="X187" s="253"/>
      <c r="Y187" s="299"/>
      <c r="Z187" s="254"/>
    </row>
    <row r="188" spans="1:26" s="48" customFormat="1" ht="15" customHeight="1">
      <c r="A188" s="255"/>
      <c r="B188" s="300" t="str">
        <f>[24]Nomb!A2</f>
        <v>Ing. José Marcos Bonilla Aguilar</v>
      </c>
      <c r="C188" s="300"/>
      <c r="E188" s="256"/>
      <c r="F188" s="253"/>
      <c r="H188" s="256"/>
      <c r="I188" s="256"/>
      <c r="J188" s="256"/>
      <c r="K188" s="256"/>
      <c r="L188" s="256"/>
      <c r="M188" s="256"/>
      <c r="O188" s="286" t="str">
        <f>[24]Nomb!A8</f>
        <v>GERENTE DE PROYECTO</v>
      </c>
      <c r="P188" s="256"/>
      <c r="Q188" s="256"/>
      <c r="R188" s="253"/>
      <c r="S188" s="256"/>
      <c r="T188" s="253"/>
      <c r="U188" s="301" t="str">
        <f>[24]Nomb!A13</f>
        <v>Ing. Herlan Rene Ramos E.</v>
      </c>
      <c r="V188" s="301"/>
      <c r="W188" s="302"/>
      <c r="X188" s="288"/>
      <c r="Y188" s="299"/>
      <c r="Z188" s="254"/>
    </row>
    <row r="189" spans="1:26" s="48" customFormat="1" ht="15" customHeight="1">
      <c r="A189" s="255"/>
      <c r="B189" s="303" t="str">
        <f>[24]Nomb!A3</f>
        <v>SUPERINTENDENTE  DE OBRA</v>
      </c>
      <c r="C189" s="303"/>
      <c r="E189" s="256"/>
      <c r="F189" s="253"/>
      <c r="O189" s="256" t="str">
        <f>[24]Nomb!A9</f>
        <v>SUPERVISION TECNICA PROYECTO DOBLE VIA YACUIBA CAMPO PAJOSO FASE I</v>
      </c>
      <c r="R189" s="256"/>
      <c r="S189" s="256"/>
      <c r="T189" s="253"/>
      <c r="U189" s="303" t="str">
        <f>[24]Nomb!A14</f>
        <v>FISCAL DE OBRA</v>
      </c>
      <c r="V189" s="303"/>
      <c r="W189" s="304"/>
      <c r="X189" s="256"/>
      <c r="Y189" s="299"/>
      <c r="Z189" s="254"/>
    </row>
    <row r="190" spans="1:26" s="48" customFormat="1" ht="15" customHeight="1">
      <c r="A190" s="255"/>
      <c r="B190" s="305" t="str">
        <f>[24]Nomb!A4</f>
        <v>EMPRESA ESTRATEGICA BOLIVIANA DE CONSTRUCCION Y CONSERVACION DE INFRAESTRUCTURA CIVIL</v>
      </c>
      <c r="C190" s="305"/>
      <c r="E190" s="256"/>
      <c r="F190" s="253"/>
      <c r="H190" s="256"/>
      <c r="I190" s="256"/>
      <c r="J190" s="256"/>
      <c r="K190" s="256"/>
      <c r="L190" s="256"/>
      <c r="M190" s="256"/>
      <c r="O190" s="286" t="str">
        <f>[24]Nomb!A10</f>
        <v>ADMINISTRADORA BOLIVIANA DE CARRETERAS</v>
      </c>
      <c r="P190" s="256"/>
      <c r="Q190" s="256"/>
      <c r="R190" s="256"/>
      <c r="S190" s="256"/>
      <c r="T190" s="253"/>
      <c r="U190" s="299" t="str">
        <f>[24]Nomb!A15</f>
        <v>ADMINISTRADORA BOLIVIANA DE CARRETERAS</v>
      </c>
      <c r="V190" s="299"/>
      <c r="W190" s="307"/>
      <c r="X190" s="256"/>
      <c r="Y190" s="299"/>
      <c r="Z190" s="254"/>
    </row>
    <row r="191" spans="1:26" ht="15" hidden="1" customHeight="1">
      <c r="A191" s="255"/>
      <c r="B191" s="305"/>
      <c r="C191" s="305"/>
      <c r="D191" s="289"/>
      <c r="E191" s="289"/>
      <c r="F191" s="289"/>
      <c r="G191" s="256"/>
      <c r="H191" s="289"/>
      <c r="I191" s="256"/>
      <c r="J191" s="256"/>
      <c r="K191" s="256"/>
      <c r="L191" s="256"/>
      <c r="M191" s="256"/>
      <c r="N191" s="256"/>
      <c r="O191" s="256"/>
      <c r="P191" s="256"/>
      <c r="Q191" s="256"/>
      <c r="R191" s="256"/>
      <c r="S191" s="256"/>
      <c r="T191" s="272"/>
      <c r="U191" s="272"/>
      <c r="V191" s="272"/>
      <c r="W191" s="290"/>
      <c r="X191" s="272"/>
    </row>
    <row r="192" spans="1:26" ht="15" customHeight="1" thickBot="1">
      <c r="A192" s="292"/>
      <c r="B192" s="306"/>
      <c r="C192" s="306"/>
      <c r="D192" s="293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5"/>
      <c r="X192" s="253"/>
    </row>
    <row r="193" spans="1:23" ht="15" hidden="1" customHeight="1">
      <c r="A193" s="296">
        <v>1</v>
      </c>
      <c r="B193" s="296">
        <f t="shared" ref="B193:H193" si="100">+A193+1</f>
        <v>2</v>
      </c>
      <c r="C193" s="296">
        <f t="shared" si="100"/>
        <v>3</v>
      </c>
      <c r="D193" s="296">
        <f t="shared" si="100"/>
        <v>4</v>
      </c>
      <c r="E193" s="296">
        <f t="shared" si="100"/>
        <v>5</v>
      </c>
      <c r="F193" s="296">
        <f t="shared" si="100"/>
        <v>6</v>
      </c>
      <c r="G193" s="296">
        <f t="shared" si="100"/>
        <v>7</v>
      </c>
      <c r="H193" s="296">
        <f t="shared" si="100"/>
        <v>8</v>
      </c>
      <c r="I193" s="296">
        <f>+H193+1</f>
        <v>9</v>
      </c>
      <c r="J193" s="296">
        <v>10</v>
      </c>
      <c r="K193" s="296">
        <v>11</v>
      </c>
      <c r="L193" s="296">
        <v>12</v>
      </c>
      <c r="M193" s="296">
        <v>13</v>
      </c>
      <c r="N193" s="296">
        <v>14</v>
      </c>
      <c r="O193" s="296">
        <v>15</v>
      </c>
      <c r="P193" s="296">
        <v>16</v>
      </c>
      <c r="Q193" s="296">
        <v>17</v>
      </c>
      <c r="R193" s="296">
        <v>18</v>
      </c>
      <c r="S193" s="296">
        <v>19</v>
      </c>
      <c r="T193" s="296">
        <v>20</v>
      </c>
      <c r="U193" s="296">
        <v>21</v>
      </c>
      <c r="V193" s="296">
        <v>22</v>
      </c>
      <c r="W193" s="296">
        <v>23</v>
      </c>
    </row>
    <row r="194" spans="1:23" ht="15" customHeight="1"/>
    <row r="195" spans="1:23" ht="15" customHeight="1"/>
    <row r="196" spans="1:23" ht="15" customHeight="1"/>
    <row r="197" spans="1:23" ht="15" customHeight="1"/>
    <row r="198" spans="1:23" ht="15" customHeight="1"/>
    <row r="199" spans="1:23" ht="15" customHeight="1"/>
    <row r="200" spans="1:23" ht="15" customHeight="1"/>
    <row r="201" spans="1:23" ht="15" customHeight="1"/>
    <row r="202" spans="1:23" ht="15" customHeight="1"/>
    <row r="203" spans="1:23" ht="15" customHeight="1"/>
    <row r="204" spans="1:23" ht="15" customHeight="1"/>
    <row r="205" spans="1:23" ht="15" customHeight="1"/>
    <row r="206" spans="1:23" ht="15" customHeight="1"/>
    <row r="207" spans="1:23" ht="15" customHeight="1"/>
    <row r="208" spans="1:23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</sheetData>
  <mergeCells count="208">
    <mergeCell ref="A1:B1"/>
    <mergeCell ref="C1:S1"/>
    <mergeCell ref="T1:W2"/>
    <mergeCell ref="C2:C4"/>
    <mergeCell ref="D2:S4"/>
    <mergeCell ref="T3:W5"/>
    <mergeCell ref="C5:S5"/>
    <mergeCell ref="A7:A11"/>
    <mergeCell ref="B7:C11"/>
    <mergeCell ref="D7:G8"/>
    <mergeCell ref="H7:I8"/>
    <mergeCell ref="J7:K8"/>
    <mergeCell ref="L7:M8"/>
    <mergeCell ref="I9:I11"/>
    <mergeCell ref="J9:J11"/>
    <mergeCell ref="K9:K11"/>
    <mergeCell ref="L9:L11"/>
    <mergeCell ref="N7:O8"/>
    <mergeCell ref="P7:Q8"/>
    <mergeCell ref="R7:S8"/>
    <mergeCell ref="T7:U8"/>
    <mergeCell ref="V7:W8"/>
    <mergeCell ref="D9:D11"/>
    <mergeCell ref="E9:E11"/>
    <mergeCell ref="F9:F11"/>
    <mergeCell ref="G9:G11"/>
    <mergeCell ref="H9:H11"/>
    <mergeCell ref="S9:S11"/>
    <mergeCell ref="T9:T11"/>
    <mergeCell ref="U9:U11"/>
    <mergeCell ref="V9:V10"/>
    <mergeCell ref="W9:W10"/>
    <mergeCell ref="B12:C12"/>
    <mergeCell ref="M9:M11"/>
    <mergeCell ref="N9:N11"/>
    <mergeCell ref="O9:O11"/>
    <mergeCell ref="P9:P11"/>
    <mergeCell ref="Q9:Q11"/>
    <mergeCell ref="R9:R11"/>
    <mergeCell ref="B19:C19"/>
    <mergeCell ref="B20:C20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B42:C4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63:C163"/>
    <mergeCell ref="B164:C164"/>
    <mergeCell ref="B165:C165"/>
    <mergeCell ref="B166:C166"/>
    <mergeCell ref="A167:F167"/>
    <mergeCell ref="A168:F168"/>
    <mergeCell ref="B157:C157"/>
    <mergeCell ref="B158:C158"/>
    <mergeCell ref="B159:C159"/>
    <mergeCell ref="B160:C160"/>
    <mergeCell ref="B161:C161"/>
    <mergeCell ref="B162:C162"/>
    <mergeCell ref="Y186:Y190"/>
    <mergeCell ref="B188:C188"/>
    <mergeCell ref="U188:W188"/>
    <mergeCell ref="B189:C189"/>
    <mergeCell ref="U189:W189"/>
    <mergeCell ref="B190:C192"/>
    <mergeCell ref="U190:W190"/>
    <mergeCell ref="A169:F169"/>
    <mergeCell ref="A170:F170"/>
    <mergeCell ref="A171:F171"/>
    <mergeCell ref="A175:B175"/>
    <mergeCell ref="G175:N175"/>
    <mergeCell ref="S175:T175"/>
  </mergeCells>
  <printOptions horizontalCentered="1"/>
  <pageMargins left="0.59055118110236227" right="0.59055118110236227" top="0.59055118110236227" bottom="0.59055118110236227" header="0.31496062992125984" footer="0.23622047244094491"/>
  <pageSetup paperSize="3" scale="66" fitToHeight="3" orientation="landscape" r:id="rId1"/>
  <headerFooter>
    <oddFooter xml:space="preserve">&amp;C&amp;10Página &amp;P de &amp;N&amp;8 </oddFooter>
  </headerFooter>
  <rowBreaks count="1" manualBreakCount="1">
    <brk id="164" min="1" max="22" man="1"/>
  </rowBreaks>
  <colBreaks count="1" manualBreakCount="1">
    <brk id="2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E528-69CF-4622-AC93-61A4AF82CAF2}">
  <dimension ref="A1:I156"/>
  <sheetViews>
    <sheetView tabSelected="1" workbookViewId="0">
      <selection activeCell="A148" sqref="A148:B156"/>
    </sheetView>
  </sheetViews>
  <sheetFormatPr baseColWidth="10" defaultRowHeight="11.25"/>
  <cols>
    <col min="1" max="3" width="12" style="411"/>
    <col min="4" max="4" width="57.1640625" customWidth="1"/>
    <col min="5" max="5" width="7.5" bestFit="1" customWidth="1"/>
  </cols>
  <sheetData>
    <row r="1" spans="1:9">
      <c r="A1" s="410" t="s">
        <v>208</v>
      </c>
      <c r="B1" s="410" t="s">
        <v>209</v>
      </c>
      <c r="C1" s="410" t="s">
        <v>2</v>
      </c>
      <c r="D1" s="408" t="s">
        <v>210</v>
      </c>
      <c r="E1" s="408" t="s">
        <v>13</v>
      </c>
      <c r="F1" s="408" t="s">
        <v>211</v>
      </c>
      <c r="G1" s="408" t="s">
        <v>15</v>
      </c>
      <c r="H1" s="408" t="s">
        <v>212</v>
      </c>
      <c r="I1" s="408" t="s">
        <v>213</v>
      </c>
    </row>
    <row r="2" spans="1:9">
      <c r="A2" s="411" t="s">
        <v>215</v>
      </c>
      <c r="B2" s="411">
        <v>1</v>
      </c>
      <c r="C2" s="411">
        <v>1</v>
      </c>
      <c r="D2" s="409" t="s">
        <v>21</v>
      </c>
    </row>
    <row r="3" spans="1:9">
      <c r="A3" s="411" t="s">
        <v>214</v>
      </c>
      <c r="B3" s="411">
        <v>1.1000000000000001</v>
      </c>
      <c r="C3" s="411">
        <v>1</v>
      </c>
      <c r="D3" t="s">
        <v>22</v>
      </c>
      <c r="F3" t="s">
        <v>23</v>
      </c>
      <c r="G3">
        <v>4.53</v>
      </c>
      <c r="H3">
        <v>9327.24</v>
      </c>
      <c r="I3">
        <v>42252.4</v>
      </c>
    </row>
    <row r="4" spans="1:9">
      <c r="A4" s="411" t="s">
        <v>214</v>
      </c>
      <c r="B4" s="411">
        <v>1.2</v>
      </c>
      <c r="C4" s="411">
        <v>2</v>
      </c>
      <c r="D4" t="s">
        <v>24</v>
      </c>
      <c r="F4" t="s">
        <v>25</v>
      </c>
      <c r="G4">
        <v>2191.42</v>
      </c>
      <c r="H4">
        <v>20.18</v>
      </c>
      <c r="I4">
        <v>44222.86</v>
      </c>
    </row>
    <row r="5" spans="1:9">
      <c r="A5" s="411" t="s">
        <v>214</v>
      </c>
      <c r="B5" s="411">
        <v>1.3</v>
      </c>
      <c r="C5" s="411">
        <v>3</v>
      </c>
      <c r="D5" t="s">
        <v>26</v>
      </c>
      <c r="F5" t="s">
        <v>25</v>
      </c>
      <c r="H5">
        <v>35.43</v>
      </c>
      <c r="I5">
        <v>0</v>
      </c>
    </row>
    <row r="6" spans="1:9">
      <c r="A6" s="411" t="s">
        <v>214</v>
      </c>
      <c r="B6" s="411">
        <v>1.4</v>
      </c>
      <c r="C6" s="411">
        <v>4</v>
      </c>
      <c r="D6" t="s">
        <v>27</v>
      </c>
      <c r="F6" t="s">
        <v>25</v>
      </c>
      <c r="H6">
        <v>31.53</v>
      </c>
      <c r="I6">
        <v>0</v>
      </c>
    </row>
    <row r="7" spans="1:9">
      <c r="A7" s="411" t="s">
        <v>214</v>
      </c>
      <c r="B7" s="411">
        <v>1.5</v>
      </c>
      <c r="C7" s="411">
        <v>5</v>
      </c>
      <c r="D7" t="s">
        <v>28</v>
      </c>
      <c r="F7" t="s">
        <v>25</v>
      </c>
      <c r="H7">
        <v>26.66</v>
      </c>
      <c r="I7">
        <v>0</v>
      </c>
    </row>
    <row r="8" spans="1:9">
      <c r="A8" s="411" t="s">
        <v>214</v>
      </c>
      <c r="B8" s="411">
        <v>1.6</v>
      </c>
      <c r="C8" s="411">
        <v>6</v>
      </c>
      <c r="D8" t="s">
        <v>29</v>
      </c>
      <c r="F8" t="s">
        <v>25</v>
      </c>
      <c r="H8">
        <v>11.14</v>
      </c>
      <c r="I8">
        <v>0</v>
      </c>
    </row>
    <row r="9" spans="1:9">
      <c r="A9" s="411" t="s">
        <v>214</v>
      </c>
      <c r="B9" s="411">
        <v>1.7</v>
      </c>
      <c r="C9" s="411">
        <v>7</v>
      </c>
      <c r="D9" t="s">
        <v>30</v>
      </c>
      <c r="F9" t="s">
        <v>31</v>
      </c>
      <c r="H9">
        <v>2.72</v>
      </c>
      <c r="I9">
        <v>0</v>
      </c>
    </row>
    <row r="10" spans="1:9">
      <c r="A10" s="411" t="s">
        <v>214</v>
      </c>
      <c r="B10" s="411">
        <v>1.8</v>
      </c>
      <c r="C10" s="411">
        <v>8</v>
      </c>
      <c r="D10" t="s">
        <v>32</v>
      </c>
      <c r="F10" t="s">
        <v>31</v>
      </c>
      <c r="H10">
        <v>2.78</v>
      </c>
      <c r="I10">
        <v>0</v>
      </c>
    </row>
    <row r="11" spans="1:9">
      <c r="A11" s="411" t="s">
        <v>215</v>
      </c>
      <c r="B11" s="411">
        <v>2</v>
      </c>
      <c r="C11" s="411">
        <v>2</v>
      </c>
      <c r="D11" s="409" t="s">
        <v>33</v>
      </c>
    </row>
    <row r="12" spans="1:9">
      <c r="A12" s="411" t="s">
        <v>214</v>
      </c>
      <c r="B12" s="411">
        <v>2.1</v>
      </c>
      <c r="C12" s="411">
        <v>9</v>
      </c>
      <c r="D12" t="s">
        <v>34</v>
      </c>
      <c r="F12" t="s">
        <v>25</v>
      </c>
      <c r="H12">
        <v>99.18</v>
      </c>
      <c r="I12">
        <v>0</v>
      </c>
    </row>
    <row r="13" spans="1:9">
      <c r="A13" s="411" t="s">
        <v>214</v>
      </c>
      <c r="B13" s="411">
        <v>2.2000000000000002</v>
      </c>
      <c r="C13" s="411">
        <v>10</v>
      </c>
      <c r="D13" t="s">
        <v>35</v>
      </c>
      <c r="F13" t="s">
        <v>25</v>
      </c>
      <c r="H13">
        <v>150.55000000000001</v>
      </c>
      <c r="I13">
        <v>0</v>
      </c>
    </row>
    <row r="14" spans="1:9">
      <c r="A14" s="411" t="s">
        <v>214</v>
      </c>
      <c r="B14" s="411">
        <v>2.2999999999999998</v>
      </c>
      <c r="C14" s="411">
        <v>11</v>
      </c>
      <c r="D14" t="s">
        <v>36</v>
      </c>
      <c r="F14" t="s">
        <v>37</v>
      </c>
      <c r="H14">
        <v>1.46</v>
      </c>
      <c r="I14">
        <v>0</v>
      </c>
    </row>
    <row r="15" spans="1:9">
      <c r="A15" s="411" t="s">
        <v>214</v>
      </c>
      <c r="B15" s="411">
        <v>2.4</v>
      </c>
      <c r="C15" s="411">
        <v>12</v>
      </c>
      <c r="D15" t="s">
        <v>38</v>
      </c>
      <c r="F15" t="s">
        <v>37</v>
      </c>
      <c r="H15">
        <v>1.46</v>
      </c>
      <c r="I15">
        <v>0</v>
      </c>
    </row>
    <row r="16" spans="1:9">
      <c r="A16" s="411" t="s">
        <v>214</v>
      </c>
      <c r="B16" s="411">
        <v>2.5</v>
      </c>
      <c r="C16" s="411">
        <v>13</v>
      </c>
      <c r="D16" t="s">
        <v>39</v>
      </c>
      <c r="F16" t="s">
        <v>25</v>
      </c>
      <c r="H16">
        <v>667.53</v>
      </c>
      <c r="I16">
        <v>0</v>
      </c>
    </row>
    <row r="17" spans="1:9">
      <c r="A17" s="411" t="s">
        <v>214</v>
      </c>
      <c r="B17" s="411">
        <v>2.6</v>
      </c>
      <c r="C17" s="411">
        <v>14</v>
      </c>
      <c r="D17" t="s">
        <v>40</v>
      </c>
      <c r="F17" t="s">
        <v>41</v>
      </c>
      <c r="H17">
        <v>12.32</v>
      </c>
      <c r="I17">
        <v>0</v>
      </c>
    </row>
    <row r="18" spans="1:9">
      <c r="A18" s="411" t="s">
        <v>214</v>
      </c>
      <c r="B18" s="411">
        <v>2.7</v>
      </c>
      <c r="C18" s="411">
        <v>15</v>
      </c>
      <c r="D18" t="s">
        <v>42</v>
      </c>
      <c r="F18" t="s">
        <v>41</v>
      </c>
      <c r="H18">
        <v>12.81</v>
      </c>
      <c r="I18">
        <v>0</v>
      </c>
    </row>
    <row r="19" spans="1:9">
      <c r="A19" s="411" t="s">
        <v>214</v>
      </c>
      <c r="B19" s="411">
        <v>2.8</v>
      </c>
      <c r="C19" s="411">
        <v>16</v>
      </c>
      <c r="D19" t="s">
        <v>43</v>
      </c>
      <c r="F19" t="s">
        <v>44</v>
      </c>
      <c r="H19">
        <v>9485.02</v>
      </c>
      <c r="I19">
        <v>0</v>
      </c>
    </row>
    <row r="20" spans="1:9">
      <c r="A20" s="411" t="s">
        <v>214</v>
      </c>
      <c r="B20" s="411">
        <v>2.9</v>
      </c>
      <c r="C20" s="411">
        <v>17</v>
      </c>
      <c r="D20" t="s">
        <v>45</v>
      </c>
      <c r="F20" t="s">
        <v>31</v>
      </c>
      <c r="H20">
        <v>3.82</v>
      </c>
      <c r="I20">
        <v>0</v>
      </c>
    </row>
    <row r="21" spans="1:9">
      <c r="A21" s="411" t="s">
        <v>214</v>
      </c>
      <c r="B21" s="411">
        <v>2.1</v>
      </c>
      <c r="C21" s="411">
        <v>18</v>
      </c>
      <c r="D21" t="s">
        <v>46</v>
      </c>
      <c r="F21" t="s">
        <v>31</v>
      </c>
      <c r="H21">
        <v>3.9</v>
      </c>
      <c r="I21">
        <v>0</v>
      </c>
    </row>
    <row r="22" spans="1:9">
      <c r="A22" s="411" t="s">
        <v>214</v>
      </c>
      <c r="B22" s="411">
        <v>2.11</v>
      </c>
      <c r="C22" s="411">
        <v>19</v>
      </c>
      <c r="D22" t="s">
        <v>47</v>
      </c>
      <c r="F22" t="s">
        <v>25</v>
      </c>
      <c r="H22">
        <v>21.58</v>
      </c>
      <c r="I22">
        <v>0</v>
      </c>
    </row>
    <row r="23" spans="1:9">
      <c r="A23" s="411" t="s">
        <v>214</v>
      </c>
      <c r="B23" s="411">
        <v>2.12</v>
      </c>
      <c r="C23" s="411">
        <v>20</v>
      </c>
      <c r="D23" t="s">
        <v>48</v>
      </c>
      <c r="F23" t="s">
        <v>25</v>
      </c>
      <c r="H23">
        <v>2502.6799999999998</v>
      </c>
      <c r="I23">
        <v>0</v>
      </c>
    </row>
    <row r="24" spans="1:9">
      <c r="A24" s="411" t="s">
        <v>214</v>
      </c>
      <c r="B24" s="411">
        <v>2.13</v>
      </c>
      <c r="C24" s="411">
        <v>21</v>
      </c>
      <c r="D24" t="s">
        <v>49</v>
      </c>
      <c r="F24" t="s">
        <v>37</v>
      </c>
      <c r="H24">
        <v>9.33</v>
      </c>
      <c r="I24">
        <v>0</v>
      </c>
    </row>
    <row r="25" spans="1:9">
      <c r="A25" s="411" t="s">
        <v>214</v>
      </c>
      <c r="B25" s="411">
        <v>2.14</v>
      </c>
      <c r="C25" s="411">
        <v>22</v>
      </c>
      <c r="D25" t="s">
        <v>50</v>
      </c>
      <c r="F25" t="s">
        <v>41</v>
      </c>
      <c r="H25">
        <v>13.65</v>
      </c>
      <c r="I25">
        <v>0</v>
      </c>
    </row>
    <row r="26" spans="1:9">
      <c r="A26" s="411" t="s">
        <v>214</v>
      </c>
      <c r="B26" s="411">
        <v>2.15</v>
      </c>
      <c r="C26" s="411">
        <v>23</v>
      </c>
      <c r="D26" t="s">
        <v>51</v>
      </c>
      <c r="F26" t="s">
        <v>25</v>
      </c>
      <c r="H26">
        <v>667.53</v>
      </c>
      <c r="I26">
        <v>0</v>
      </c>
    </row>
    <row r="27" spans="1:9">
      <c r="A27" s="411" t="s">
        <v>214</v>
      </c>
      <c r="B27" s="411">
        <v>2.16</v>
      </c>
      <c r="C27" s="411">
        <v>24</v>
      </c>
      <c r="D27" t="s">
        <v>52</v>
      </c>
      <c r="F27" t="s">
        <v>37</v>
      </c>
      <c r="H27">
        <v>438.55</v>
      </c>
      <c r="I27">
        <v>0</v>
      </c>
    </row>
    <row r="28" spans="1:9">
      <c r="A28" s="411" t="s">
        <v>214</v>
      </c>
      <c r="B28" s="411">
        <v>2.17</v>
      </c>
      <c r="C28" s="411">
        <v>25</v>
      </c>
      <c r="D28" t="s">
        <v>53</v>
      </c>
      <c r="F28" t="s">
        <v>37</v>
      </c>
      <c r="H28">
        <v>25.2</v>
      </c>
      <c r="I28">
        <v>0</v>
      </c>
    </row>
    <row r="29" spans="1:9">
      <c r="A29" s="411" t="s">
        <v>215</v>
      </c>
      <c r="B29" s="411">
        <v>3</v>
      </c>
      <c r="C29" s="411">
        <v>3</v>
      </c>
      <c r="D29" s="409" t="s">
        <v>54</v>
      </c>
    </row>
    <row r="30" spans="1:9">
      <c r="A30" s="411" t="s">
        <v>215</v>
      </c>
      <c r="B30" s="411">
        <v>3.1</v>
      </c>
      <c r="C30" s="411" t="s">
        <v>55</v>
      </c>
      <c r="D30" s="409" t="s">
        <v>56</v>
      </c>
    </row>
    <row r="31" spans="1:9">
      <c r="A31" s="411" t="s">
        <v>214</v>
      </c>
      <c r="B31" s="411" t="s">
        <v>216</v>
      </c>
      <c r="C31" s="411">
        <v>26</v>
      </c>
      <c r="D31" t="s">
        <v>57</v>
      </c>
      <c r="F31" t="s">
        <v>25</v>
      </c>
      <c r="H31">
        <v>168.78</v>
      </c>
      <c r="I31">
        <v>0</v>
      </c>
    </row>
    <row r="32" spans="1:9">
      <c r="A32" s="411" t="s">
        <v>215</v>
      </c>
      <c r="B32" s="411">
        <v>3.2</v>
      </c>
      <c r="C32" s="411" t="s">
        <v>58</v>
      </c>
      <c r="D32" s="409" t="s">
        <v>59</v>
      </c>
    </row>
    <row r="33" spans="1:9">
      <c r="A33" s="411" t="s">
        <v>214</v>
      </c>
      <c r="B33" s="411" t="s">
        <v>217</v>
      </c>
      <c r="C33" s="411">
        <v>27</v>
      </c>
      <c r="D33" t="s">
        <v>60</v>
      </c>
      <c r="F33" t="s">
        <v>25</v>
      </c>
      <c r="H33">
        <v>35.43</v>
      </c>
      <c r="I33">
        <v>0</v>
      </c>
    </row>
    <row r="34" spans="1:9">
      <c r="A34" s="411" t="s">
        <v>214</v>
      </c>
      <c r="B34" s="411" t="s">
        <v>218</v>
      </c>
      <c r="C34" s="411">
        <v>28</v>
      </c>
      <c r="D34" t="s">
        <v>61</v>
      </c>
      <c r="F34" t="s">
        <v>25</v>
      </c>
      <c r="H34">
        <v>74.12</v>
      </c>
      <c r="I34">
        <v>0</v>
      </c>
    </row>
    <row r="35" spans="1:9">
      <c r="A35" s="411" t="s">
        <v>214</v>
      </c>
      <c r="B35" s="411" t="s">
        <v>219</v>
      </c>
      <c r="C35" s="411">
        <v>29</v>
      </c>
      <c r="D35" t="s">
        <v>62</v>
      </c>
      <c r="F35" t="s">
        <v>25</v>
      </c>
      <c r="H35">
        <v>274.02999999999997</v>
      </c>
      <c r="I35">
        <v>0</v>
      </c>
    </row>
    <row r="36" spans="1:9">
      <c r="A36" s="411" t="s">
        <v>214</v>
      </c>
      <c r="B36" s="411" t="s">
        <v>220</v>
      </c>
      <c r="C36" s="411">
        <v>30</v>
      </c>
      <c r="D36" t="s">
        <v>63</v>
      </c>
      <c r="F36" t="s">
        <v>64</v>
      </c>
      <c r="H36">
        <v>2295.41</v>
      </c>
      <c r="I36">
        <v>0</v>
      </c>
    </row>
    <row r="37" spans="1:9">
      <c r="A37" s="411" t="s">
        <v>214</v>
      </c>
      <c r="B37" s="411" t="s">
        <v>221</v>
      </c>
      <c r="C37" s="411">
        <v>31</v>
      </c>
      <c r="D37" t="s">
        <v>65</v>
      </c>
      <c r="F37" t="s">
        <v>64</v>
      </c>
      <c r="H37">
        <v>2499.1999999999998</v>
      </c>
      <c r="I37">
        <v>0</v>
      </c>
    </row>
    <row r="38" spans="1:9">
      <c r="A38" s="411" t="s">
        <v>214</v>
      </c>
      <c r="B38" s="411" t="s">
        <v>222</v>
      </c>
      <c r="C38" s="411">
        <v>32</v>
      </c>
      <c r="D38" t="s">
        <v>66</v>
      </c>
      <c r="F38" t="s">
        <v>25</v>
      </c>
      <c r="H38">
        <v>963.06</v>
      </c>
      <c r="I38">
        <v>0</v>
      </c>
    </row>
    <row r="39" spans="1:9">
      <c r="A39" s="411" t="s">
        <v>214</v>
      </c>
      <c r="B39" s="411" t="s">
        <v>223</v>
      </c>
      <c r="C39" s="411">
        <v>33</v>
      </c>
      <c r="D39" t="s">
        <v>67</v>
      </c>
      <c r="F39" t="s">
        <v>25</v>
      </c>
      <c r="H39">
        <v>778.41</v>
      </c>
      <c r="I39">
        <v>0</v>
      </c>
    </row>
    <row r="40" spans="1:9">
      <c r="A40" s="411" t="s">
        <v>214</v>
      </c>
      <c r="B40" s="411" t="s">
        <v>224</v>
      </c>
      <c r="C40" s="411">
        <v>34</v>
      </c>
      <c r="D40" t="s">
        <v>68</v>
      </c>
      <c r="F40" t="s">
        <v>25</v>
      </c>
      <c r="H40">
        <v>2160.59</v>
      </c>
      <c r="I40">
        <v>0</v>
      </c>
    </row>
    <row r="41" spans="1:9">
      <c r="A41" s="411" t="s">
        <v>214</v>
      </c>
      <c r="B41" s="411" t="s">
        <v>225</v>
      </c>
      <c r="C41" s="411">
        <v>35</v>
      </c>
      <c r="D41" t="s">
        <v>69</v>
      </c>
      <c r="F41" t="s">
        <v>25</v>
      </c>
      <c r="H41">
        <v>1425.13</v>
      </c>
      <c r="I41">
        <v>0</v>
      </c>
    </row>
    <row r="42" spans="1:9">
      <c r="A42" s="411" t="s">
        <v>214</v>
      </c>
      <c r="B42" s="411" t="s">
        <v>226</v>
      </c>
      <c r="C42" s="411">
        <v>36</v>
      </c>
      <c r="D42" t="s">
        <v>70</v>
      </c>
      <c r="F42" t="s">
        <v>71</v>
      </c>
      <c r="H42">
        <v>17.61</v>
      </c>
      <c r="I42">
        <v>0</v>
      </c>
    </row>
    <row r="43" spans="1:9">
      <c r="A43" s="411" t="s">
        <v>214</v>
      </c>
      <c r="B43" s="411" t="s">
        <v>227</v>
      </c>
      <c r="C43" s="411">
        <v>37</v>
      </c>
      <c r="D43" t="s">
        <v>72</v>
      </c>
      <c r="F43" t="s">
        <v>64</v>
      </c>
      <c r="H43">
        <v>3542.43</v>
      </c>
      <c r="I43">
        <v>0</v>
      </c>
    </row>
    <row r="44" spans="1:9">
      <c r="A44" s="411" t="s">
        <v>214</v>
      </c>
      <c r="B44" s="411" t="s">
        <v>228</v>
      </c>
      <c r="C44" s="411">
        <v>38</v>
      </c>
      <c r="D44" t="s">
        <v>73</v>
      </c>
      <c r="F44" t="s">
        <v>25</v>
      </c>
      <c r="H44">
        <v>104.4</v>
      </c>
      <c r="I44">
        <v>0</v>
      </c>
    </row>
    <row r="45" spans="1:9">
      <c r="A45" s="411" t="s">
        <v>214</v>
      </c>
      <c r="B45" s="411" t="s">
        <v>229</v>
      </c>
      <c r="C45" s="411">
        <v>39</v>
      </c>
      <c r="D45" t="s">
        <v>74</v>
      </c>
      <c r="F45" t="s">
        <v>25</v>
      </c>
      <c r="H45">
        <v>39.67</v>
      </c>
      <c r="I45">
        <v>0</v>
      </c>
    </row>
    <row r="46" spans="1:9">
      <c r="A46" s="411" t="s">
        <v>215</v>
      </c>
      <c r="B46" s="411">
        <v>3.3</v>
      </c>
      <c r="C46" s="411">
        <v>3.3</v>
      </c>
      <c r="D46" s="409" t="s">
        <v>75</v>
      </c>
    </row>
    <row r="47" spans="1:9">
      <c r="A47" s="411" t="s">
        <v>214</v>
      </c>
      <c r="B47" s="411" t="s">
        <v>230</v>
      </c>
      <c r="C47" s="411">
        <v>40</v>
      </c>
      <c r="D47" t="s">
        <v>76</v>
      </c>
      <c r="F47" t="s">
        <v>64</v>
      </c>
      <c r="H47">
        <v>435.56</v>
      </c>
      <c r="I47">
        <v>0</v>
      </c>
    </row>
    <row r="48" spans="1:9">
      <c r="A48" s="411" t="s">
        <v>214</v>
      </c>
      <c r="B48" s="411" t="s">
        <v>231</v>
      </c>
      <c r="C48" s="411">
        <v>41</v>
      </c>
      <c r="D48" t="s">
        <v>77</v>
      </c>
      <c r="F48" t="s">
        <v>64</v>
      </c>
      <c r="H48">
        <v>493.12</v>
      </c>
      <c r="I48">
        <v>0</v>
      </c>
    </row>
    <row r="49" spans="1:9">
      <c r="A49" s="411" t="s">
        <v>214</v>
      </c>
      <c r="B49" s="411" t="s">
        <v>232</v>
      </c>
      <c r="C49" s="411">
        <v>42</v>
      </c>
      <c r="D49" t="s">
        <v>78</v>
      </c>
      <c r="F49" t="s">
        <v>64</v>
      </c>
      <c r="H49">
        <v>471.33</v>
      </c>
      <c r="I49">
        <v>0</v>
      </c>
    </row>
    <row r="50" spans="1:9">
      <c r="A50" s="411" t="s">
        <v>214</v>
      </c>
      <c r="B50" s="411" t="s">
        <v>233</v>
      </c>
      <c r="C50" s="411">
        <v>43</v>
      </c>
      <c r="D50" t="s">
        <v>79</v>
      </c>
      <c r="F50" t="s">
        <v>64</v>
      </c>
      <c r="H50">
        <v>128.62</v>
      </c>
      <c r="I50">
        <v>0</v>
      </c>
    </row>
    <row r="51" spans="1:9">
      <c r="A51" s="411" t="s">
        <v>214</v>
      </c>
      <c r="B51" s="411" t="s">
        <v>234</v>
      </c>
      <c r="C51" s="411">
        <v>44</v>
      </c>
      <c r="D51" t="s">
        <v>80</v>
      </c>
      <c r="F51" t="s">
        <v>64</v>
      </c>
      <c r="H51">
        <v>313.27</v>
      </c>
      <c r="I51">
        <v>0</v>
      </c>
    </row>
    <row r="52" spans="1:9">
      <c r="A52" s="411" t="s">
        <v>215</v>
      </c>
      <c r="B52" s="411">
        <v>3.4</v>
      </c>
      <c r="C52" s="411" t="s">
        <v>58</v>
      </c>
      <c r="D52" s="409" t="s">
        <v>59</v>
      </c>
    </row>
    <row r="53" spans="1:9">
      <c r="A53" s="411" t="s">
        <v>214</v>
      </c>
      <c r="B53" s="411" t="s">
        <v>235</v>
      </c>
      <c r="C53" s="411">
        <v>45</v>
      </c>
      <c r="D53" t="s">
        <v>81</v>
      </c>
      <c r="F53" t="s">
        <v>64</v>
      </c>
      <c r="H53">
        <v>2267.71</v>
      </c>
      <c r="I53">
        <v>0</v>
      </c>
    </row>
    <row r="54" spans="1:9">
      <c r="A54" s="411" t="s">
        <v>215</v>
      </c>
      <c r="B54" s="411">
        <v>3.5</v>
      </c>
      <c r="C54" s="411" t="s">
        <v>82</v>
      </c>
      <c r="D54" s="409" t="s">
        <v>83</v>
      </c>
    </row>
    <row r="55" spans="1:9">
      <c r="A55" s="411" t="s">
        <v>214</v>
      </c>
      <c r="B55" s="411" t="s">
        <v>236</v>
      </c>
      <c r="C55" s="411">
        <v>46</v>
      </c>
      <c r="D55" t="s">
        <v>84</v>
      </c>
      <c r="F55" t="s">
        <v>25</v>
      </c>
      <c r="H55">
        <v>35.43</v>
      </c>
      <c r="I55">
        <v>0</v>
      </c>
    </row>
    <row r="56" spans="1:9">
      <c r="A56" s="411" t="s">
        <v>214</v>
      </c>
      <c r="B56" s="411" t="s">
        <v>237</v>
      </c>
      <c r="C56" s="411">
        <v>47</v>
      </c>
      <c r="D56" t="s">
        <v>85</v>
      </c>
      <c r="F56" t="s">
        <v>25</v>
      </c>
      <c r="H56">
        <v>74.13</v>
      </c>
      <c r="I56">
        <v>0</v>
      </c>
    </row>
    <row r="57" spans="1:9">
      <c r="A57" s="411" t="s">
        <v>214</v>
      </c>
      <c r="B57" s="411" t="s">
        <v>238</v>
      </c>
      <c r="C57" s="411">
        <v>48</v>
      </c>
      <c r="D57" t="s">
        <v>62</v>
      </c>
      <c r="F57" t="s">
        <v>25</v>
      </c>
      <c r="H57">
        <v>259.75</v>
      </c>
      <c r="I57">
        <v>0</v>
      </c>
    </row>
    <row r="58" spans="1:9">
      <c r="A58" s="411" t="s">
        <v>214</v>
      </c>
      <c r="B58" s="411" t="s">
        <v>239</v>
      </c>
      <c r="C58" s="411">
        <v>49</v>
      </c>
      <c r="D58" t="s">
        <v>86</v>
      </c>
      <c r="F58" t="s">
        <v>87</v>
      </c>
      <c r="H58">
        <v>694.75</v>
      </c>
      <c r="I58">
        <v>0</v>
      </c>
    </row>
    <row r="59" spans="1:9">
      <c r="A59" s="411" t="s">
        <v>214</v>
      </c>
      <c r="B59" s="411" t="s">
        <v>240</v>
      </c>
      <c r="C59" s="411">
        <v>50</v>
      </c>
      <c r="D59" t="s">
        <v>88</v>
      </c>
      <c r="F59" t="s">
        <v>64</v>
      </c>
      <c r="H59">
        <v>2295.41</v>
      </c>
      <c r="I59">
        <v>0</v>
      </c>
    </row>
    <row r="60" spans="1:9">
      <c r="A60" s="411" t="s">
        <v>214</v>
      </c>
      <c r="B60" s="411" t="s">
        <v>241</v>
      </c>
      <c r="C60" s="411">
        <v>51</v>
      </c>
      <c r="D60" t="s">
        <v>89</v>
      </c>
      <c r="F60" t="s">
        <v>64</v>
      </c>
      <c r="H60">
        <v>352.8</v>
      </c>
      <c r="I60">
        <v>0</v>
      </c>
    </row>
    <row r="61" spans="1:9">
      <c r="A61" s="411" t="s">
        <v>214</v>
      </c>
      <c r="B61" s="411" t="s">
        <v>242</v>
      </c>
      <c r="C61" s="411">
        <v>52</v>
      </c>
      <c r="D61" t="s">
        <v>90</v>
      </c>
      <c r="F61" t="s">
        <v>87</v>
      </c>
      <c r="H61">
        <v>4280.8900000000003</v>
      </c>
      <c r="I61">
        <v>0</v>
      </c>
    </row>
    <row r="62" spans="1:9">
      <c r="A62" s="411" t="s">
        <v>215</v>
      </c>
      <c r="B62" s="411">
        <v>4</v>
      </c>
      <c r="C62" s="411" t="s">
        <v>91</v>
      </c>
      <c r="D62" s="409" t="s">
        <v>92</v>
      </c>
    </row>
    <row r="63" spans="1:9">
      <c r="A63" s="411" t="s">
        <v>215</v>
      </c>
      <c r="B63" s="411">
        <v>4.0999999999999996</v>
      </c>
      <c r="C63" s="411" t="s">
        <v>93</v>
      </c>
      <c r="D63" s="409" t="s">
        <v>94</v>
      </c>
    </row>
    <row r="64" spans="1:9">
      <c r="A64" s="411" t="s">
        <v>214</v>
      </c>
      <c r="B64" s="411" t="s">
        <v>243</v>
      </c>
      <c r="C64" s="411">
        <v>53</v>
      </c>
      <c r="D64" t="s">
        <v>95</v>
      </c>
      <c r="F64" t="s">
        <v>25</v>
      </c>
      <c r="H64">
        <v>217.99</v>
      </c>
      <c r="I64">
        <v>0</v>
      </c>
    </row>
    <row r="65" spans="1:9">
      <c r="A65" s="411" t="s">
        <v>214</v>
      </c>
      <c r="B65" s="411" t="s">
        <v>244</v>
      </c>
      <c r="C65" s="411">
        <v>54</v>
      </c>
      <c r="D65" t="s">
        <v>96</v>
      </c>
      <c r="F65" t="s">
        <v>25</v>
      </c>
      <c r="H65">
        <v>35.43</v>
      </c>
      <c r="I65">
        <v>0</v>
      </c>
    </row>
    <row r="66" spans="1:9">
      <c r="A66" s="411" t="s">
        <v>214</v>
      </c>
      <c r="B66" s="411" t="s">
        <v>245</v>
      </c>
      <c r="C66" s="411">
        <v>55</v>
      </c>
      <c r="D66" t="s">
        <v>97</v>
      </c>
      <c r="F66" t="s">
        <v>25</v>
      </c>
      <c r="H66">
        <v>209.91</v>
      </c>
      <c r="I66">
        <v>0</v>
      </c>
    </row>
    <row r="67" spans="1:9">
      <c r="A67" s="411" t="s">
        <v>214</v>
      </c>
      <c r="B67" s="411" t="s">
        <v>246</v>
      </c>
      <c r="C67" s="411">
        <v>56</v>
      </c>
      <c r="D67" t="s">
        <v>98</v>
      </c>
      <c r="F67" t="s">
        <v>25</v>
      </c>
      <c r="H67">
        <v>2260.12</v>
      </c>
      <c r="I67">
        <v>0</v>
      </c>
    </row>
    <row r="68" spans="1:9">
      <c r="A68" s="411" t="s">
        <v>214</v>
      </c>
      <c r="B68" s="411" t="s">
        <v>247</v>
      </c>
      <c r="C68" s="411">
        <v>57</v>
      </c>
      <c r="D68" t="s">
        <v>99</v>
      </c>
      <c r="F68" t="s">
        <v>25</v>
      </c>
      <c r="H68">
        <v>1425.13</v>
      </c>
      <c r="I68">
        <v>0</v>
      </c>
    </row>
    <row r="69" spans="1:9">
      <c r="A69" s="411" t="s">
        <v>214</v>
      </c>
      <c r="B69" s="411" t="s">
        <v>248</v>
      </c>
      <c r="C69" s="411">
        <v>58</v>
      </c>
      <c r="D69" t="s">
        <v>100</v>
      </c>
      <c r="F69" t="s">
        <v>71</v>
      </c>
      <c r="H69">
        <v>17.61</v>
      </c>
      <c r="I69">
        <v>0</v>
      </c>
    </row>
    <row r="70" spans="1:9">
      <c r="A70" s="411" t="s">
        <v>214</v>
      </c>
      <c r="B70" s="411" t="s">
        <v>249</v>
      </c>
      <c r="C70" s="411">
        <v>59</v>
      </c>
      <c r="D70" t="s">
        <v>101</v>
      </c>
      <c r="F70" t="s">
        <v>102</v>
      </c>
      <c r="H70">
        <v>421.29</v>
      </c>
      <c r="I70">
        <v>0</v>
      </c>
    </row>
    <row r="71" spans="1:9">
      <c r="A71" s="411" t="s">
        <v>214</v>
      </c>
      <c r="B71" s="411" t="s">
        <v>250</v>
      </c>
      <c r="C71" s="411">
        <v>60</v>
      </c>
      <c r="D71" t="s">
        <v>103</v>
      </c>
      <c r="F71" t="s">
        <v>102</v>
      </c>
      <c r="H71">
        <v>236.78</v>
      </c>
      <c r="I71">
        <v>0</v>
      </c>
    </row>
    <row r="72" spans="1:9">
      <c r="A72" s="411" t="s">
        <v>214</v>
      </c>
      <c r="B72" s="411" t="s">
        <v>251</v>
      </c>
      <c r="C72" s="411">
        <v>61</v>
      </c>
      <c r="D72" t="s">
        <v>104</v>
      </c>
      <c r="F72" t="s">
        <v>25</v>
      </c>
      <c r="H72">
        <v>176.02</v>
      </c>
      <c r="I72">
        <v>0</v>
      </c>
    </row>
    <row r="73" spans="1:9">
      <c r="A73" s="411" t="s">
        <v>214</v>
      </c>
      <c r="B73" s="411" t="s">
        <v>252</v>
      </c>
      <c r="C73" s="411">
        <v>62</v>
      </c>
      <c r="D73" t="s">
        <v>105</v>
      </c>
      <c r="F73" t="s">
        <v>64</v>
      </c>
      <c r="H73">
        <v>7363.19</v>
      </c>
      <c r="I73">
        <v>0</v>
      </c>
    </row>
    <row r="74" spans="1:9">
      <c r="A74" s="411" t="s">
        <v>215</v>
      </c>
      <c r="B74" s="411">
        <v>4.2</v>
      </c>
      <c r="C74" s="411" t="s">
        <v>106</v>
      </c>
      <c r="D74" s="409" t="s">
        <v>107</v>
      </c>
    </row>
    <row r="75" spans="1:9">
      <c r="A75" s="411" t="s">
        <v>214</v>
      </c>
      <c r="B75" s="411" t="s">
        <v>253</v>
      </c>
      <c r="C75" s="411">
        <v>63</v>
      </c>
      <c r="D75" t="s">
        <v>108</v>
      </c>
      <c r="F75" t="s">
        <v>25</v>
      </c>
      <c r="H75">
        <v>2260.12</v>
      </c>
      <c r="I75">
        <v>0</v>
      </c>
    </row>
    <row r="76" spans="1:9">
      <c r="A76" s="411" t="s">
        <v>214</v>
      </c>
      <c r="B76" s="411" t="s">
        <v>254</v>
      </c>
      <c r="C76" s="411">
        <v>64</v>
      </c>
      <c r="D76" t="s">
        <v>100</v>
      </c>
      <c r="F76" t="s">
        <v>71</v>
      </c>
      <c r="H76">
        <v>17.61</v>
      </c>
      <c r="I76">
        <v>0</v>
      </c>
    </row>
    <row r="77" spans="1:9">
      <c r="A77" s="411" t="s">
        <v>214</v>
      </c>
      <c r="B77" s="411" t="s">
        <v>255</v>
      </c>
      <c r="C77" s="411">
        <v>65</v>
      </c>
      <c r="D77" t="s">
        <v>109</v>
      </c>
      <c r="F77" t="s">
        <v>87</v>
      </c>
      <c r="H77">
        <v>145207.39000000001</v>
      </c>
      <c r="I77">
        <v>0</v>
      </c>
    </row>
    <row r="78" spans="1:9">
      <c r="A78" s="411" t="s">
        <v>214</v>
      </c>
      <c r="B78" s="411" t="s">
        <v>256</v>
      </c>
      <c r="C78" s="411">
        <v>66</v>
      </c>
      <c r="D78" t="s">
        <v>110</v>
      </c>
      <c r="F78" t="s">
        <v>64</v>
      </c>
      <c r="G78" t="s">
        <v>111</v>
      </c>
      <c r="H78">
        <v>133.84</v>
      </c>
      <c r="I78">
        <v>0</v>
      </c>
    </row>
    <row r="79" spans="1:9">
      <c r="A79" s="411" t="s">
        <v>214</v>
      </c>
      <c r="B79" s="411" t="s">
        <v>257</v>
      </c>
      <c r="C79" s="411">
        <v>67</v>
      </c>
      <c r="D79" t="s">
        <v>112</v>
      </c>
      <c r="F79" t="s">
        <v>64</v>
      </c>
      <c r="H79">
        <v>1331.17</v>
      </c>
      <c r="I79">
        <v>0</v>
      </c>
    </row>
    <row r="80" spans="1:9">
      <c r="A80" s="411" t="s">
        <v>214</v>
      </c>
      <c r="B80" s="411" t="s">
        <v>258</v>
      </c>
      <c r="C80" s="411">
        <v>68</v>
      </c>
      <c r="D80" t="s">
        <v>113</v>
      </c>
      <c r="F80" t="s">
        <v>64</v>
      </c>
      <c r="H80">
        <v>1033.28</v>
      </c>
      <c r="I80">
        <v>0</v>
      </c>
    </row>
    <row r="81" spans="1:9">
      <c r="A81" s="411" t="s">
        <v>214</v>
      </c>
      <c r="B81" s="411" t="s">
        <v>259</v>
      </c>
      <c r="C81" s="411">
        <v>69</v>
      </c>
      <c r="D81" t="s">
        <v>114</v>
      </c>
      <c r="F81" t="s">
        <v>115</v>
      </c>
      <c r="H81">
        <v>236951.95</v>
      </c>
      <c r="I81">
        <v>0</v>
      </c>
    </row>
    <row r="82" spans="1:9">
      <c r="A82" s="411" t="s">
        <v>214</v>
      </c>
      <c r="B82" s="411" t="s">
        <v>260</v>
      </c>
      <c r="C82" s="411">
        <v>70</v>
      </c>
      <c r="D82" t="s">
        <v>116</v>
      </c>
      <c r="F82" t="s">
        <v>87</v>
      </c>
      <c r="H82">
        <v>100136.93</v>
      </c>
      <c r="I82">
        <v>0</v>
      </c>
    </row>
    <row r="83" spans="1:9">
      <c r="A83" s="411" t="s">
        <v>214</v>
      </c>
      <c r="B83" s="411" t="s">
        <v>261</v>
      </c>
      <c r="C83" s="411">
        <v>71</v>
      </c>
      <c r="D83" t="s">
        <v>117</v>
      </c>
      <c r="F83" t="s">
        <v>115</v>
      </c>
      <c r="H83">
        <v>159120.07999999999</v>
      </c>
      <c r="I83">
        <v>0</v>
      </c>
    </row>
    <row r="84" spans="1:9">
      <c r="A84" s="411" t="s">
        <v>215</v>
      </c>
      <c r="B84" s="411">
        <v>4.3</v>
      </c>
      <c r="C84" s="411" t="s">
        <v>118</v>
      </c>
      <c r="D84" s="409" t="s">
        <v>119</v>
      </c>
    </row>
    <row r="85" spans="1:9">
      <c r="A85" s="411" t="s">
        <v>214</v>
      </c>
      <c r="B85" s="411" t="s">
        <v>262</v>
      </c>
      <c r="C85" s="411">
        <v>72</v>
      </c>
      <c r="D85" t="s">
        <v>120</v>
      </c>
      <c r="F85" t="s">
        <v>25</v>
      </c>
      <c r="H85">
        <v>35.43</v>
      </c>
      <c r="I85">
        <v>0</v>
      </c>
    </row>
    <row r="86" spans="1:9">
      <c r="A86" s="411" t="s">
        <v>214</v>
      </c>
      <c r="B86" s="411" t="s">
        <v>263</v>
      </c>
      <c r="C86" s="411">
        <v>73</v>
      </c>
      <c r="D86" t="s">
        <v>121</v>
      </c>
      <c r="F86" t="s">
        <v>25</v>
      </c>
      <c r="H86">
        <v>1813.64</v>
      </c>
      <c r="I86">
        <v>0</v>
      </c>
    </row>
    <row r="87" spans="1:9">
      <c r="A87" s="411" t="s">
        <v>214</v>
      </c>
      <c r="B87" s="411" t="s">
        <v>264</v>
      </c>
      <c r="C87" s="411">
        <v>74</v>
      </c>
      <c r="D87" t="s">
        <v>100</v>
      </c>
      <c r="F87" t="s">
        <v>71</v>
      </c>
      <c r="H87">
        <v>17.61</v>
      </c>
      <c r="I87">
        <v>0</v>
      </c>
    </row>
    <row r="88" spans="1:9">
      <c r="A88" s="411" t="s">
        <v>214</v>
      </c>
      <c r="B88" s="411" t="s">
        <v>265</v>
      </c>
      <c r="C88" s="411">
        <v>75</v>
      </c>
      <c r="D88" t="s">
        <v>122</v>
      </c>
      <c r="F88" t="s">
        <v>37</v>
      </c>
      <c r="H88">
        <v>34.590000000000003</v>
      </c>
      <c r="I88">
        <v>0</v>
      </c>
    </row>
    <row r="89" spans="1:9">
      <c r="A89" s="411" t="s">
        <v>214</v>
      </c>
      <c r="B89" s="411" t="s">
        <v>266</v>
      </c>
      <c r="C89" s="411">
        <v>76</v>
      </c>
      <c r="D89" t="s">
        <v>123</v>
      </c>
      <c r="F89" t="s">
        <v>25</v>
      </c>
      <c r="H89">
        <v>17.329999999999998</v>
      </c>
      <c r="I89">
        <v>0</v>
      </c>
    </row>
    <row r="90" spans="1:9">
      <c r="A90" s="411" t="s">
        <v>214</v>
      </c>
      <c r="B90" s="411" t="s">
        <v>267</v>
      </c>
      <c r="C90" s="411">
        <v>77</v>
      </c>
      <c r="D90" t="s">
        <v>124</v>
      </c>
      <c r="F90" t="s">
        <v>64</v>
      </c>
      <c r="H90">
        <v>133.84</v>
      </c>
      <c r="I90">
        <v>0</v>
      </c>
    </row>
    <row r="91" spans="1:9">
      <c r="A91" s="411" t="s">
        <v>214</v>
      </c>
      <c r="B91" s="411" t="s">
        <v>268</v>
      </c>
      <c r="C91" s="411">
        <v>78</v>
      </c>
      <c r="D91" t="s">
        <v>125</v>
      </c>
      <c r="F91" t="s">
        <v>37</v>
      </c>
      <c r="H91">
        <v>52.9</v>
      </c>
      <c r="I91">
        <v>0</v>
      </c>
    </row>
    <row r="92" spans="1:9">
      <c r="A92" s="411" t="s">
        <v>214</v>
      </c>
      <c r="B92" s="411" t="s">
        <v>269</v>
      </c>
      <c r="C92" s="411">
        <v>79</v>
      </c>
      <c r="D92" t="s">
        <v>126</v>
      </c>
      <c r="F92" t="s">
        <v>37</v>
      </c>
      <c r="H92">
        <v>71.97</v>
      </c>
      <c r="I92">
        <v>0</v>
      </c>
    </row>
    <row r="93" spans="1:9">
      <c r="A93" s="411" t="s">
        <v>214</v>
      </c>
      <c r="B93" s="411" t="s">
        <v>270</v>
      </c>
      <c r="C93" s="411">
        <v>80</v>
      </c>
      <c r="D93" t="s">
        <v>127</v>
      </c>
      <c r="F93" t="s">
        <v>25</v>
      </c>
      <c r="H93">
        <v>243.04</v>
      </c>
      <c r="I93">
        <v>0</v>
      </c>
    </row>
    <row r="94" spans="1:9">
      <c r="A94" s="411" t="s">
        <v>215</v>
      </c>
      <c r="B94" s="411">
        <v>5</v>
      </c>
      <c r="C94" s="411" t="s">
        <v>128</v>
      </c>
      <c r="D94" s="409" t="s">
        <v>129</v>
      </c>
    </row>
    <row r="95" spans="1:9">
      <c r="A95" s="411" t="s">
        <v>214</v>
      </c>
      <c r="B95" s="411">
        <v>5.0999999999999996</v>
      </c>
      <c r="C95" s="411">
        <v>81</v>
      </c>
      <c r="D95" t="s">
        <v>120</v>
      </c>
      <c r="F95" t="s">
        <v>25</v>
      </c>
      <c r="H95">
        <v>35.43</v>
      </c>
      <c r="I95">
        <v>0</v>
      </c>
    </row>
    <row r="96" spans="1:9">
      <c r="A96" s="411" t="s">
        <v>214</v>
      </c>
      <c r="B96" s="411">
        <v>5.2</v>
      </c>
      <c r="C96" s="411">
        <v>82</v>
      </c>
      <c r="D96" t="s">
        <v>123</v>
      </c>
      <c r="F96" t="s">
        <v>25</v>
      </c>
      <c r="H96">
        <v>74.12</v>
      </c>
      <c r="I96">
        <v>0</v>
      </c>
    </row>
    <row r="97" spans="1:9">
      <c r="A97" s="411" t="s">
        <v>214</v>
      </c>
      <c r="B97" s="411">
        <v>5.3</v>
      </c>
      <c r="C97" s="411">
        <v>83</v>
      </c>
      <c r="D97" t="s">
        <v>130</v>
      </c>
      <c r="F97" t="s">
        <v>25</v>
      </c>
      <c r="H97">
        <v>1768.05</v>
      </c>
      <c r="I97">
        <v>0</v>
      </c>
    </row>
    <row r="98" spans="1:9">
      <c r="A98" s="411" t="s">
        <v>214</v>
      </c>
      <c r="B98" s="411">
        <v>5.4</v>
      </c>
      <c r="C98" s="411">
        <v>84</v>
      </c>
      <c r="D98" t="s">
        <v>131</v>
      </c>
      <c r="F98" t="s">
        <v>25</v>
      </c>
      <c r="H98">
        <v>963.06</v>
      </c>
      <c r="I98">
        <v>0</v>
      </c>
    </row>
    <row r="99" spans="1:9">
      <c r="A99" s="411" t="s">
        <v>214</v>
      </c>
      <c r="B99" s="411">
        <v>5.5</v>
      </c>
      <c r="C99" s="411">
        <v>85</v>
      </c>
      <c r="D99" t="s">
        <v>67</v>
      </c>
      <c r="F99" t="s">
        <v>25</v>
      </c>
      <c r="H99">
        <v>778.41</v>
      </c>
      <c r="I99">
        <v>0</v>
      </c>
    </row>
    <row r="100" spans="1:9">
      <c r="A100" s="411" t="s">
        <v>214</v>
      </c>
      <c r="B100" s="411">
        <v>5.6</v>
      </c>
      <c r="C100" s="411">
        <v>86</v>
      </c>
      <c r="D100" t="s">
        <v>132</v>
      </c>
      <c r="F100" t="s">
        <v>37</v>
      </c>
      <c r="H100">
        <v>34.590000000000003</v>
      </c>
      <c r="I100">
        <v>0</v>
      </c>
    </row>
    <row r="101" spans="1:9">
      <c r="A101" s="411" t="s">
        <v>214</v>
      </c>
      <c r="B101" s="411">
        <v>5.7</v>
      </c>
      <c r="C101" s="411">
        <v>87</v>
      </c>
      <c r="D101" t="s">
        <v>133</v>
      </c>
      <c r="F101" t="s">
        <v>64</v>
      </c>
      <c r="H101">
        <v>198.85</v>
      </c>
      <c r="I101">
        <v>0</v>
      </c>
    </row>
    <row r="102" spans="1:9">
      <c r="A102" s="411" t="s">
        <v>215</v>
      </c>
      <c r="B102" s="411">
        <v>6</v>
      </c>
      <c r="C102" s="411">
        <v>6</v>
      </c>
      <c r="D102" s="409" t="s">
        <v>134</v>
      </c>
    </row>
    <row r="103" spans="1:9">
      <c r="A103" s="411" t="s">
        <v>214</v>
      </c>
      <c r="B103" s="411">
        <v>6.1</v>
      </c>
      <c r="C103" s="411">
        <v>88</v>
      </c>
      <c r="D103" t="s">
        <v>135</v>
      </c>
      <c r="F103" t="s">
        <v>64</v>
      </c>
      <c r="H103">
        <v>736.23</v>
      </c>
      <c r="I103">
        <v>0</v>
      </c>
    </row>
    <row r="104" spans="1:9">
      <c r="A104" s="411" t="s">
        <v>214</v>
      </c>
      <c r="B104" s="411">
        <v>6.2</v>
      </c>
      <c r="C104" s="411">
        <v>89</v>
      </c>
      <c r="D104" t="s">
        <v>136</v>
      </c>
      <c r="F104" t="s">
        <v>137</v>
      </c>
      <c r="H104">
        <v>81.36</v>
      </c>
      <c r="I104">
        <v>0</v>
      </c>
    </row>
    <row r="105" spans="1:9">
      <c r="A105" s="411" t="s">
        <v>214</v>
      </c>
      <c r="B105" s="411">
        <v>6.3</v>
      </c>
      <c r="C105" s="411">
        <v>90</v>
      </c>
      <c r="D105" t="s">
        <v>138</v>
      </c>
      <c r="F105" t="s">
        <v>64</v>
      </c>
      <c r="H105">
        <v>14.63</v>
      </c>
      <c r="I105">
        <v>0</v>
      </c>
    </row>
    <row r="106" spans="1:9">
      <c r="A106" s="411" t="s">
        <v>214</v>
      </c>
      <c r="B106" s="411">
        <v>6.4</v>
      </c>
      <c r="C106" s="411">
        <v>91</v>
      </c>
      <c r="D106" t="s">
        <v>139</v>
      </c>
      <c r="F106" t="s">
        <v>37</v>
      </c>
      <c r="H106">
        <v>118.74</v>
      </c>
      <c r="I106">
        <v>0</v>
      </c>
    </row>
    <row r="107" spans="1:9">
      <c r="A107" s="411" t="s">
        <v>214</v>
      </c>
      <c r="B107" s="411">
        <v>6.5</v>
      </c>
      <c r="C107" s="411">
        <v>92</v>
      </c>
      <c r="D107" t="s">
        <v>140</v>
      </c>
      <c r="F107" t="s">
        <v>37</v>
      </c>
      <c r="H107">
        <v>118.74</v>
      </c>
      <c r="I107">
        <v>0</v>
      </c>
    </row>
    <row r="108" spans="1:9">
      <c r="A108" s="411" t="s">
        <v>214</v>
      </c>
      <c r="B108" s="411">
        <v>6.6</v>
      </c>
      <c r="C108" s="411">
        <v>93</v>
      </c>
      <c r="D108" t="s">
        <v>141</v>
      </c>
      <c r="F108" t="s">
        <v>142</v>
      </c>
      <c r="H108">
        <v>5005.9799999999996</v>
      </c>
      <c r="I108">
        <v>0</v>
      </c>
    </row>
    <row r="109" spans="1:9">
      <c r="A109" s="411" t="s">
        <v>214</v>
      </c>
      <c r="B109" s="411">
        <v>6.7</v>
      </c>
      <c r="C109" s="411">
        <v>94</v>
      </c>
      <c r="D109" t="s">
        <v>143</v>
      </c>
      <c r="F109" t="s">
        <v>142</v>
      </c>
      <c r="H109">
        <v>4721.87</v>
      </c>
      <c r="I109">
        <v>0</v>
      </c>
    </row>
    <row r="110" spans="1:9">
      <c r="A110" s="411" t="s">
        <v>214</v>
      </c>
      <c r="B110" s="411">
        <v>6.8</v>
      </c>
      <c r="C110" s="411">
        <v>95</v>
      </c>
      <c r="D110" t="s">
        <v>144</v>
      </c>
      <c r="F110" t="s">
        <v>142</v>
      </c>
      <c r="H110">
        <v>5621.66</v>
      </c>
      <c r="I110">
        <v>0</v>
      </c>
    </row>
    <row r="111" spans="1:9">
      <c r="A111" s="411" t="s">
        <v>214</v>
      </c>
      <c r="B111" s="411">
        <v>6.9</v>
      </c>
      <c r="C111" s="411">
        <v>96</v>
      </c>
      <c r="D111" t="s">
        <v>145</v>
      </c>
      <c r="F111" t="s">
        <v>37</v>
      </c>
      <c r="H111">
        <v>4486.3500000000004</v>
      </c>
      <c r="I111">
        <v>0</v>
      </c>
    </row>
    <row r="112" spans="1:9">
      <c r="A112" s="411" t="s">
        <v>214</v>
      </c>
      <c r="B112" s="411">
        <v>6.1</v>
      </c>
      <c r="C112" s="411">
        <v>97</v>
      </c>
      <c r="D112" t="s">
        <v>146</v>
      </c>
      <c r="F112" t="s">
        <v>142</v>
      </c>
      <c r="H112">
        <v>3774.76</v>
      </c>
      <c r="I112">
        <v>0</v>
      </c>
    </row>
    <row r="113" spans="1:9">
      <c r="A113" s="411" t="s">
        <v>214</v>
      </c>
      <c r="B113" s="411">
        <v>6.11</v>
      </c>
      <c r="C113" s="411">
        <v>98</v>
      </c>
      <c r="D113" t="s">
        <v>147</v>
      </c>
      <c r="F113" t="s">
        <v>142</v>
      </c>
      <c r="H113">
        <v>32582.54</v>
      </c>
      <c r="I113">
        <v>0</v>
      </c>
    </row>
    <row r="114" spans="1:9">
      <c r="A114" s="411" t="s">
        <v>214</v>
      </c>
      <c r="B114" s="411">
        <v>6.12</v>
      </c>
      <c r="C114" s="411">
        <v>99</v>
      </c>
      <c r="D114" t="s">
        <v>148</v>
      </c>
      <c r="F114" t="s">
        <v>64</v>
      </c>
      <c r="H114">
        <v>1339.52</v>
      </c>
      <c r="I114">
        <v>0</v>
      </c>
    </row>
    <row r="115" spans="1:9">
      <c r="A115" s="411" t="s">
        <v>214</v>
      </c>
      <c r="B115" s="411">
        <v>6.13</v>
      </c>
      <c r="C115" s="411">
        <v>100</v>
      </c>
      <c r="D115" t="s">
        <v>149</v>
      </c>
      <c r="F115" t="s">
        <v>142</v>
      </c>
      <c r="H115">
        <v>479.41</v>
      </c>
      <c r="I115">
        <v>0</v>
      </c>
    </row>
    <row r="116" spans="1:9">
      <c r="A116" s="411" t="s">
        <v>214</v>
      </c>
      <c r="B116" s="411">
        <v>6.14</v>
      </c>
      <c r="C116" s="411">
        <v>101</v>
      </c>
      <c r="D116" t="s">
        <v>150</v>
      </c>
      <c r="F116" t="s">
        <v>142</v>
      </c>
      <c r="H116">
        <v>1953.06</v>
      </c>
      <c r="I116">
        <v>0</v>
      </c>
    </row>
    <row r="117" spans="1:9">
      <c r="A117" s="411" t="s">
        <v>214</v>
      </c>
      <c r="B117" s="411">
        <v>6.15</v>
      </c>
      <c r="C117" s="411">
        <v>102</v>
      </c>
      <c r="D117" t="s">
        <v>151</v>
      </c>
      <c r="F117" t="s">
        <v>142</v>
      </c>
      <c r="H117">
        <v>427.97</v>
      </c>
      <c r="I117">
        <v>0</v>
      </c>
    </row>
    <row r="118" spans="1:9">
      <c r="A118" s="411" t="s">
        <v>214</v>
      </c>
      <c r="B118" s="411">
        <v>6.16</v>
      </c>
      <c r="C118" s="411">
        <v>103</v>
      </c>
      <c r="D118" t="s">
        <v>152</v>
      </c>
      <c r="F118" t="s">
        <v>142</v>
      </c>
      <c r="H118">
        <v>980.81</v>
      </c>
      <c r="I118">
        <v>0</v>
      </c>
    </row>
    <row r="119" spans="1:9">
      <c r="A119" s="411" t="s">
        <v>214</v>
      </c>
      <c r="B119" s="411">
        <v>6.17</v>
      </c>
      <c r="C119" s="411">
        <v>104</v>
      </c>
      <c r="D119" t="s">
        <v>153</v>
      </c>
      <c r="F119" t="s">
        <v>142</v>
      </c>
      <c r="H119">
        <v>250.14</v>
      </c>
      <c r="I119">
        <v>0</v>
      </c>
    </row>
    <row r="120" spans="1:9">
      <c r="A120" s="411" t="s">
        <v>214</v>
      </c>
      <c r="B120" s="411">
        <v>6.1800000000000104</v>
      </c>
      <c r="C120" s="411">
        <v>105</v>
      </c>
      <c r="D120" t="s">
        <v>154</v>
      </c>
      <c r="F120" t="s">
        <v>142</v>
      </c>
      <c r="H120">
        <v>81.78</v>
      </c>
      <c r="I120">
        <v>0</v>
      </c>
    </row>
    <row r="121" spans="1:9">
      <c r="A121" s="411" t="s">
        <v>214</v>
      </c>
      <c r="B121" s="411">
        <v>6.1900000000000102</v>
      </c>
      <c r="C121" s="411">
        <v>106</v>
      </c>
      <c r="D121" t="s">
        <v>155</v>
      </c>
      <c r="F121" t="s">
        <v>156</v>
      </c>
      <c r="G121">
        <v>24</v>
      </c>
      <c r="H121">
        <v>135.86000000000001</v>
      </c>
      <c r="I121">
        <v>3260.64</v>
      </c>
    </row>
    <row r="122" spans="1:9">
      <c r="A122" s="411" t="s">
        <v>215</v>
      </c>
      <c r="B122" s="411">
        <v>7</v>
      </c>
      <c r="C122" s="411" t="s">
        <v>157</v>
      </c>
      <c r="D122" s="409" t="s">
        <v>158</v>
      </c>
    </row>
    <row r="123" spans="1:9">
      <c r="A123" s="411" t="s">
        <v>214</v>
      </c>
      <c r="B123" s="411">
        <v>7.1</v>
      </c>
      <c r="C123" s="411">
        <v>107</v>
      </c>
      <c r="D123" t="s">
        <v>159</v>
      </c>
      <c r="F123" t="s">
        <v>25</v>
      </c>
      <c r="H123">
        <v>35.43</v>
      </c>
      <c r="I123">
        <v>0</v>
      </c>
    </row>
    <row r="124" spans="1:9">
      <c r="A124" s="411" t="s">
        <v>214</v>
      </c>
      <c r="B124" s="411">
        <v>7.2</v>
      </c>
      <c r="C124" s="411">
        <v>108</v>
      </c>
      <c r="D124" t="s">
        <v>104</v>
      </c>
      <c r="F124" t="s">
        <v>25</v>
      </c>
      <c r="H124">
        <v>352.11</v>
      </c>
      <c r="I124">
        <v>0</v>
      </c>
    </row>
    <row r="125" spans="1:9">
      <c r="A125" s="411" t="s">
        <v>214</v>
      </c>
      <c r="B125" s="411">
        <v>7.3</v>
      </c>
      <c r="C125" s="411">
        <v>109</v>
      </c>
      <c r="D125" t="s">
        <v>160</v>
      </c>
      <c r="F125" t="s">
        <v>25</v>
      </c>
      <c r="H125">
        <v>2225.11</v>
      </c>
      <c r="I125">
        <v>0</v>
      </c>
    </row>
    <row r="126" spans="1:9">
      <c r="A126" s="411" t="s">
        <v>214</v>
      </c>
      <c r="B126" s="411">
        <v>7.4</v>
      </c>
      <c r="C126" s="411">
        <v>110</v>
      </c>
      <c r="D126" t="s">
        <v>100</v>
      </c>
      <c r="F126" t="s">
        <v>71</v>
      </c>
      <c r="H126">
        <v>17.61</v>
      </c>
      <c r="I126">
        <v>0</v>
      </c>
    </row>
    <row r="127" spans="1:9">
      <c r="A127" s="411" t="s">
        <v>214</v>
      </c>
      <c r="B127" s="411">
        <v>7.5</v>
      </c>
      <c r="C127" s="411">
        <v>111</v>
      </c>
      <c r="D127" t="s">
        <v>161</v>
      </c>
      <c r="F127" t="s">
        <v>25</v>
      </c>
      <c r="H127">
        <v>1425.14</v>
      </c>
      <c r="I127">
        <v>0</v>
      </c>
    </row>
    <row r="128" spans="1:9">
      <c r="A128" s="411" t="s">
        <v>214</v>
      </c>
      <c r="B128" s="411">
        <v>7.6</v>
      </c>
      <c r="C128" s="411">
        <v>112</v>
      </c>
      <c r="D128" t="s">
        <v>103</v>
      </c>
      <c r="F128" t="s">
        <v>102</v>
      </c>
      <c r="H128">
        <v>236.78</v>
      </c>
      <c r="I128">
        <v>0</v>
      </c>
    </row>
    <row r="129" spans="1:9">
      <c r="A129" s="411" t="s">
        <v>214</v>
      </c>
      <c r="B129" s="411">
        <v>7.7</v>
      </c>
      <c r="C129" s="411">
        <v>113</v>
      </c>
      <c r="D129" t="s">
        <v>162</v>
      </c>
      <c r="F129" t="s">
        <v>87</v>
      </c>
      <c r="H129">
        <v>113433.32</v>
      </c>
      <c r="I129">
        <v>0</v>
      </c>
    </row>
    <row r="130" spans="1:9">
      <c r="A130" s="411" t="s">
        <v>214</v>
      </c>
      <c r="B130" s="411">
        <v>7.8</v>
      </c>
      <c r="C130" s="411">
        <v>114</v>
      </c>
      <c r="D130" t="s">
        <v>163</v>
      </c>
      <c r="F130" t="s">
        <v>115</v>
      </c>
      <c r="H130">
        <v>228885.52</v>
      </c>
      <c r="I130">
        <v>0</v>
      </c>
    </row>
    <row r="131" spans="1:9">
      <c r="A131" s="411" t="s">
        <v>214</v>
      </c>
      <c r="B131" s="411">
        <v>7.9</v>
      </c>
      <c r="C131" s="411">
        <v>115</v>
      </c>
      <c r="D131" t="s">
        <v>164</v>
      </c>
      <c r="F131" t="s">
        <v>64</v>
      </c>
      <c r="H131">
        <v>1191.55</v>
      </c>
      <c r="I131">
        <v>0</v>
      </c>
    </row>
    <row r="132" spans="1:9">
      <c r="A132" s="411" t="s">
        <v>215</v>
      </c>
      <c r="B132" s="411">
        <v>8</v>
      </c>
      <c r="C132" s="411" t="s">
        <v>165</v>
      </c>
      <c r="D132" s="409" t="s">
        <v>166</v>
      </c>
    </row>
    <row r="133" spans="1:9">
      <c r="A133" s="411" t="s">
        <v>214</v>
      </c>
      <c r="B133" s="411">
        <v>8.1</v>
      </c>
      <c r="C133" s="411">
        <v>116</v>
      </c>
      <c r="D133" t="s">
        <v>167</v>
      </c>
      <c r="F133" t="s">
        <v>142</v>
      </c>
      <c r="G133">
        <v>5</v>
      </c>
      <c r="H133">
        <v>677.21</v>
      </c>
      <c r="I133">
        <v>3386.05</v>
      </c>
    </row>
    <row r="134" spans="1:9">
      <c r="A134" s="411" t="s">
        <v>214</v>
      </c>
      <c r="B134" s="411">
        <v>8.1999999999999993</v>
      </c>
      <c r="C134" s="411">
        <v>117</v>
      </c>
      <c r="D134" t="s">
        <v>168</v>
      </c>
      <c r="F134" t="s">
        <v>142</v>
      </c>
      <c r="G134">
        <v>4</v>
      </c>
      <c r="H134">
        <v>132.44999999999999</v>
      </c>
      <c r="I134">
        <v>529.79999999999995</v>
      </c>
    </row>
    <row r="135" spans="1:9">
      <c r="A135" s="411" t="s">
        <v>214</v>
      </c>
      <c r="B135" s="411">
        <v>8.3000000000000007</v>
      </c>
      <c r="C135" s="411">
        <v>118</v>
      </c>
      <c r="D135" t="s">
        <v>169</v>
      </c>
      <c r="F135" t="s">
        <v>142</v>
      </c>
      <c r="G135">
        <v>8</v>
      </c>
      <c r="H135">
        <v>548.59</v>
      </c>
      <c r="I135">
        <v>4388.72</v>
      </c>
    </row>
    <row r="136" spans="1:9">
      <c r="A136" s="411" t="s">
        <v>214</v>
      </c>
      <c r="B136" s="411">
        <v>8.4</v>
      </c>
      <c r="C136" s="411">
        <v>119</v>
      </c>
      <c r="D136" t="s">
        <v>170</v>
      </c>
      <c r="F136" t="s">
        <v>171</v>
      </c>
      <c r="H136">
        <v>1398.4</v>
      </c>
      <c r="I136">
        <v>0</v>
      </c>
    </row>
    <row r="137" spans="1:9">
      <c r="A137" s="411" t="s">
        <v>214</v>
      </c>
      <c r="B137" s="411">
        <v>8.5</v>
      </c>
      <c r="C137" s="411">
        <v>120</v>
      </c>
      <c r="D137" t="s">
        <v>172</v>
      </c>
      <c r="F137" t="s">
        <v>173</v>
      </c>
      <c r="H137">
        <v>109.27</v>
      </c>
      <c r="I137">
        <v>0</v>
      </c>
    </row>
    <row r="138" spans="1:9">
      <c r="A138" s="411" t="s">
        <v>214</v>
      </c>
      <c r="B138" s="411">
        <v>8.6</v>
      </c>
      <c r="C138" s="411">
        <v>121</v>
      </c>
      <c r="D138" t="s">
        <v>174</v>
      </c>
      <c r="F138" t="s">
        <v>175</v>
      </c>
      <c r="H138">
        <v>9475.08</v>
      </c>
      <c r="I138">
        <v>0</v>
      </c>
    </row>
    <row r="139" spans="1:9">
      <c r="A139" s="411" t="s">
        <v>214</v>
      </c>
      <c r="B139" s="411">
        <v>8.6999999999999993</v>
      </c>
      <c r="C139" s="411">
        <v>122</v>
      </c>
      <c r="D139" t="s">
        <v>176</v>
      </c>
      <c r="F139" t="s">
        <v>87</v>
      </c>
      <c r="H139">
        <v>3089.27</v>
      </c>
      <c r="I139">
        <v>0</v>
      </c>
    </row>
    <row r="140" spans="1:9">
      <c r="A140" s="411" t="s">
        <v>214</v>
      </c>
      <c r="B140" s="411">
        <v>8.8000000000000007</v>
      </c>
      <c r="C140" s="411">
        <v>123</v>
      </c>
      <c r="D140" t="s">
        <v>177</v>
      </c>
      <c r="F140" t="s">
        <v>178</v>
      </c>
      <c r="H140">
        <v>32675.25</v>
      </c>
      <c r="I140">
        <v>0</v>
      </c>
    </row>
    <row r="141" spans="1:9">
      <c r="A141" s="411" t="s">
        <v>214</v>
      </c>
      <c r="B141" s="411">
        <v>8.9</v>
      </c>
      <c r="C141" s="411">
        <v>124</v>
      </c>
      <c r="D141" t="s">
        <v>179</v>
      </c>
      <c r="F141" t="s">
        <v>87</v>
      </c>
      <c r="H141">
        <v>3078.12</v>
      </c>
      <c r="I141">
        <v>0</v>
      </c>
    </row>
    <row r="142" spans="1:9">
      <c r="A142" s="411" t="s">
        <v>214</v>
      </c>
      <c r="B142" s="411">
        <v>8.1</v>
      </c>
      <c r="C142" s="411">
        <v>125</v>
      </c>
      <c r="D142" t="s">
        <v>180</v>
      </c>
      <c r="F142" t="s">
        <v>87</v>
      </c>
      <c r="H142">
        <v>14272.94</v>
      </c>
      <c r="I142">
        <v>0</v>
      </c>
    </row>
    <row r="143" spans="1:9">
      <c r="A143" s="411" t="s">
        <v>214</v>
      </c>
      <c r="B143" s="411">
        <v>8.11</v>
      </c>
      <c r="C143" s="411">
        <v>126</v>
      </c>
      <c r="D143" t="s">
        <v>181</v>
      </c>
      <c r="F143" t="s">
        <v>142</v>
      </c>
      <c r="H143">
        <v>4.5199999999999996</v>
      </c>
      <c r="I143">
        <v>0</v>
      </c>
    </row>
    <row r="144" spans="1:9">
      <c r="A144" s="411" t="s">
        <v>214</v>
      </c>
      <c r="B144" s="411">
        <v>8.1199999999999992</v>
      </c>
      <c r="C144" s="411">
        <v>127</v>
      </c>
      <c r="D144" t="s">
        <v>182</v>
      </c>
      <c r="F144" t="s">
        <v>142</v>
      </c>
      <c r="H144">
        <v>19855.77</v>
      </c>
      <c r="I144">
        <v>0</v>
      </c>
    </row>
    <row r="145" spans="1:9">
      <c r="A145" s="411" t="s">
        <v>214</v>
      </c>
      <c r="B145" s="411">
        <v>8.1300000000000008</v>
      </c>
      <c r="C145" s="411">
        <v>128</v>
      </c>
      <c r="D145" t="s">
        <v>183</v>
      </c>
      <c r="F145" t="s">
        <v>87</v>
      </c>
      <c r="H145">
        <v>2215.5100000000002</v>
      </c>
      <c r="I145">
        <v>0</v>
      </c>
    </row>
    <row r="146" spans="1:9">
      <c r="A146" s="411" t="s">
        <v>214</v>
      </c>
      <c r="B146" s="411">
        <v>8.14</v>
      </c>
      <c r="C146" s="411">
        <v>129</v>
      </c>
      <c r="D146" t="s">
        <v>184</v>
      </c>
      <c r="F146" t="s">
        <v>142</v>
      </c>
      <c r="H146">
        <v>1.04</v>
      </c>
      <c r="I146">
        <v>0</v>
      </c>
    </row>
    <row r="147" spans="1:9">
      <c r="A147" s="411" t="s">
        <v>214</v>
      </c>
      <c r="B147" s="411">
        <v>8.15</v>
      </c>
      <c r="C147" s="411">
        <v>130</v>
      </c>
      <c r="D147" t="s">
        <v>185</v>
      </c>
      <c r="F147" t="s">
        <v>175</v>
      </c>
      <c r="H147">
        <v>9448.14</v>
      </c>
      <c r="I147">
        <v>0</v>
      </c>
    </row>
    <row r="148" spans="1:9">
      <c r="A148" s="411" t="s">
        <v>215</v>
      </c>
      <c r="B148" s="411">
        <v>9</v>
      </c>
      <c r="C148" s="411" t="s">
        <v>186</v>
      </c>
      <c r="D148" s="409" t="s">
        <v>187</v>
      </c>
    </row>
    <row r="149" spans="1:9">
      <c r="A149" s="411" t="s">
        <v>214</v>
      </c>
      <c r="B149" s="411">
        <v>9.1</v>
      </c>
      <c r="C149" s="411">
        <v>131</v>
      </c>
      <c r="D149" t="s">
        <v>188</v>
      </c>
      <c r="F149" t="s">
        <v>189</v>
      </c>
      <c r="G149">
        <v>660.45</v>
      </c>
      <c r="H149">
        <v>49.28</v>
      </c>
      <c r="I149">
        <v>32546.98</v>
      </c>
    </row>
    <row r="150" spans="1:9">
      <c r="A150" s="411" t="s">
        <v>214</v>
      </c>
      <c r="B150" s="411">
        <v>9.1999999999999993</v>
      </c>
      <c r="C150" s="411">
        <v>132</v>
      </c>
      <c r="D150" t="s">
        <v>190</v>
      </c>
      <c r="F150" t="s">
        <v>191</v>
      </c>
      <c r="G150">
        <v>2523.08</v>
      </c>
      <c r="H150">
        <v>49.49</v>
      </c>
      <c r="I150">
        <v>124867.23</v>
      </c>
    </row>
    <row r="151" spans="1:9">
      <c r="A151" s="411" t="s">
        <v>214</v>
      </c>
      <c r="B151" s="411">
        <v>9.3000000000000007</v>
      </c>
      <c r="C151" s="411">
        <v>133</v>
      </c>
      <c r="D151" t="s">
        <v>192</v>
      </c>
      <c r="F151" t="s">
        <v>193</v>
      </c>
      <c r="G151">
        <v>7.5</v>
      </c>
      <c r="H151">
        <v>6360.33</v>
      </c>
      <c r="I151">
        <v>47702.48</v>
      </c>
    </row>
    <row r="152" spans="1:9">
      <c r="A152" s="411" t="s">
        <v>214</v>
      </c>
      <c r="B152" s="411">
        <v>9.4</v>
      </c>
      <c r="C152" s="411">
        <v>134</v>
      </c>
      <c r="D152" t="s">
        <v>194</v>
      </c>
      <c r="F152" t="s">
        <v>142</v>
      </c>
      <c r="H152">
        <v>303074.73</v>
      </c>
      <c r="I152">
        <v>0</v>
      </c>
    </row>
    <row r="153" spans="1:9">
      <c r="A153" s="411" t="s">
        <v>214</v>
      </c>
      <c r="B153" s="411">
        <v>9.5</v>
      </c>
      <c r="C153" s="411">
        <v>135</v>
      </c>
      <c r="D153" t="s">
        <v>195</v>
      </c>
      <c r="F153" t="s">
        <v>142</v>
      </c>
      <c r="H153">
        <v>303074.73</v>
      </c>
      <c r="I153">
        <v>0</v>
      </c>
    </row>
    <row r="154" spans="1:9">
      <c r="A154" s="411" t="s">
        <v>214</v>
      </c>
      <c r="B154" s="411">
        <v>9.6</v>
      </c>
      <c r="C154" s="411">
        <v>136</v>
      </c>
      <c r="D154" t="s">
        <v>196</v>
      </c>
      <c r="F154" t="s">
        <v>197</v>
      </c>
      <c r="H154">
        <v>37884.32</v>
      </c>
      <c r="I154">
        <v>0</v>
      </c>
    </row>
    <row r="155" spans="1:9">
      <c r="A155" s="411" t="s">
        <v>215</v>
      </c>
      <c r="B155" s="411">
        <v>10</v>
      </c>
      <c r="C155" s="411">
        <v>10</v>
      </c>
      <c r="D155" s="409" t="s">
        <v>198</v>
      </c>
    </row>
    <row r="156" spans="1:9">
      <c r="A156" s="411" t="s">
        <v>214</v>
      </c>
      <c r="B156" s="411">
        <v>10.1</v>
      </c>
      <c r="C156" s="411">
        <v>137</v>
      </c>
      <c r="D156" t="s">
        <v>199</v>
      </c>
      <c r="F156" t="s">
        <v>197</v>
      </c>
      <c r="H156">
        <v>94710.85</v>
      </c>
      <c r="I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PLANILLA DE AVANCE DE OBRA Nº 1</vt:lpstr>
      <vt:lpstr>CAO 1</vt:lpstr>
      <vt:lpstr>'PLANILLA DE AVANCE DE OBRA Nº 1'!Área_de_impresión</vt:lpstr>
      <vt:lpstr>'PLANILLA DE AVANCE DE OBRA Nº 1'!Q</vt:lpstr>
      <vt:lpstr>'PLANILLA DE AVANCE DE OBRA Nº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EBC</cp:lastModifiedBy>
  <dcterms:created xsi:type="dcterms:W3CDTF">2022-11-24T11:59:10Z</dcterms:created>
  <dcterms:modified xsi:type="dcterms:W3CDTF">2022-11-24T14:34:52Z</dcterms:modified>
</cp:coreProperties>
</file>