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/>
  <bookViews>
    <workbookView xWindow="0" yWindow="0" windowWidth="19200" windowHeight="6640" activeTab="1" xr2:uid="{00000000-000D-0000-FFFF-FFFF00000000}"/>
  </bookViews>
  <sheets>
    <sheet name="דוח שעות " sheetId="1" r:id="rId1"/>
    <sheet name="גיליון1" sheetId="6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6" l="1"/>
  <c r="C39" i="6"/>
  <c r="B39" i="6"/>
  <c r="E38" i="6"/>
  <c r="B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9" i="6" s="1"/>
  <c r="K22" i="1" l="1"/>
  <c r="L22" i="1"/>
  <c r="J21" i="1"/>
  <c r="J22" i="1" s="1"/>
  <c r="I11" i="1"/>
  <c r="I12" i="1"/>
  <c r="I13" i="1"/>
  <c r="I14" i="1"/>
  <c r="H10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E10" i="1"/>
  <c r="E11" i="1"/>
  <c r="E12" i="1"/>
  <c r="E13" i="1"/>
  <c r="E14" i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I3" i="1"/>
  <c r="H3" i="1"/>
  <c r="E9" i="1"/>
  <c r="O9" i="1" s="1"/>
  <c r="E8" i="1"/>
  <c r="O8" i="1" s="1"/>
  <c r="E7" i="1"/>
  <c r="O7" i="1" s="1"/>
  <c r="E6" i="1"/>
  <c r="O6" i="1" s="1"/>
  <c r="E5" i="1"/>
  <c r="O5" i="1" s="1"/>
  <c r="E4" i="1"/>
  <c r="O4" i="1" s="1"/>
  <c r="E3" i="1"/>
  <c r="E2" i="1"/>
  <c r="Q22" i="1" l="1"/>
  <c r="P22" i="1"/>
  <c r="I10" i="1"/>
  <c r="O10" i="1" s="1"/>
  <c r="O21" i="1"/>
  <c r="O11" i="1"/>
  <c r="O13" i="1"/>
  <c r="O14" i="1"/>
  <c r="O12" i="1"/>
  <c r="O3" i="1"/>
  <c r="M4" i="1"/>
  <c r="M6" i="1"/>
  <c r="M7" i="1"/>
  <c r="M8" i="1"/>
  <c r="M9" i="1"/>
  <c r="N5" i="1"/>
  <c r="M5" i="1"/>
  <c r="H2" i="1"/>
  <c r="F6" i="1"/>
  <c r="G6" i="1" s="1"/>
  <c r="F7" i="1"/>
  <c r="G7" i="1" s="1"/>
  <c r="F8" i="1"/>
  <c r="G8" i="1" s="1"/>
  <c r="F9" i="1"/>
  <c r="G9" i="1" s="1"/>
  <c r="F4" i="1"/>
  <c r="G4" i="1" s="1"/>
  <c r="F5" i="1"/>
  <c r="G5" i="1" s="1"/>
  <c r="F3" i="1"/>
  <c r="G3" i="1" s="1"/>
  <c r="F2" i="1"/>
  <c r="G2" i="1" s="1"/>
  <c r="G22" i="1" s="1"/>
  <c r="R22" i="1" l="1"/>
  <c r="R23" i="1" s="1"/>
  <c r="H22" i="1"/>
  <c r="I2" i="1"/>
  <c r="N4" i="1"/>
  <c r="N8" i="1"/>
  <c r="N7" i="1"/>
  <c r="N6" i="1"/>
  <c r="N9" i="1"/>
  <c r="M2" i="1"/>
  <c r="M3" i="1"/>
  <c r="N3" i="1"/>
  <c r="I22" i="1" l="1"/>
  <c r="M22" i="1"/>
  <c r="N2" i="1"/>
  <c r="N22" i="1" s="1"/>
  <c r="O2" i="1"/>
  <c r="O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מחבר</author>
  </authors>
  <commentList>
    <comment ref="G2" authorId="0" shapeId="0" xr:uid="{86ADE18F-B4D2-43E4-8AE9-8DB1B0BE5CBF}">
      <text>
        <r>
          <rPr>
            <b/>
            <sz val="9"/>
            <color indexed="81"/>
            <rFont val="Tahoma"/>
            <family val="2"/>
          </rPr>
          <t xml:space="preserve">מחבר:
</t>
        </r>
      </text>
    </comment>
  </commentList>
</comments>
</file>

<file path=xl/sharedStrings.xml><?xml version="1.0" encoding="utf-8"?>
<sst xmlns="http://schemas.openxmlformats.org/spreadsheetml/2006/main" count="45" uniqueCount="31">
  <si>
    <t>יום</t>
  </si>
  <si>
    <t>ו</t>
  </si>
  <si>
    <t>א</t>
  </si>
  <si>
    <t>ב</t>
  </si>
  <si>
    <t>ג</t>
  </si>
  <si>
    <t>ד</t>
  </si>
  <si>
    <t>ה</t>
  </si>
  <si>
    <t xml:space="preserve"> תאריך המשמרת </t>
  </si>
  <si>
    <t>תחילת משמרת</t>
  </si>
  <si>
    <t>סיום משמרת</t>
  </si>
  <si>
    <t>תעריף</t>
  </si>
  <si>
    <t>סה"כ שעות</t>
  </si>
  <si>
    <t>נוכח לשכר</t>
  </si>
  <si>
    <t>שעות 100%</t>
  </si>
  <si>
    <t>שעות 125%</t>
  </si>
  <si>
    <t>שעות 150%</t>
  </si>
  <si>
    <t>שעות שבת 150.00%</t>
  </si>
  <si>
    <t>שעות שבת 175.00%</t>
  </si>
  <si>
    <t>שעות שבת 200.00%</t>
  </si>
  <si>
    <t>סה"כ לתשלום</t>
  </si>
  <si>
    <t>סה''כ לחודש:</t>
  </si>
  <si>
    <t>חודש</t>
  </si>
  <si>
    <t>הפרש</t>
  </si>
  <si>
    <t>סה''כ:</t>
  </si>
  <si>
    <t>מס' ימי עבודה</t>
  </si>
  <si>
    <t>דמי נסיעות לתשלום</t>
  </si>
  <si>
    <t>דמי נסיעות ששולמו</t>
  </si>
  <si>
    <t>סה"כ שעות2</t>
  </si>
  <si>
    <t>עמודה3</t>
  </si>
  <si>
    <t>עמודה4</t>
  </si>
  <si>
    <t>עמודה5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</si>
</sst>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  <font>
      <b/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4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14" fontId="6" fillId="0" borderId="1" xfId="0" applyNumberFormat="1" applyFont="1" applyBorder="1"/>
    <xf numFmtId="0" fontId="6" fillId="0" borderId="1" xfId="0" applyFont="1" applyBorder="1"/>
    <xf numFmtId="2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5" fillId="2" borderId="1" xfId="0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horizontal="right" vertical="center" indent="1"/>
    </xf>
    <xf numFmtId="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right" vertical="center" indent="1"/>
    </xf>
    <xf numFmtId="4" fontId="7" fillId="0" borderId="0" xfId="0" applyNumberFormat="1" applyFont="1" applyFill="1" applyBorder="1" applyAlignment="1">
      <alignment horizontal="right" vertical="center" indent="1"/>
    </xf>
    <xf numFmtId="0" fontId="6" fillId="0" borderId="0" xfId="0" applyFont="1" applyBorder="1"/>
    <xf numFmtId="2" fontId="6" fillId="0" borderId="0" xfId="0" applyNumberFormat="1" applyFont="1"/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1" xfId="3" applyFont="1" applyBorder="1"/>
    <xf numFmtId="2" fontId="8" fillId="0" borderId="1" xfId="3" applyNumberFormat="1" applyFont="1" applyBorder="1" applyAlignment="1">
      <alignment horizontal="center" wrapText="1"/>
    </xf>
    <xf numFmtId="0" fontId="8" fillId="0" borderId="1" xfId="3" applyFont="1" applyBorder="1" applyAlignment="1">
      <alignment horizontal="center" wrapText="1"/>
    </xf>
    <xf numFmtId="0" fontId="9" fillId="0" borderId="1" xfId="3" applyFont="1" applyBorder="1" applyAlignment="1">
      <alignment horizontal="center"/>
    </xf>
    <xf numFmtId="17" fontId="10" fillId="0" borderId="1" xfId="3" applyNumberFormat="1" applyFont="1" applyBorder="1" applyAlignment="1">
      <alignment horizontal="right"/>
    </xf>
    <xf numFmtId="0" fontId="10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2" fontId="8" fillId="0" borderId="1" xfId="3" applyNumberFormat="1" applyFont="1" applyFill="1" applyBorder="1" applyAlignment="1">
      <alignment horizontal="center" wrapText="1"/>
    </xf>
    <xf numFmtId="0" fontId="13" fillId="3" borderId="1" xfId="2" applyFont="1" applyFill="1" applyBorder="1" applyAlignment="1">
      <alignment horizontal="center" vertical="center"/>
    </xf>
    <xf numFmtId="4" fontId="9" fillId="3" borderId="1" xfId="3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2" fillId="0" borderId="1" xfId="1" applyNumberFormat="1" applyFont="1" applyFill="1" applyBorder="1" applyAlignment="1">
      <alignment horizontal="center" vertical="center"/>
    </xf>
    <xf numFmtId="4" fontId="12" fillId="0" borderId="2" xfId="1" applyNumberFormat="1" applyFont="1" applyFill="1" applyBorder="1" applyAlignment="1">
      <alignment horizontal="center" vertical="center"/>
    </xf>
    <xf numFmtId="0" fontId="6" fillId="4" borderId="0" xfId="0" applyFont="1" applyFill="1"/>
    <xf numFmtId="4" fontId="6" fillId="4" borderId="0" xfId="0" applyNumberFormat="1" applyFont="1" applyFill="1" applyBorder="1"/>
    <xf numFmtId="3" fontId="6" fillId="4" borderId="0" xfId="0" applyNumberFormat="1" applyFont="1" applyFill="1" applyBorder="1"/>
  </cellXfs>
  <cellStyles count="4">
    <cellStyle name="Normal" xfId="0" builtinId="0"/>
    <cellStyle name="Normal 2" xfId="1" xr:uid="{00000000-0005-0000-0000-00002F000000}"/>
    <cellStyle name="Normal 2 2" xfId="2" xr:uid="{84959BF7-A77B-4032-B317-82A6B3D9AEED}"/>
    <cellStyle name="Normal 3" xfId="3" xr:uid="{59C030A3-6110-416B-8F0C-21068AB0185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4096F-5F2C-4CE0-ACEB-D5D732BB2164}" name="טבלה3" displayName="טבלה3" ref="A1:R23" totalsRowShown="0">
  <autoFilter ref="A1:R23" xr:uid="{0A6A892D-D534-4406-B708-5164C7CF99DF}"/>
  <tableColumns count="18">
    <tableColumn id="1" xr3:uid="{7C4D870C-E402-464E-9EFE-E0BD4AFD54D5}" name=" תאריך המשמרת "/>
    <tableColumn id="2" xr3:uid="{D28CDA9B-2CC4-42FE-96F1-E0B8FA3DE7B1}" name="יום"/>
    <tableColumn id="3" xr3:uid="{4456FA1C-0EA9-4FFF-A00E-7675EED19F67}" name="תחילת משמרת"/>
    <tableColumn id="4" xr3:uid="{C1082233-E0ED-435F-8786-CB0878E51E53}" name="סיום משמרת"/>
    <tableColumn id="5" xr3:uid="{468D9488-6865-4593-8C8D-2D6D336A25E7}" name="תעריף"/>
    <tableColumn id="6" xr3:uid="{2F29BF91-D898-43C1-B029-719F97D8E349}" name="סה&quot;כ שעות"/>
    <tableColumn id="7" xr3:uid="{A07F5430-6548-4DA2-92DE-DEB474761271}" name="סה&quot;כ שעות2"/>
    <tableColumn id="8" xr3:uid="{803A3985-01A7-435B-931E-D8CD6E2ABF4A}" name="נוכח לשכר"/>
    <tableColumn id="9" xr3:uid="{DD86B755-C255-4745-92DD-E4C0D38CD3AB}" name="שעות 100%"/>
    <tableColumn id="10" xr3:uid="{3FB305BC-CE10-4589-8D61-18F8329AE074}" name="שעות 125%"/>
    <tableColumn id="11" xr3:uid="{94B056CE-7EC5-4469-8BEE-D5BF826DD5D7}" name="שעות 150%"/>
    <tableColumn id="12" xr3:uid="{4315CB34-BEEF-4B73-88CB-F63A73C30BC0}" name="שעות שבת 150.00%"/>
    <tableColumn id="13" xr3:uid="{2B461C1C-B048-4085-825C-AA60A9DC5292}" name="שעות שבת 175.00%"/>
    <tableColumn id="14" xr3:uid="{8F3CA991-40E5-4FBD-8E82-7CDFD9E29D84}" name="שעות שבת 200.00%"/>
    <tableColumn id="15" xr3:uid="{DA3F91AA-49E1-489F-834D-289AD1708617}" name="סה&quot;כ לתשלום"/>
    <tableColumn id="16" xr3:uid="{2B1B4C28-629E-4087-98CD-6A10D3D42951}" name="עמודה3" dataDxfId="2"/>
    <tableColumn id="17" xr3:uid="{75052A3F-5324-4E03-A945-8334CAB39C17}" name="עמודה4" dataDxfId="1"/>
    <tableColumn id="18" xr3:uid="{CECC7651-D666-485B-A35F-4C7F2C6068B5}" name="עמודה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zoomScale="110" zoomScaleNormal="110" workbookViewId="0">
      <selection activeCell="A28" sqref="A28"/>
    </sheetView>
  </sheetViews>
  <sheetFormatPr defaultColWidth="9" defaultRowHeight="13.5" x14ac:dyDescent="0.7"/>
  <cols>
    <col min="1" max="1" width="12.95703125" style="3" customWidth="1"/>
    <col min="2" max="2" width="4.5" style="3" customWidth="1"/>
    <col min="3" max="3" width="11.5" style="18" customWidth="1"/>
    <col min="4" max="4" width="10.20703125" style="18" customWidth="1"/>
    <col min="5" max="5" width="7.75" style="18" customWidth="1"/>
    <col min="6" max="7" width="11.25" style="18" customWidth="1"/>
    <col min="8" max="8" width="8.7890625" style="18" customWidth="1"/>
    <col min="9" max="9" width="9.7890625" style="22" customWidth="1"/>
    <col min="10" max="11" width="9.7890625" style="18" customWidth="1"/>
    <col min="12" max="14" width="15.33203125" style="3" customWidth="1"/>
    <col min="15" max="15" width="11" style="3" customWidth="1"/>
    <col min="16" max="17" width="9" style="3" hidden="1" customWidth="1"/>
    <col min="18" max="18" width="0" style="38" hidden="1" customWidth="1"/>
    <col min="19" max="16384" width="9" style="3"/>
  </cols>
  <sheetData>
    <row r="1" spans="1:18" x14ac:dyDescent="0.7">
      <c r="A1" s="1" t="s">
        <v>7</v>
      </c>
      <c r="B1" s="2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27</v>
      </c>
      <c r="H1" s="1" t="s">
        <v>12</v>
      </c>
      <c r="I1" s="20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3" t="s">
        <v>28</v>
      </c>
      <c r="Q1" s="3" t="s">
        <v>29</v>
      </c>
      <c r="R1" s="38" t="s">
        <v>30</v>
      </c>
    </row>
    <row r="2" spans="1:18" x14ac:dyDescent="0.7">
      <c r="A2" s="4">
        <v>41336</v>
      </c>
      <c r="B2" s="5" t="s">
        <v>2</v>
      </c>
      <c r="C2" s="6">
        <v>0.25</v>
      </c>
      <c r="D2" s="6">
        <v>0.60416666666666663</v>
      </c>
      <c r="E2" s="7">
        <f>23.12</f>
        <v>23.12</v>
      </c>
      <c r="F2" s="6">
        <f t="shared" ref="F2:F21" si="0">D2-C2</f>
        <v>0.35416666666666663</v>
      </c>
      <c r="G2" s="8">
        <f>F2*1440/60</f>
        <v>8.4999999999999982</v>
      </c>
      <c r="H2" s="8">
        <f>8</f>
        <v>8</v>
      </c>
      <c r="I2" s="21">
        <f>H2</f>
        <v>8</v>
      </c>
      <c r="J2" s="8">
        <v>0</v>
      </c>
      <c r="K2" s="8">
        <v>0</v>
      </c>
      <c r="L2" s="8">
        <v>0</v>
      </c>
      <c r="M2" s="8">
        <f>L2*H2</f>
        <v>0</v>
      </c>
      <c r="N2" s="8">
        <f t="shared" ref="N2:N9" si="1">L2*1.25*I2</f>
        <v>0</v>
      </c>
      <c r="O2" s="9">
        <f t="shared" ref="O2:O21" si="2">I2*E2+J2*E2*1.25+K2*E2*1.5</f>
        <v>184.96</v>
      </c>
      <c r="P2" s="17"/>
    </row>
    <row r="3" spans="1:18" x14ac:dyDescent="0.7">
      <c r="A3" s="4">
        <v>41337</v>
      </c>
      <c r="B3" s="5" t="s">
        <v>3</v>
      </c>
      <c r="C3" s="6">
        <v>0.25</v>
      </c>
      <c r="D3" s="6">
        <v>0.60416666666666663</v>
      </c>
      <c r="E3" s="7">
        <f>23.12</f>
        <v>23.12</v>
      </c>
      <c r="F3" s="6">
        <f t="shared" si="0"/>
        <v>0.35416666666666663</v>
      </c>
      <c r="G3" s="8">
        <f t="shared" ref="G3:G21" si="3">F3*1440/60</f>
        <v>8.4999999999999982</v>
      </c>
      <c r="H3" s="8">
        <f>8</f>
        <v>8</v>
      </c>
      <c r="I3" s="21">
        <f>8</f>
        <v>8</v>
      </c>
      <c r="J3" s="8">
        <v>0</v>
      </c>
      <c r="K3" s="8">
        <v>0</v>
      </c>
      <c r="L3" s="8">
        <v>0</v>
      </c>
      <c r="M3" s="8">
        <f t="shared" ref="M3:M9" si="4">L3*H3</f>
        <v>0</v>
      </c>
      <c r="N3" s="8">
        <f t="shared" si="1"/>
        <v>0</v>
      </c>
      <c r="O3" s="9">
        <f t="shared" si="2"/>
        <v>184.96</v>
      </c>
      <c r="P3" s="17"/>
    </row>
    <row r="4" spans="1:18" x14ac:dyDescent="0.7">
      <c r="A4" s="4">
        <v>41337</v>
      </c>
      <c r="B4" s="5" t="s">
        <v>4</v>
      </c>
      <c r="C4" s="6">
        <v>0.25</v>
      </c>
      <c r="D4" s="6">
        <v>0.41666666666666669</v>
      </c>
      <c r="E4" s="7">
        <f t="shared" ref="E4:E21" si="5">23.12</f>
        <v>23.12</v>
      </c>
      <c r="F4" s="6">
        <f t="shared" si="0"/>
        <v>0.16666666666666669</v>
      </c>
      <c r="G4" s="8">
        <f t="shared" si="3"/>
        <v>4.0000000000000009</v>
      </c>
      <c r="H4" s="8">
        <v>4</v>
      </c>
      <c r="I4" s="21">
        <v>4</v>
      </c>
      <c r="J4" s="8">
        <v>0</v>
      </c>
      <c r="K4" s="8">
        <v>0</v>
      </c>
      <c r="L4" s="8">
        <v>0</v>
      </c>
      <c r="M4" s="8">
        <f t="shared" si="4"/>
        <v>0</v>
      </c>
      <c r="N4" s="8">
        <f t="shared" si="1"/>
        <v>0</v>
      </c>
      <c r="O4" s="9">
        <f t="shared" si="2"/>
        <v>92.48</v>
      </c>
      <c r="P4" s="17"/>
    </row>
    <row r="5" spans="1:18" x14ac:dyDescent="0.7">
      <c r="A5" s="4">
        <v>41338</v>
      </c>
      <c r="B5" s="5" t="s">
        <v>4</v>
      </c>
      <c r="C5" s="6">
        <v>0.70833333333333337</v>
      </c>
      <c r="D5" s="6">
        <v>0.875</v>
      </c>
      <c r="E5" s="7">
        <f t="shared" si="5"/>
        <v>23.12</v>
      </c>
      <c r="F5" s="6">
        <f t="shared" si="0"/>
        <v>0.16666666666666663</v>
      </c>
      <c r="G5" s="8">
        <f t="shared" si="3"/>
        <v>3.9999999999999991</v>
      </c>
      <c r="H5" s="8">
        <v>4</v>
      </c>
      <c r="I5" s="21">
        <v>4</v>
      </c>
      <c r="J5" s="8">
        <v>0</v>
      </c>
      <c r="K5" s="8">
        <v>0</v>
      </c>
      <c r="L5" s="8">
        <v>0</v>
      </c>
      <c r="M5" s="8">
        <f t="shared" si="4"/>
        <v>0</v>
      </c>
      <c r="N5" s="8">
        <f t="shared" si="1"/>
        <v>0</v>
      </c>
      <c r="O5" s="9">
        <f t="shared" si="2"/>
        <v>92.48</v>
      </c>
      <c r="P5" s="17"/>
    </row>
    <row r="6" spans="1:18" x14ac:dyDescent="0.7">
      <c r="A6" s="4">
        <v>41338</v>
      </c>
      <c r="B6" s="5" t="s">
        <v>5</v>
      </c>
      <c r="C6" s="6">
        <v>0.25</v>
      </c>
      <c r="D6" s="6">
        <v>0.41666666666666669</v>
      </c>
      <c r="E6" s="7">
        <f t="shared" si="5"/>
        <v>23.12</v>
      </c>
      <c r="F6" s="6">
        <f t="shared" si="0"/>
        <v>0.16666666666666669</v>
      </c>
      <c r="G6" s="8">
        <f t="shared" si="3"/>
        <v>4.0000000000000009</v>
      </c>
      <c r="H6" s="8">
        <v>4</v>
      </c>
      <c r="I6" s="21">
        <v>4</v>
      </c>
      <c r="J6" s="8">
        <v>0</v>
      </c>
      <c r="K6" s="8">
        <v>0</v>
      </c>
      <c r="L6" s="8">
        <v>0</v>
      </c>
      <c r="M6" s="8">
        <f t="shared" si="4"/>
        <v>0</v>
      </c>
      <c r="N6" s="8">
        <f t="shared" si="1"/>
        <v>0</v>
      </c>
      <c r="O6" s="9">
        <f t="shared" si="2"/>
        <v>92.48</v>
      </c>
      <c r="P6" s="17"/>
    </row>
    <row r="7" spans="1:18" x14ac:dyDescent="0.7">
      <c r="A7" s="4">
        <v>41339</v>
      </c>
      <c r="B7" s="5" t="s">
        <v>5</v>
      </c>
      <c r="C7" s="6">
        <v>0.66666666666666663</v>
      </c>
      <c r="D7" s="6">
        <v>0.83333333333333337</v>
      </c>
      <c r="E7" s="7">
        <f t="shared" si="5"/>
        <v>23.12</v>
      </c>
      <c r="F7" s="6">
        <f t="shared" si="0"/>
        <v>0.16666666666666674</v>
      </c>
      <c r="G7" s="8">
        <f t="shared" si="3"/>
        <v>4.0000000000000018</v>
      </c>
      <c r="H7" s="8">
        <v>4</v>
      </c>
      <c r="I7" s="21">
        <v>4</v>
      </c>
      <c r="J7" s="8">
        <v>0</v>
      </c>
      <c r="K7" s="8">
        <v>0</v>
      </c>
      <c r="L7" s="8">
        <v>0</v>
      </c>
      <c r="M7" s="8">
        <f t="shared" si="4"/>
        <v>0</v>
      </c>
      <c r="N7" s="8">
        <f t="shared" si="1"/>
        <v>0</v>
      </c>
      <c r="O7" s="9">
        <f t="shared" si="2"/>
        <v>92.48</v>
      </c>
      <c r="P7" s="17"/>
    </row>
    <row r="8" spans="1:18" x14ac:dyDescent="0.7">
      <c r="A8" s="4">
        <v>41340</v>
      </c>
      <c r="B8" s="5" t="s">
        <v>6</v>
      </c>
      <c r="C8" s="6">
        <v>0.25</v>
      </c>
      <c r="D8" s="6">
        <v>0.60416666666666663</v>
      </c>
      <c r="E8" s="7">
        <f t="shared" si="5"/>
        <v>23.12</v>
      </c>
      <c r="F8" s="6">
        <f t="shared" si="0"/>
        <v>0.35416666666666663</v>
      </c>
      <c r="G8" s="8">
        <f t="shared" si="3"/>
        <v>8.4999999999999982</v>
      </c>
      <c r="H8" s="8">
        <v>8</v>
      </c>
      <c r="I8" s="21">
        <v>8</v>
      </c>
      <c r="J8" s="8">
        <v>0</v>
      </c>
      <c r="K8" s="8">
        <v>0</v>
      </c>
      <c r="L8" s="8">
        <v>0</v>
      </c>
      <c r="M8" s="8">
        <f t="shared" si="4"/>
        <v>0</v>
      </c>
      <c r="N8" s="8">
        <f t="shared" si="1"/>
        <v>0</v>
      </c>
      <c r="O8" s="9">
        <f t="shared" si="2"/>
        <v>184.96</v>
      </c>
      <c r="P8" s="17"/>
    </row>
    <row r="9" spans="1:18" x14ac:dyDescent="0.7">
      <c r="A9" s="4">
        <v>41341</v>
      </c>
      <c r="B9" s="5" t="s">
        <v>1</v>
      </c>
      <c r="C9" s="6">
        <v>0.25</v>
      </c>
      <c r="D9" s="6">
        <v>0.54166666666666663</v>
      </c>
      <c r="E9" s="7">
        <f t="shared" si="5"/>
        <v>23.12</v>
      </c>
      <c r="F9" s="6">
        <f t="shared" si="0"/>
        <v>0.29166666666666663</v>
      </c>
      <c r="G9" s="8">
        <f t="shared" si="3"/>
        <v>6.9999999999999991</v>
      </c>
      <c r="H9" s="8">
        <v>7</v>
      </c>
      <c r="I9" s="21">
        <v>3</v>
      </c>
      <c r="J9" s="8">
        <v>2</v>
      </c>
      <c r="K9" s="8">
        <v>2</v>
      </c>
      <c r="L9" s="8">
        <v>0</v>
      </c>
      <c r="M9" s="8">
        <f t="shared" si="4"/>
        <v>0</v>
      </c>
      <c r="N9" s="8">
        <f t="shared" si="1"/>
        <v>0</v>
      </c>
      <c r="O9" s="9">
        <f t="shared" si="2"/>
        <v>196.51999999999998</v>
      </c>
      <c r="P9" s="17"/>
    </row>
    <row r="10" spans="1:18" x14ac:dyDescent="0.7">
      <c r="A10" s="4">
        <v>41343</v>
      </c>
      <c r="B10" s="5" t="s">
        <v>2</v>
      </c>
      <c r="C10" s="6">
        <v>0.25</v>
      </c>
      <c r="D10" s="6">
        <v>0.60416666666666663</v>
      </c>
      <c r="E10" s="7">
        <f t="shared" si="5"/>
        <v>23.12</v>
      </c>
      <c r="F10" s="6">
        <f t="shared" si="0"/>
        <v>0.35416666666666663</v>
      </c>
      <c r="G10" s="8">
        <f t="shared" si="3"/>
        <v>8.4999999999999982</v>
      </c>
      <c r="H10" s="8">
        <f>8</f>
        <v>8</v>
      </c>
      <c r="I10" s="21">
        <f>H10</f>
        <v>8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f t="shared" si="2"/>
        <v>184.96</v>
      </c>
      <c r="P10" s="17"/>
    </row>
    <row r="11" spans="1:18" x14ac:dyDescent="0.7">
      <c r="A11" s="4">
        <v>41344</v>
      </c>
      <c r="B11" s="5" t="s">
        <v>3</v>
      </c>
      <c r="C11" s="6">
        <v>0.25</v>
      </c>
      <c r="D11" s="6">
        <v>0.41666666666666669</v>
      </c>
      <c r="E11" s="7">
        <f t="shared" si="5"/>
        <v>23.12</v>
      </c>
      <c r="F11" s="6">
        <f t="shared" si="0"/>
        <v>0.16666666666666669</v>
      </c>
      <c r="G11" s="8">
        <f t="shared" si="3"/>
        <v>4.0000000000000009</v>
      </c>
      <c r="H11" s="8">
        <v>4</v>
      </c>
      <c r="I11" s="21">
        <f t="shared" ref="I11:I14" si="6">H11</f>
        <v>4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f t="shared" si="2"/>
        <v>92.48</v>
      </c>
      <c r="P11" s="17"/>
    </row>
    <row r="12" spans="1:18" x14ac:dyDescent="0.7">
      <c r="A12" s="4">
        <v>41345</v>
      </c>
      <c r="B12" s="5" t="s">
        <v>4</v>
      </c>
      <c r="C12" s="6">
        <v>0.25</v>
      </c>
      <c r="D12" s="6">
        <v>0.60416666666666663</v>
      </c>
      <c r="E12" s="7">
        <f t="shared" si="5"/>
        <v>23.12</v>
      </c>
      <c r="F12" s="6">
        <f t="shared" si="0"/>
        <v>0.35416666666666663</v>
      </c>
      <c r="G12" s="8">
        <f t="shared" si="3"/>
        <v>8.4999999999999982</v>
      </c>
      <c r="H12" s="8">
        <v>8</v>
      </c>
      <c r="I12" s="21">
        <f t="shared" si="6"/>
        <v>8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 t="shared" si="2"/>
        <v>184.96</v>
      </c>
      <c r="P12" s="17"/>
    </row>
    <row r="13" spans="1:18" x14ac:dyDescent="0.7">
      <c r="A13" s="4">
        <v>41346</v>
      </c>
      <c r="B13" s="5" t="s">
        <v>5</v>
      </c>
      <c r="C13" s="6">
        <v>0.25</v>
      </c>
      <c r="D13" s="6">
        <v>0.60416666666666663</v>
      </c>
      <c r="E13" s="7">
        <f t="shared" si="5"/>
        <v>23.12</v>
      </c>
      <c r="F13" s="6">
        <f t="shared" si="0"/>
        <v>0.35416666666666663</v>
      </c>
      <c r="G13" s="8">
        <f t="shared" si="3"/>
        <v>8.4999999999999982</v>
      </c>
      <c r="H13" s="8">
        <v>8</v>
      </c>
      <c r="I13" s="21">
        <f t="shared" si="6"/>
        <v>8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f t="shared" si="2"/>
        <v>184.96</v>
      </c>
      <c r="P13" s="17"/>
    </row>
    <row r="14" spans="1:18" x14ac:dyDescent="0.7">
      <c r="A14" s="4">
        <v>41347</v>
      </c>
      <c r="B14" s="5" t="s">
        <v>6</v>
      </c>
      <c r="C14" s="6">
        <v>0.25</v>
      </c>
      <c r="D14" s="6">
        <v>0.60416666666666663</v>
      </c>
      <c r="E14" s="7">
        <f t="shared" si="5"/>
        <v>23.12</v>
      </c>
      <c r="F14" s="6">
        <f t="shared" si="0"/>
        <v>0.35416666666666663</v>
      </c>
      <c r="G14" s="8">
        <f t="shared" si="3"/>
        <v>8.4999999999999982</v>
      </c>
      <c r="H14" s="8">
        <v>8</v>
      </c>
      <c r="I14" s="21">
        <f t="shared" si="6"/>
        <v>8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f t="shared" si="2"/>
        <v>184.96</v>
      </c>
      <c r="P14" s="17"/>
    </row>
    <row r="15" spans="1:18" x14ac:dyDescent="0.7">
      <c r="A15" s="4">
        <v>41348</v>
      </c>
      <c r="B15" s="5" t="s">
        <v>1</v>
      </c>
      <c r="C15" s="6">
        <v>0.25</v>
      </c>
      <c r="D15" s="6">
        <v>0.5625</v>
      </c>
      <c r="E15" s="7">
        <f t="shared" si="5"/>
        <v>23.12</v>
      </c>
      <c r="F15" s="6">
        <f t="shared" si="0"/>
        <v>0.3125</v>
      </c>
      <c r="G15" s="8">
        <f t="shared" si="3"/>
        <v>7.5</v>
      </c>
      <c r="H15" s="8">
        <v>7.5</v>
      </c>
      <c r="I15" s="21">
        <v>7</v>
      </c>
      <c r="J15" s="8">
        <v>0.5</v>
      </c>
      <c r="K15" s="8">
        <v>0</v>
      </c>
      <c r="L15" s="8">
        <v>0</v>
      </c>
      <c r="M15" s="8">
        <v>0</v>
      </c>
      <c r="N15" s="8">
        <v>0</v>
      </c>
      <c r="O15" s="9">
        <f t="shared" si="2"/>
        <v>176.29</v>
      </c>
      <c r="P15" s="17"/>
    </row>
    <row r="16" spans="1:18" x14ac:dyDescent="0.7">
      <c r="A16" s="4">
        <v>41350</v>
      </c>
      <c r="B16" s="5" t="s">
        <v>2</v>
      </c>
      <c r="C16" s="6">
        <v>0.25</v>
      </c>
      <c r="D16" s="6">
        <v>0.60416666666666663</v>
      </c>
      <c r="E16" s="7">
        <f t="shared" si="5"/>
        <v>23.12</v>
      </c>
      <c r="F16" s="6">
        <f t="shared" si="0"/>
        <v>0.35416666666666663</v>
      </c>
      <c r="G16" s="8">
        <f t="shared" si="3"/>
        <v>8.4999999999999982</v>
      </c>
      <c r="H16" s="8">
        <v>8</v>
      </c>
      <c r="I16" s="21">
        <v>8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f t="shared" si="2"/>
        <v>184.96</v>
      </c>
      <c r="P16" s="17"/>
    </row>
    <row r="17" spans="1:19" x14ac:dyDescent="0.7">
      <c r="A17" s="4">
        <v>41351</v>
      </c>
      <c r="B17" s="5" t="s">
        <v>3</v>
      </c>
      <c r="C17" s="6">
        <v>0.25</v>
      </c>
      <c r="D17" s="6">
        <v>0.60416666666666663</v>
      </c>
      <c r="E17" s="7">
        <f t="shared" si="5"/>
        <v>23.12</v>
      </c>
      <c r="F17" s="6">
        <f t="shared" si="0"/>
        <v>0.35416666666666663</v>
      </c>
      <c r="G17" s="8">
        <f t="shared" si="3"/>
        <v>8.4999999999999982</v>
      </c>
      <c r="H17" s="8">
        <v>8</v>
      </c>
      <c r="I17" s="21">
        <v>8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f t="shared" si="2"/>
        <v>184.96</v>
      </c>
      <c r="P17" s="17"/>
    </row>
    <row r="18" spans="1:19" x14ac:dyDescent="0.7">
      <c r="A18" s="4">
        <v>41352</v>
      </c>
      <c r="B18" s="5" t="s">
        <v>4</v>
      </c>
      <c r="C18" s="6">
        <v>0.25</v>
      </c>
      <c r="D18" s="6">
        <v>0.60416666666666663</v>
      </c>
      <c r="E18" s="7">
        <f t="shared" si="5"/>
        <v>23.12</v>
      </c>
      <c r="F18" s="6">
        <f t="shared" si="0"/>
        <v>0.35416666666666663</v>
      </c>
      <c r="G18" s="8">
        <f t="shared" si="3"/>
        <v>8.4999999999999982</v>
      </c>
      <c r="H18" s="8">
        <v>8</v>
      </c>
      <c r="I18" s="21">
        <v>8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f t="shared" si="2"/>
        <v>184.96</v>
      </c>
      <c r="P18" s="17"/>
    </row>
    <row r="19" spans="1:19" x14ac:dyDescent="0.7">
      <c r="A19" s="4">
        <v>41353</v>
      </c>
      <c r="B19" s="5" t="s">
        <v>5</v>
      </c>
      <c r="C19" s="6">
        <v>0.25</v>
      </c>
      <c r="D19" s="6">
        <v>0.60416666666666663</v>
      </c>
      <c r="E19" s="7">
        <f t="shared" si="5"/>
        <v>23.12</v>
      </c>
      <c r="F19" s="6">
        <f t="shared" si="0"/>
        <v>0.35416666666666663</v>
      </c>
      <c r="G19" s="8">
        <f t="shared" si="3"/>
        <v>8.4999999999999982</v>
      </c>
      <c r="H19" s="8">
        <v>8</v>
      </c>
      <c r="I19" s="21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f t="shared" si="2"/>
        <v>184.96</v>
      </c>
      <c r="P19" s="17"/>
    </row>
    <row r="20" spans="1:19" x14ac:dyDescent="0.7">
      <c r="A20" s="4">
        <v>41354</v>
      </c>
      <c r="B20" s="5" t="s">
        <v>6</v>
      </c>
      <c r="C20" s="6">
        <v>0.25</v>
      </c>
      <c r="D20" s="6">
        <v>0.60416666666666663</v>
      </c>
      <c r="E20" s="7">
        <f t="shared" si="5"/>
        <v>23.12</v>
      </c>
      <c r="F20" s="6">
        <f t="shared" si="0"/>
        <v>0.35416666666666663</v>
      </c>
      <c r="G20" s="8">
        <f t="shared" si="3"/>
        <v>8.4999999999999982</v>
      </c>
      <c r="H20" s="8">
        <v>8</v>
      </c>
      <c r="I20" s="21">
        <v>8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f t="shared" si="2"/>
        <v>184.96</v>
      </c>
      <c r="P20" s="17"/>
    </row>
    <row r="21" spans="1:19" x14ac:dyDescent="0.7">
      <c r="A21" s="4">
        <v>41355</v>
      </c>
      <c r="B21" s="5" t="s">
        <v>1</v>
      </c>
      <c r="C21" s="6">
        <v>0.25</v>
      </c>
      <c r="D21" s="6">
        <v>0.5625</v>
      </c>
      <c r="E21" s="7">
        <f t="shared" si="5"/>
        <v>23.12</v>
      </c>
      <c r="F21" s="6">
        <f t="shared" si="0"/>
        <v>0.3125</v>
      </c>
      <c r="G21" s="8">
        <f t="shared" si="3"/>
        <v>7.5</v>
      </c>
      <c r="H21" s="8">
        <v>7.5</v>
      </c>
      <c r="I21" s="21">
        <v>3</v>
      </c>
      <c r="J21" s="8">
        <f>2</f>
        <v>2</v>
      </c>
      <c r="K21" s="8">
        <v>2.5</v>
      </c>
      <c r="L21" s="8">
        <v>0</v>
      </c>
      <c r="M21" s="8">
        <v>0</v>
      </c>
      <c r="N21" s="8">
        <v>0</v>
      </c>
      <c r="O21" s="9">
        <f t="shared" si="2"/>
        <v>213.86</v>
      </c>
      <c r="P21" s="17"/>
    </row>
    <row r="22" spans="1:19" x14ac:dyDescent="0.7">
      <c r="A22" s="10" t="s">
        <v>20</v>
      </c>
      <c r="B22" s="11"/>
      <c r="C22" s="12"/>
      <c r="D22" s="12"/>
      <c r="E22" s="12"/>
      <c r="F22" s="13"/>
      <c r="G22" s="13">
        <f>SUM(G2:G21)</f>
        <v>144</v>
      </c>
      <c r="H22" s="13">
        <f t="shared" ref="H22:N22" si="7">SUM(H2:H21)</f>
        <v>138</v>
      </c>
      <c r="I22" s="13">
        <f t="shared" si="7"/>
        <v>129</v>
      </c>
      <c r="J22" s="13">
        <f t="shared" si="7"/>
        <v>4.5</v>
      </c>
      <c r="K22" s="13">
        <f t="shared" si="7"/>
        <v>4.5</v>
      </c>
      <c r="L22" s="14">
        <f t="shared" si="7"/>
        <v>0</v>
      </c>
      <c r="M22" s="14">
        <f t="shared" si="7"/>
        <v>0</v>
      </c>
      <c r="N22" s="14">
        <f t="shared" si="7"/>
        <v>0</v>
      </c>
      <c r="O22" s="14">
        <f>SUM(O2:O21)</f>
        <v>3268.5900000000006</v>
      </c>
      <c r="P22" s="17">
        <f>K22*E21*1.5</f>
        <v>156.06</v>
      </c>
      <c r="Q22" s="15">
        <f>J22*E21*1.25</f>
        <v>130.05000000000001</v>
      </c>
      <c r="R22" s="39">
        <f>Q22+P22</f>
        <v>286.11</v>
      </c>
      <c r="S22" s="16"/>
    </row>
    <row r="23" spans="1:19" x14ac:dyDescent="0.7">
      <c r="D23" s="19"/>
      <c r="E23" s="19"/>
      <c r="P23" s="17"/>
      <c r="R23" s="40">
        <f>SUM(R2:R22)</f>
        <v>286.11</v>
      </c>
    </row>
    <row r="24" spans="1:19" x14ac:dyDescent="0.7">
      <c r="D24" s="19"/>
      <c r="E24" s="19"/>
      <c r="R24" s="39"/>
    </row>
  </sheetData>
  <pageMargins left="0.7" right="0.7" top="0.75" bottom="0.75" header="0.3" footer="0.3"/>
  <pageSetup paperSize="9" orientation="landscape" horizontalDpi="0" verticalDpi="0" r:id="rId1"/>
  <rowBreaks count="2" manualBreakCount="2">
    <brk id="20" max="16383" man="1"/>
    <brk id="22" max="16383" man="1"/>
  </rowBreaks>
  <colBreaks count="1" manualBreakCount="1">
    <brk id="4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A5AF-588A-4FC1-9349-99D4BAAD2D71}">
  <dimension ref="A1:E39"/>
  <sheetViews>
    <sheetView rightToLeft="1" tabSelected="1" workbookViewId="0">
      <selection activeCell="G11" sqref="G11"/>
    </sheetView>
  </sheetViews>
  <sheetFormatPr defaultRowHeight="14.25" x14ac:dyDescent="0.65"/>
  <sheetData>
    <row r="1" spans="1:5" ht="39.5" x14ac:dyDescent="0.7">
      <c r="A1" s="23" t="s">
        <v>21</v>
      </c>
      <c r="B1" s="30" t="s">
        <v>24</v>
      </c>
      <c r="C1" s="24" t="s">
        <v>25</v>
      </c>
      <c r="D1" s="25" t="s">
        <v>26</v>
      </c>
      <c r="E1" s="26" t="s">
        <v>22</v>
      </c>
    </row>
    <row r="2" spans="1:5" x14ac:dyDescent="0.65">
      <c r="A2" s="27">
        <v>41334</v>
      </c>
      <c r="B2" s="36">
        <v>20</v>
      </c>
      <c r="C2" s="28">
        <v>160</v>
      </c>
      <c r="D2" s="33">
        <v>0</v>
      </c>
      <c r="E2" s="29">
        <f t="shared" ref="E2:E38" si="0">C2-D2</f>
        <v>160</v>
      </c>
    </row>
    <row r="3" spans="1:5" x14ac:dyDescent="0.65">
      <c r="A3" s="27">
        <v>41365</v>
      </c>
      <c r="B3" s="36">
        <v>7</v>
      </c>
      <c r="C3" s="28">
        <v>160</v>
      </c>
      <c r="D3" s="34">
        <v>0</v>
      </c>
      <c r="E3" s="29">
        <f t="shared" si="0"/>
        <v>160</v>
      </c>
    </row>
    <row r="4" spans="1:5" x14ac:dyDescent="0.65">
      <c r="A4" s="27">
        <v>41395</v>
      </c>
      <c r="B4" s="36">
        <v>24</v>
      </c>
      <c r="C4" s="28">
        <v>160</v>
      </c>
      <c r="D4" s="34">
        <v>0</v>
      </c>
      <c r="E4" s="29">
        <f t="shared" si="0"/>
        <v>160</v>
      </c>
    </row>
    <row r="5" spans="1:5" x14ac:dyDescent="0.65">
      <c r="A5" s="27">
        <v>41426</v>
      </c>
      <c r="B5" s="36">
        <v>23</v>
      </c>
      <c r="C5" s="28">
        <v>160</v>
      </c>
      <c r="D5" s="34">
        <v>0</v>
      </c>
      <c r="E5" s="29">
        <f t="shared" si="0"/>
        <v>160</v>
      </c>
    </row>
    <row r="6" spans="1:5" x14ac:dyDescent="0.65">
      <c r="A6" s="27">
        <v>41456</v>
      </c>
      <c r="B6" s="36">
        <v>27</v>
      </c>
      <c r="C6" s="28">
        <v>160</v>
      </c>
      <c r="D6" s="34">
        <v>0</v>
      </c>
      <c r="E6" s="29">
        <f t="shared" si="0"/>
        <v>160</v>
      </c>
    </row>
    <row r="7" spans="1:5" x14ac:dyDescent="0.65">
      <c r="A7" s="27">
        <v>41487</v>
      </c>
      <c r="B7" s="36">
        <v>26</v>
      </c>
      <c r="C7" s="28">
        <v>160</v>
      </c>
      <c r="D7" s="34">
        <v>0</v>
      </c>
      <c r="E7" s="29">
        <f t="shared" si="0"/>
        <v>160</v>
      </c>
    </row>
    <row r="8" spans="1:5" x14ac:dyDescent="0.65">
      <c r="A8" s="27">
        <v>41518</v>
      </c>
      <c r="B8" s="36">
        <v>19</v>
      </c>
      <c r="C8" s="28">
        <v>160</v>
      </c>
      <c r="D8" s="34">
        <v>0</v>
      </c>
      <c r="E8" s="29">
        <f t="shared" si="0"/>
        <v>160</v>
      </c>
    </row>
    <row r="9" spans="1:5" x14ac:dyDescent="0.65">
      <c r="A9" s="27">
        <v>41548</v>
      </c>
      <c r="B9" s="36">
        <v>25</v>
      </c>
      <c r="C9" s="28">
        <v>160</v>
      </c>
      <c r="D9" s="34">
        <v>0</v>
      </c>
      <c r="E9" s="29">
        <f t="shared" si="0"/>
        <v>160</v>
      </c>
    </row>
    <row r="10" spans="1:5" x14ac:dyDescent="0.65">
      <c r="A10" s="27">
        <v>41579</v>
      </c>
      <c r="B10" s="36">
        <v>23</v>
      </c>
      <c r="C10" s="28">
        <v>160</v>
      </c>
      <c r="D10" s="33">
        <v>0</v>
      </c>
      <c r="E10" s="29">
        <f t="shared" si="0"/>
        <v>160</v>
      </c>
    </row>
    <row r="11" spans="1:5" x14ac:dyDescent="0.65">
      <c r="A11" s="27">
        <v>41609</v>
      </c>
      <c r="B11" s="37">
        <v>25</v>
      </c>
      <c r="C11" s="28">
        <v>160</v>
      </c>
      <c r="D11" s="34">
        <v>0</v>
      </c>
      <c r="E11" s="29">
        <f t="shared" si="0"/>
        <v>160</v>
      </c>
    </row>
    <row r="12" spans="1:5" x14ac:dyDescent="0.65">
      <c r="A12" s="27">
        <v>41640</v>
      </c>
      <c r="B12" s="36">
        <v>26</v>
      </c>
      <c r="C12" s="28">
        <v>160</v>
      </c>
      <c r="D12" s="34">
        <v>0</v>
      </c>
      <c r="E12" s="29">
        <f t="shared" si="0"/>
        <v>160</v>
      </c>
    </row>
    <row r="13" spans="1:5" x14ac:dyDescent="0.65">
      <c r="A13" s="27">
        <v>41671</v>
      </c>
      <c r="B13" s="36">
        <v>24</v>
      </c>
      <c r="C13" s="28">
        <v>160</v>
      </c>
      <c r="D13" s="34">
        <v>0</v>
      </c>
      <c r="E13" s="29">
        <f t="shared" si="0"/>
        <v>160</v>
      </c>
    </row>
    <row r="14" spans="1:5" x14ac:dyDescent="0.65">
      <c r="A14" s="27">
        <v>41699</v>
      </c>
      <c r="B14" s="36">
        <v>24</v>
      </c>
      <c r="C14" s="28">
        <v>160</v>
      </c>
      <c r="D14" s="34">
        <v>0</v>
      </c>
      <c r="E14" s="29">
        <f t="shared" si="0"/>
        <v>160</v>
      </c>
    </row>
    <row r="15" spans="1:5" x14ac:dyDescent="0.65">
      <c r="A15" s="27">
        <v>41730</v>
      </c>
      <c r="B15" s="36">
        <v>23</v>
      </c>
      <c r="C15" s="28">
        <v>160</v>
      </c>
      <c r="D15" s="34">
        <v>0</v>
      </c>
      <c r="E15" s="29">
        <f t="shared" si="0"/>
        <v>160</v>
      </c>
    </row>
    <row r="16" spans="1:5" x14ac:dyDescent="0.65">
      <c r="A16" s="27">
        <v>41760</v>
      </c>
      <c r="B16" s="36">
        <v>24</v>
      </c>
      <c r="C16" s="28">
        <v>160</v>
      </c>
      <c r="D16" s="34">
        <v>160</v>
      </c>
      <c r="E16" s="29">
        <f t="shared" si="0"/>
        <v>0</v>
      </c>
    </row>
    <row r="17" spans="1:5" x14ac:dyDescent="0.65">
      <c r="A17" s="27">
        <v>41791</v>
      </c>
      <c r="B17" s="36">
        <v>25</v>
      </c>
      <c r="C17" s="28">
        <v>160</v>
      </c>
      <c r="D17" s="34">
        <v>0</v>
      </c>
      <c r="E17" s="29">
        <f t="shared" si="0"/>
        <v>160</v>
      </c>
    </row>
    <row r="18" spans="1:5" x14ac:dyDescent="0.65">
      <c r="A18" s="27">
        <v>41821</v>
      </c>
      <c r="B18" s="36">
        <v>26</v>
      </c>
      <c r="C18" s="28">
        <v>160</v>
      </c>
      <c r="D18" s="34">
        <v>0</v>
      </c>
      <c r="E18" s="29">
        <f t="shared" si="0"/>
        <v>160</v>
      </c>
    </row>
    <row r="19" spans="1:5" x14ac:dyDescent="0.65">
      <c r="A19" s="27">
        <v>41852</v>
      </c>
      <c r="B19" s="36">
        <v>27</v>
      </c>
      <c r="C19" s="28">
        <v>160</v>
      </c>
      <c r="D19" s="34">
        <v>0</v>
      </c>
      <c r="E19" s="29">
        <f t="shared" si="0"/>
        <v>160</v>
      </c>
    </row>
    <row r="20" spans="1:5" x14ac:dyDescent="0.65">
      <c r="A20" s="27">
        <v>41883</v>
      </c>
      <c r="B20" s="36">
        <v>22</v>
      </c>
      <c r="C20" s="28">
        <v>160</v>
      </c>
      <c r="D20" s="34">
        <v>0</v>
      </c>
      <c r="E20" s="29">
        <f t="shared" si="0"/>
        <v>160</v>
      </c>
    </row>
    <row r="21" spans="1:5" x14ac:dyDescent="0.65">
      <c r="A21" s="27">
        <v>41913</v>
      </c>
      <c r="B21" s="36">
        <v>25</v>
      </c>
      <c r="C21" s="28">
        <v>160</v>
      </c>
      <c r="D21" s="34">
        <v>0</v>
      </c>
      <c r="E21" s="29">
        <f t="shared" si="0"/>
        <v>160</v>
      </c>
    </row>
    <row r="22" spans="1:5" x14ac:dyDescent="0.65">
      <c r="A22" s="27">
        <v>41944</v>
      </c>
      <c r="B22" s="36">
        <v>25</v>
      </c>
      <c r="C22" s="28">
        <v>160</v>
      </c>
      <c r="D22" s="34"/>
      <c r="E22" s="29">
        <f t="shared" si="0"/>
        <v>160</v>
      </c>
    </row>
    <row r="23" spans="1:5" x14ac:dyDescent="0.65">
      <c r="A23" s="27">
        <v>41974</v>
      </c>
      <c r="B23" s="36">
        <v>26</v>
      </c>
      <c r="C23" s="28">
        <v>160</v>
      </c>
      <c r="D23" s="34"/>
      <c r="E23" s="29">
        <f t="shared" si="0"/>
        <v>160</v>
      </c>
    </row>
    <row r="24" spans="1:5" x14ac:dyDescent="0.65">
      <c r="A24" s="27">
        <v>42005</v>
      </c>
      <c r="B24" s="36">
        <v>14</v>
      </c>
      <c r="C24" s="28">
        <v>160</v>
      </c>
      <c r="D24" s="34">
        <v>160</v>
      </c>
      <c r="E24" s="29">
        <f t="shared" si="0"/>
        <v>0</v>
      </c>
    </row>
    <row r="25" spans="1:5" x14ac:dyDescent="0.65">
      <c r="A25" s="27">
        <v>42036</v>
      </c>
      <c r="B25" s="36">
        <v>23</v>
      </c>
      <c r="C25" s="28">
        <v>160</v>
      </c>
      <c r="D25" s="35">
        <v>0</v>
      </c>
      <c r="E25" s="29">
        <f t="shared" si="0"/>
        <v>160</v>
      </c>
    </row>
    <row r="26" spans="1:5" x14ac:dyDescent="0.65">
      <c r="A26" s="27">
        <v>42064</v>
      </c>
      <c r="B26" s="36">
        <v>25</v>
      </c>
      <c r="C26" s="28">
        <v>160</v>
      </c>
      <c r="D26" s="35">
        <v>0</v>
      </c>
      <c r="E26" s="29">
        <f t="shared" si="0"/>
        <v>160</v>
      </c>
    </row>
    <row r="27" spans="1:5" x14ac:dyDescent="0.65">
      <c r="A27" s="27">
        <v>42095</v>
      </c>
      <c r="B27" s="36">
        <v>23</v>
      </c>
      <c r="C27" s="28">
        <v>160</v>
      </c>
      <c r="D27" s="35">
        <v>160</v>
      </c>
      <c r="E27" s="29">
        <f t="shared" si="0"/>
        <v>0</v>
      </c>
    </row>
    <row r="28" spans="1:5" x14ac:dyDescent="0.65">
      <c r="A28" s="27">
        <v>42125</v>
      </c>
      <c r="B28" s="36">
        <v>24</v>
      </c>
      <c r="C28" s="28">
        <v>160</v>
      </c>
      <c r="D28" s="35">
        <v>0</v>
      </c>
      <c r="E28" s="29">
        <f t="shared" si="0"/>
        <v>160</v>
      </c>
    </row>
    <row r="29" spans="1:5" x14ac:dyDescent="0.65">
      <c r="A29" s="27">
        <v>42156</v>
      </c>
      <c r="B29" s="36">
        <v>25</v>
      </c>
      <c r="C29" s="28">
        <v>160</v>
      </c>
      <c r="D29" s="35">
        <v>0</v>
      </c>
      <c r="E29" s="29">
        <f t="shared" si="0"/>
        <v>160</v>
      </c>
    </row>
    <row r="30" spans="1:5" x14ac:dyDescent="0.65">
      <c r="A30" s="27">
        <v>42186</v>
      </c>
      <c r="B30" s="36">
        <v>26</v>
      </c>
      <c r="C30" s="28">
        <v>160</v>
      </c>
      <c r="D30" s="35">
        <v>0</v>
      </c>
      <c r="E30" s="29">
        <f t="shared" si="0"/>
        <v>160</v>
      </c>
    </row>
    <row r="31" spans="1:5" x14ac:dyDescent="0.65">
      <c r="A31" s="27">
        <v>42217</v>
      </c>
      <c r="B31" s="36">
        <v>26</v>
      </c>
      <c r="C31" s="28">
        <v>160</v>
      </c>
      <c r="D31" s="35">
        <v>0</v>
      </c>
      <c r="E31" s="29">
        <f t="shared" si="0"/>
        <v>160</v>
      </c>
    </row>
    <row r="32" spans="1:5" x14ac:dyDescent="0.65">
      <c r="A32" s="27">
        <v>42248</v>
      </c>
      <c r="B32" s="36">
        <v>20</v>
      </c>
      <c r="C32" s="28">
        <v>160</v>
      </c>
      <c r="D32" s="35">
        <v>160</v>
      </c>
      <c r="E32" s="29">
        <f t="shared" si="0"/>
        <v>0</v>
      </c>
    </row>
    <row r="33" spans="1:5" x14ac:dyDescent="0.65">
      <c r="A33" s="27">
        <v>42278</v>
      </c>
      <c r="B33" s="36">
        <v>25</v>
      </c>
      <c r="C33" s="28">
        <v>160</v>
      </c>
      <c r="D33" s="35">
        <v>160</v>
      </c>
      <c r="E33" s="29">
        <f t="shared" si="0"/>
        <v>0</v>
      </c>
    </row>
    <row r="34" spans="1:5" x14ac:dyDescent="0.65">
      <c r="A34" s="27">
        <v>42309</v>
      </c>
      <c r="B34" s="36">
        <v>24</v>
      </c>
      <c r="C34" s="28">
        <v>160</v>
      </c>
      <c r="D34" s="35">
        <v>160</v>
      </c>
      <c r="E34" s="29">
        <f t="shared" si="0"/>
        <v>0</v>
      </c>
    </row>
    <row r="35" spans="1:5" x14ac:dyDescent="0.65">
      <c r="A35" s="27">
        <v>42339</v>
      </c>
      <c r="B35" s="36">
        <v>26</v>
      </c>
      <c r="C35" s="28">
        <v>160</v>
      </c>
      <c r="D35" s="35">
        <v>160</v>
      </c>
      <c r="E35" s="29">
        <f t="shared" si="0"/>
        <v>0</v>
      </c>
    </row>
    <row r="36" spans="1:5" x14ac:dyDescent="0.65">
      <c r="A36" s="27">
        <v>42370</v>
      </c>
      <c r="B36" s="36">
        <v>24</v>
      </c>
      <c r="C36" s="28">
        <v>160</v>
      </c>
      <c r="D36" s="33"/>
      <c r="E36" s="29">
        <f t="shared" si="0"/>
        <v>160</v>
      </c>
    </row>
    <row r="37" spans="1:5" x14ac:dyDescent="0.65">
      <c r="A37" s="27">
        <v>42401</v>
      </c>
      <c r="B37" s="36">
        <v>12</v>
      </c>
      <c r="C37" s="28">
        <v>160</v>
      </c>
      <c r="D37" s="33"/>
      <c r="E37" s="29">
        <f t="shared" si="0"/>
        <v>160</v>
      </c>
    </row>
    <row r="38" spans="1:5" x14ac:dyDescent="0.65">
      <c r="A38" s="27">
        <v>42430</v>
      </c>
      <c r="B38" s="36">
        <f t="shared" ref="B38" si="1">SUM(B36:B37)</f>
        <v>36</v>
      </c>
      <c r="C38" s="28">
        <v>160</v>
      </c>
      <c r="D38" s="33"/>
      <c r="E38" s="29">
        <f t="shared" si="0"/>
        <v>160</v>
      </c>
    </row>
    <row r="39" spans="1:5" ht="14.5" x14ac:dyDescent="0.7">
      <c r="A39" s="31" t="s">
        <v>23</v>
      </c>
      <c r="B39" s="32">
        <f>SUM(B2:B38)</f>
        <v>869</v>
      </c>
      <c r="C39" s="32">
        <f t="shared" ref="C39:E39" si="2">SUM(C2:C38)</f>
        <v>5920</v>
      </c>
      <c r="D39" s="32">
        <f t="shared" si="2"/>
        <v>1120</v>
      </c>
      <c r="E39" s="32">
        <f t="shared" si="2"/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דוח שעות 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2017-11-08T18:48:50Z</dcterms:modified>
</cp:coreProperties>
</file>