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message-switch/main/ProjectDocuments/"/>
    </mc:Choice>
  </mc:AlternateContent>
  <bookViews>
    <workbookView xWindow="30380" yWindow="-2040" windowWidth="31980" windowHeight="20420" tabRatio="500"/>
  </bookViews>
  <sheets>
    <sheet name="Gantt Chart - Manual Duration" sheetId="1" r:id="rId1"/>
  </sheets>
  <definedNames>
    <definedName name="_xlnm.Print_Area" localSheetId="0">'Gantt Chart - Manual Duration'!$A$1:$T$27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4" i="1"/>
  <c r="E5" i="1"/>
  <c r="G5" i="1"/>
  <c r="H5" i="1"/>
  <c r="I8" i="1"/>
  <c r="I26" i="1"/>
  <c r="I20" i="1"/>
  <c r="E25" i="1"/>
  <c r="G25" i="1"/>
  <c r="H25" i="1"/>
  <c r="E12" i="1"/>
  <c r="G12" i="1"/>
  <c r="H12" i="1"/>
  <c r="E10" i="1"/>
  <c r="G10" i="1"/>
  <c r="H10" i="1"/>
  <c r="E15" i="1"/>
  <c r="G15" i="1"/>
  <c r="H15" i="1"/>
  <c r="E4" i="1"/>
  <c r="E9" i="1"/>
  <c r="G9" i="1"/>
  <c r="H9" i="1"/>
  <c r="E11" i="1"/>
  <c r="G11" i="1"/>
  <c r="H11" i="1"/>
  <c r="E7" i="1"/>
  <c r="G7" i="1"/>
  <c r="H7" i="1"/>
  <c r="G4" i="1"/>
  <c r="H4" i="1"/>
  <c r="E6" i="1"/>
  <c r="G6" i="1"/>
  <c r="H6" i="1"/>
  <c r="E3" i="1"/>
  <c r="E14" i="1"/>
  <c r="G14" i="1"/>
  <c r="H14" i="1"/>
  <c r="E26" i="1"/>
  <c r="G26" i="1"/>
  <c r="H26" i="1"/>
  <c r="E34" i="1"/>
  <c r="G34" i="1"/>
  <c r="H34" i="1"/>
  <c r="E33" i="1"/>
  <c r="G33" i="1"/>
  <c r="H33" i="1"/>
  <c r="E32" i="1"/>
  <c r="G32" i="1"/>
  <c r="H32" i="1"/>
  <c r="E31" i="1"/>
  <c r="G31" i="1"/>
  <c r="H31" i="1"/>
  <c r="E30" i="1"/>
  <c r="G30" i="1"/>
  <c r="H30" i="1"/>
  <c r="E29" i="1"/>
  <c r="G29" i="1"/>
  <c r="H29" i="1"/>
  <c r="E28" i="1"/>
  <c r="G28" i="1"/>
  <c r="H28" i="1"/>
  <c r="E27" i="1"/>
  <c r="G27" i="1"/>
  <c r="H27" i="1"/>
  <c r="E24" i="1"/>
  <c r="G24" i="1"/>
  <c r="H24" i="1"/>
  <c r="E23" i="1"/>
  <c r="G23" i="1"/>
  <c r="H23" i="1"/>
  <c r="E22" i="1"/>
  <c r="G22" i="1"/>
  <c r="H22" i="1"/>
  <c r="E21" i="1"/>
  <c r="G21" i="1"/>
  <c r="H21" i="1"/>
  <c r="E20" i="1"/>
  <c r="G20" i="1"/>
  <c r="H20" i="1"/>
  <c r="E19" i="1"/>
  <c r="G19" i="1"/>
  <c r="H19" i="1"/>
  <c r="E18" i="1"/>
  <c r="G18" i="1"/>
  <c r="H18" i="1"/>
  <c r="E17" i="1"/>
  <c r="G17" i="1"/>
  <c r="H17" i="1"/>
  <c r="E16" i="1"/>
  <c r="G16" i="1"/>
  <c r="H16" i="1"/>
  <c r="E13" i="1"/>
  <c r="G13" i="1"/>
  <c r="H13" i="1"/>
  <c r="E8" i="1"/>
  <c r="G8" i="1"/>
  <c r="H8" i="1"/>
  <c r="G3" i="1"/>
  <c r="H3" i="1"/>
</calcChain>
</file>

<file path=xl/sharedStrings.xml><?xml version="1.0" encoding="utf-8"?>
<sst xmlns="http://schemas.openxmlformats.org/spreadsheetml/2006/main" count="55" uniqueCount="45">
  <si>
    <t>Task Name</t>
  </si>
  <si>
    <t>Start Date</t>
  </si>
  <si>
    <t>End Date</t>
  </si>
  <si>
    <t>Duration (Days)</t>
  </si>
  <si>
    <t>Days Complete</t>
  </si>
  <si>
    <t>Days Remaining</t>
  </si>
  <si>
    <t>Percent Complete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</si>
  <si>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</si>
  <si>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</si>
  <si>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</si>
  <si>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</si>
  <si>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</si>
  <si>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2015 TIPS Open Source Message Switch Project - Grant # 2015-DG-SEARC-01</t>
  </si>
  <si>
    <t>GCOM Contract</t>
  </si>
  <si>
    <t>Innovatio Contract</t>
  </si>
  <si>
    <t>Requirements Analysis</t>
  </si>
  <si>
    <t>SME Meeting(s)</t>
  </si>
  <si>
    <t>Design and Development</t>
  </si>
  <si>
    <t>Deployment</t>
  </si>
  <si>
    <t>Connectors</t>
  </si>
  <si>
    <t>Adapters</t>
  </si>
  <si>
    <t>Project End</t>
  </si>
  <si>
    <t>Maintenance and Sustainability</t>
  </si>
  <si>
    <t xml:space="preserve">Business Requirements Acceptance </t>
  </si>
  <si>
    <t xml:space="preserve"> Service Specifications</t>
  </si>
  <si>
    <t>Grant and Project Administration</t>
  </si>
  <si>
    <t>Vendor Contract Administration</t>
  </si>
  <si>
    <t>Client Requirements - Data Models</t>
  </si>
  <si>
    <t>Message Switch (Intermediary)</t>
  </si>
  <si>
    <t>Architecture and Databases</t>
  </si>
  <si>
    <t xml:space="preserve">Developer Face-to-Face </t>
  </si>
  <si>
    <t>Architecture (see backlog)</t>
  </si>
  <si>
    <t>Software (see backlog)</t>
  </si>
  <si>
    <t>User Acceptance Testing</t>
  </si>
  <si>
    <t xml:space="preserve"> Features/Backlog List</t>
  </si>
  <si>
    <t>RFP and Approvals</t>
  </si>
  <si>
    <t>Project Orientation and Re-Initiation</t>
  </si>
  <si>
    <t>Mark</t>
  </si>
  <si>
    <t>Andrew</t>
  </si>
  <si>
    <t>Andrew/Mike</t>
  </si>
  <si>
    <t>Responsible Party-SEARCH</t>
  </si>
  <si>
    <t>Jim</t>
  </si>
  <si>
    <t>Mike</t>
  </si>
  <si>
    <t>Mike/Jim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</si>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</sst>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11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2" fillId="0" borderId="2" xfId="0" applyFont="1" applyBorder="1" applyAlignment="1">
      <alignment vertical="center" wrapText="1"/>
    </xf>
    <xf numFmtId="14" fontId="0" fillId="0" borderId="2" xfId="0" applyNumberFormat="1" applyBorder="1"/>
    <xf numFmtId="14" fontId="1" fillId="2" borderId="2" xfId="1" applyNumberFormat="1" applyBorder="1" applyAlignment="1">
      <alignment wrapText="1"/>
    </xf>
    <xf numFmtId="1" fontId="0" fillId="0" borderId="3" xfId="0" applyNumberFormat="1" applyBorder="1"/>
    <xf numFmtId="2" fontId="1" fillId="2" borderId="2" xfId="1" applyNumberFormat="1" applyBorder="1" applyAlignment="1">
      <alignment wrapText="1"/>
    </xf>
    <xf numFmtId="9" fontId="0" fillId="0" borderId="2" xfId="0" applyNumberFormat="1" applyBorder="1"/>
    <xf numFmtId="49" fontId="0" fillId="0" borderId="2" xfId="0" applyNumberFormat="1" applyBorder="1" applyAlignment="1">
      <alignment horizontal="left" wrapText="1" indent="2"/>
    </xf>
    <xf numFmtId="1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 applyAlignment="1">
      <alignment horizontal="left" wrapText="1"/>
    </xf>
    <xf numFmtId="0" fontId="0" fillId="0" borderId="0" xfId="0" applyBorder="1"/>
    <xf numFmtId="0" fontId="4" fillId="0" borderId="0" xfId="0" applyFont="1" applyAlignment="1">
      <alignment horizontal="right" vertical="center"/>
    </xf>
    <xf numFmtId="0" fontId="0" fillId="0" borderId="0" xfId="0" applyBorder="1" applyProtection="1"/>
    <xf numFmtId="0" fontId="0" fillId="0" borderId="0" xfId="0" applyAlignment="1">
      <alignment wrapText="1"/>
    </xf>
    <xf numFmtId="49" fontId="0" fillId="0" borderId="0" xfId="0" applyNumberFormat="1" applyFill="1" applyBorder="1" applyAlignment="1">
      <alignment horizontal="left" wrapText="1"/>
    </xf>
    <xf numFmtId="9" fontId="0" fillId="0" borderId="0" xfId="0" applyNumberFormat="1" applyBorder="1"/>
    <xf numFmtId="49" fontId="0" fillId="0" borderId="0" xfId="0" applyNumberFormat="1" applyBorder="1" applyAlignment="1">
      <alignment horizontal="left" wrapText="1"/>
    </xf>
    <xf numFmtId="14" fontId="0" fillId="0" borderId="0" xfId="0" applyNumberFormat="1" applyFill="1" applyBorder="1"/>
    <xf numFmtId="14" fontId="1" fillId="0" borderId="0" xfId="1" applyNumberFormat="1" applyFill="1" applyBorder="1" applyAlignment="1">
      <alignment wrapText="1"/>
    </xf>
    <xf numFmtId="1" fontId="0" fillId="0" borderId="0" xfId="0" applyNumberFormat="1" applyFill="1" applyBorder="1"/>
    <xf numFmtId="2" fontId="1" fillId="0" borderId="0" xfId="1" applyNumberFormat="1" applyFill="1" applyBorder="1" applyAlignment="1">
      <alignment wrapText="1"/>
    </xf>
    <xf numFmtId="2" fontId="1" fillId="0" borderId="0" xfId="1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left" indent="1"/>
    </xf>
    <xf numFmtId="49" fontId="2" fillId="0" borderId="2" xfId="0" applyNumberFormat="1" applyFont="1" applyBorder="1" applyAlignment="1">
      <alignment horizontal="left" wrapText="1"/>
    </xf>
    <xf numFmtId="49" fontId="0" fillId="0" borderId="2" xfId="0" applyNumberFormat="1" applyBorder="1" applyAlignment="1">
      <alignment horizontal="left" wrapText="1" indent="4"/>
    </xf>
    <xf numFmtId="0" fontId="2" fillId="0" borderId="0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wrapText="1" indent="2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wrapText="1"/>
    </xf>
    <xf numFmtId="0" fontId="5" fillId="0" borderId="2" xfId="0" applyFont="1" applyBorder="1" applyAlignment="1"/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indent="1"/>
    </xf>
    <xf numFmtId="49" fontId="0" fillId="4" borderId="2" xfId="0" applyNumberFormat="1" applyFill="1" applyBorder="1" applyAlignment="1">
      <alignment horizontal="left" wrapText="1" indent="2"/>
    </xf>
  </cellXfs>
  <cellStyles count="4">
    <cellStyle name="Calculation" xfId="1" builtinId="22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Duration'!$B$3:$B$26</c:f>
              <c:strCache>
                <c:ptCount val="24"/>
                <c:pt idx="0">
                  <c:v>Grant and Project Administration</c:v>
                </c:pt>
                <c:pt idx="1">
                  <c:v>Vendor Contract Administration</c:v>
                </c:pt>
                <c:pt idx="2">
                  <c:v>RFP and Approvals</c:v>
                </c:pt>
                <c:pt idx="3">
                  <c:v>GCOM Contract</c:v>
                </c:pt>
                <c:pt idx="4">
                  <c:v>Innovatio Contract</c:v>
                </c:pt>
                <c:pt idx="5">
                  <c:v>Requirements Analysis</c:v>
                </c:pt>
                <c:pt idx="6">
                  <c:v>Project Orientation and Re-Initiation</c:v>
                </c:pt>
                <c:pt idx="7">
                  <c:v>Developer Face-to-Face </c:v>
                </c:pt>
                <c:pt idx="8">
                  <c:v>Business Requirements Acceptance </c:v>
                </c:pt>
                <c:pt idx="9">
                  <c:v>SME Meeting(s)</c:v>
                </c:pt>
                <c:pt idx="10">
                  <c:v>Client Requirements - Data Models</c:v>
                </c:pt>
                <c:pt idx="11">
                  <c:v> Service Specifications</c:v>
                </c:pt>
                <c:pt idx="12">
                  <c:v> Features/Backlog List</c:v>
                </c:pt>
                <c:pt idx="13">
                  <c:v>Design and Development</c:v>
                </c:pt>
                <c:pt idx="14">
                  <c:v>Architecture (see backlog)</c:v>
                </c:pt>
                <c:pt idx="15">
                  <c:v>Software (see backlog)</c:v>
                </c:pt>
                <c:pt idx="16">
                  <c:v>User Acceptance Testing</c:v>
                </c:pt>
                <c:pt idx="17">
                  <c:v>Deployment</c:v>
                </c:pt>
                <c:pt idx="18">
                  <c:v>Architecture and Databases</c:v>
                </c:pt>
                <c:pt idx="19">
                  <c:v>Message Switch (Intermediary)</c:v>
                </c:pt>
                <c:pt idx="20">
                  <c:v>Connectors</c:v>
                </c:pt>
                <c:pt idx="21">
                  <c:v>Adapters</c:v>
                </c:pt>
                <c:pt idx="22">
                  <c:v>Maintenance and Sustainability</c:v>
                </c:pt>
                <c:pt idx="23">
                  <c:v>Project End</c:v>
                </c:pt>
              </c:strCache>
            </c:strRef>
          </c:cat>
          <c:val>
            <c:numRef>
              <c:f>'Gantt Chart - Manual Duration'!$D$3:$D$26</c:f>
              <c:numCache>
                <c:formatCode>m/d/yy</c:formatCode>
                <c:ptCount val="24"/>
                <c:pt idx="0">
                  <c:v>42737.0</c:v>
                </c:pt>
                <c:pt idx="1">
                  <c:v>42856.0</c:v>
                </c:pt>
                <c:pt idx="2">
                  <c:v>42856.0</c:v>
                </c:pt>
                <c:pt idx="3">
                  <c:v>43134.0</c:v>
                </c:pt>
                <c:pt idx="4">
                  <c:v>43136.0</c:v>
                </c:pt>
                <c:pt idx="5">
                  <c:v>42795.0</c:v>
                </c:pt>
                <c:pt idx="6">
                  <c:v>43097.0</c:v>
                </c:pt>
                <c:pt idx="7">
                  <c:v>43132.0</c:v>
                </c:pt>
                <c:pt idx="8">
                  <c:v>42795.0</c:v>
                </c:pt>
                <c:pt idx="9">
                  <c:v>42795.0</c:v>
                </c:pt>
                <c:pt idx="10">
                  <c:v>43122.0</c:v>
                </c:pt>
                <c:pt idx="11">
                  <c:v>43153.0</c:v>
                </c:pt>
                <c:pt idx="12">
                  <c:v>43153.0</c:v>
                </c:pt>
                <c:pt idx="13">
                  <c:v>43105.0</c:v>
                </c:pt>
                <c:pt idx="14">
                  <c:v>43105.0</c:v>
                </c:pt>
                <c:pt idx="15">
                  <c:v>43154.0</c:v>
                </c:pt>
                <c:pt idx="16">
                  <c:v>43282.0</c:v>
                </c:pt>
                <c:pt idx="17">
                  <c:v>43226.0</c:v>
                </c:pt>
                <c:pt idx="18">
                  <c:v>43226.0</c:v>
                </c:pt>
                <c:pt idx="19">
                  <c:v>43298.0</c:v>
                </c:pt>
                <c:pt idx="20">
                  <c:v>43311.0</c:v>
                </c:pt>
                <c:pt idx="21">
                  <c:v>43327.0</c:v>
                </c:pt>
                <c:pt idx="22">
                  <c:v>43448.0</c:v>
                </c:pt>
                <c:pt idx="23">
                  <c:v>43555.0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 - Manual Duration'!$B$3:$B$26</c:f>
              <c:strCache>
                <c:ptCount val="24"/>
                <c:pt idx="0">
                  <c:v>Grant and Project Administration</c:v>
                </c:pt>
                <c:pt idx="1">
                  <c:v>Vendor Contract Administration</c:v>
                </c:pt>
                <c:pt idx="2">
                  <c:v>RFP and Approvals</c:v>
                </c:pt>
                <c:pt idx="3">
                  <c:v>GCOM Contract</c:v>
                </c:pt>
                <c:pt idx="4">
                  <c:v>Innovatio Contract</c:v>
                </c:pt>
                <c:pt idx="5">
                  <c:v>Requirements Analysis</c:v>
                </c:pt>
                <c:pt idx="6">
                  <c:v>Project Orientation and Re-Initiation</c:v>
                </c:pt>
                <c:pt idx="7">
                  <c:v>Developer Face-to-Face </c:v>
                </c:pt>
                <c:pt idx="8">
                  <c:v>Business Requirements Acceptance </c:v>
                </c:pt>
                <c:pt idx="9">
                  <c:v>SME Meeting(s)</c:v>
                </c:pt>
                <c:pt idx="10">
                  <c:v>Client Requirements - Data Models</c:v>
                </c:pt>
                <c:pt idx="11">
                  <c:v> Service Specifications</c:v>
                </c:pt>
                <c:pt idx="12">
                  <c:v> Features/Backlog List</c:v>
                </c:pt>
                <c:pt idx="13">
                  <c:v>Design and Development</c:v>
                </c:pt>
                <c:pt idx="14">
                  <c:v>Architecture (see backlog)</c:v>
                </c:pt>
                <c:pt idx="15">
                  <c:v>Software (see backlog)</c:v>
                </c:pt>
                <c:pt idx="16">
                  <c:v>User Acceptance Testing</c:v>
                </c:pt>
                <c:pt idx="17">
                  <c:v>Deployment</c:v>
                </c:pt>
                <c:pt idx="18">
                  <c:v>Architecture and Databases</c:v>
                </c:pt>
                <c:pt idx="19">
                  <c:v>Message Switch (Intermediary)</c:v>
                </c:pt>
                <c:pt idx="20">
                  <c:v>Connectors</c:v>
                </c:pt>
                <c:pt idx="21">
                  <c:v>Adapters</c:v>
                </c:pt>
                <c:pt idx="22">
                  <c:v>Maintenance and Sustainability</c:v>
                </c:pt>
                <c:pt idx="23">
                  <c:v>Project End</c:v>
                </c:pt>
              </c:strCache>
            </c:strRef>
          </c:cat>
          <c:val>
            <c:numRef>
              <c:f>'Gantt Chart - Manual Duration'!$G$3:$G$26</c:f>
              <c:numCache>
                <c:formatCode>0.00</c:formatCode>
                <c:ptCount val="24"/>
                <c:pt idx="0">
                  <c:v>408.0</c:v>
                </c:pt>
                <c:pt idx="1">
                  <c:v>697.0</c:v>
                </c:pt>
                <c:pt idx="2">
                  <c:v>276.0</c:v>
                </c:pt>
                <c:pt idx="3">
                  <c:v>419.0</c:v>
                </c:pt>
                <c:pt idx="4">
                  <c:v>417.0</c:v>
                </c:pt>
                <c:pt idx="5">
                  <c:v>285.5285714285714</c:v>
                </c:pt>
                <c:pt idx="6">
                  <c:v>45.0</c:v>
                </c:pt>
                <c:pt idx="7">
                  <c:v>22.0</c:v>
                </c:pt>
                <c:pt idx="8">
                  <c:v>224.0</c:v>
                </c:pt>
                <c:pt idx="9">
                  <c:v>279.5</c:v>
                </c:pt>
                <c:pt idx="10">
                  <c:v>54.45</c:v>
                </c:pt>
                <c:pt idx="11">
                  <c:v>42.0</c:v>
                </c:pt>
                <c:pt idx="12">
                  <c:v>74.0</c:v>
                </c:pt>
                <c:pt idx="13">
                  <c:v>38.13333333333334</c:v>
                </c:pt>
                <c:pt idx="14">
                  <c:v>54.0</c:v>
                </c:pt>
                <c:pt idx="15">
                  <c:v>14.3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0.374603174603175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Duration'!$B$3:$B$26</c:f>
              <c:strCache>
                <c:ptCount val="24"/>
                <c:pt idx="0">
                  <c:v>Grant and Project Administration</c:v>
                </c:pt>
                <c:pt idx="1">
                  <c:v>Vendor Contract Administration</c:v>
                </c:pt>
                <c:pt idx="2">
                  <c:v>RFP and Approvals</c:v>
                </c:pt>
                <c:pt idx="3">
                  <c:v>GCOM Contract</c:v>
                </c:pt>
                <c:pt idx="4">
                  <c:v>Innovatio Contract</c:v>
                </c:pt>
                <c:pt idx="5">
                  <c:v>Requirements Analysis</c:v>
                </c:pt>
                <c:pt idx="6">
                  <c:v>Project Orientation and Re-Initiation</c:v>
                </c:pt>
                <c:pt idx="7">
                  <c:v>Developer Face-to-Face </c:v>
                </c:pt>
                <c:pt idx="8">
                  <c:v>Business Requirements Acceptance </c:v>
                </c:pt>
                <c:pt idx="9">
                  <c:v>SME Meeting(s)</c:v>
                </c:pt>
                <c:pt idx="10">
                  <c:v>Client Requirements - Data Models</c:v>
                </c:pt>
                <c:pt idx="11">
                  <c:v> Service Specifications</c:v>
                </c:pt>
                <c:pt idx="12">
                  <c:v> Features/Backlog List</c:v>
                </c:pt>
                <c:pt idx="13">
                  <c:v>Design and Development</c:v>
                </c:pt>
                <c:pt idx="14">
                  <c:v>Architecture (see backlog)</c:v>
                </c:pt>
                <c:pt idx="15">
                  <c:v>Software (see backlog)</c:v>
                </c:pt>
                <c:pt idx="16">
                  <c:v>User Acceptance Testing</c:v>
                </c:pt>
                <c:pt idx="17">
                  <c:v>Deployment</c:v>
                </c:pt>
                <c:pt idx="18">
                  <c:v>Architecture and Databases</c:v>
                </c:pt>
                <c:pt idx="19">
                  <c:v>Message Switch (Intermediary)</c:v>
                </c:pt>
                <c:pt idx="20">
                  <c:v>Connectors</c:v>
                </c:pt>
                <c:pt idx="21">
                  <c:v>Adapters</c:v>
                </c:pt>
                <c:pt idx="22">
                  <c:v>Maintenance and Sustainability</c:v>
                </c:pt>
                <c:pt idx="23">
                  <c:v>Project End</c:v>
                </c:pt>
              </c:strCache>
            </c:strRef>
          </c:cat>
          <c:val>
            <c:numRef>
              <c:f>'Gantt Chart - Manual Duration'!$H$3:$H$26</c:f>
              <c:numCache>
                <c:formatCode>0.00</c:formatCode>
                <c:ptCount val="24"/>
                <c:pt idx="0">
                  <c:v>408.0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220.4714285714286</c:v>
                </c:pt>
                <c:pt idx="6">
                  <c:v>45.0</c:v>
                </c:pt>
                <c:pt idx="7">
                  <c:v>0.0</c:v>
                </c:pt>
                <c:pt idx="8">
                  <c:v>224.0</c:v>
                </c:pt>
                <c:pt idx="9">
                  <c:v>150.5</c:v>
                </c:pt>
                <c:pt idx="10">
                  <c:v>66.55</c:v>
                </c:pt>
                <c:pt idx="11">
                  <c:v>78.0</c:v>
                </c:pt>
                <c:pt idx="12">
                  <c:v>74.0</c:v>
                </c:pt>
                <c:pt idx="13">
                  <c:v>169.8666666666667</c:v>
                </c:pt>
                <c:pt idx="14">
                  <c:v>66.0</c:v>
                </c:pt>
                <c:pt idx="15">
                  <c:v>128.7</c:v>
                </c:pt>
                <c:pt idx="16">
                  <c:v>45.0</c:v>
                </c:pt>
                <c:pt idx="17">
                  <c:v>221.0</c:v>
                </c:pt>
                <c:pt idx="18">
                  <c:v>90.0</c:v>
                </c:pt>
                <c:pt idx="19">
                  <c:v>90.0</c:v>
                </c:pt>
                <c:pt idx="20">
                  <c:v>120.0</c:v>
                </c:pt>
                <c:pt idx="21">
                  <c:v>120.0</c:v>
                </c:pt>
                <c:pt idx="22">
                  <c:v>107.0</c:v>
                </c:pt>
                <c:pt idx="23">
                  <c:v>0.625396825396825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289504"/>
        <c:axId val="1978173184"/>
      </c:barChart>
      <c:catAx>
        <c:axId val="1978289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73184"/>
        <c:crosses val="autoZero"/>
        <c:auto val="1"/>
        <c:lblAlgn val="ctr"/>
        <c:lblOffset val="100"/>
        <c:noMultiLvlLbl val="0"/>
      </c:catAx>
      <c:valAx>
        <c:axId val="1978173184"/>
        <c:scaling>
          <c:orientation val="minMax"/>
          <c:max val="43560.0"/>
          <c:min val="42737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9504"/>
        <c:crosses val="autoZero"/>
        <c:crossBetween val="between"/>
        <c:majorUnit val="90.0"/>
        <c:min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</xdr:row>
      <xdr:rowOff>12700</xdr:rowOff>
    </xdr:from>
    <xdr:to>
      <xdr:col>20</xdr:col>
      <xdr:colOff>63500</xdr:colOff>
      <xdr:row>34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W58"/>
  <sheetViews>
    <sheetView showGridLines="0" tabSelected="1" workbookViewId="0">
      <selection activeCell="C19" sqref="C19"/>
    </sheetView>
  </sheetViews>
  <sheetFormatPr baseColWidth="10" defaultRowHeight="16" x14ac:dyDescent="0.2"/>
  <cols>
    <col min="1" max="1" width="2.6640625" customWidth="1"/>
    <col min="2" max="2" width="40.83203125" style="16" customWidth="1"/>
    <col min="3" max="3" width="13" style="16" customWidth="1"/>
    <col min="4" max="4" width="9.5" bestFit="1" customWidth="1"/>
    <col min="5" max="5" width="8.83203125" bestFit="1" customWidth="1"/>
    <col min="6" max="6" width="8.5" bestFit="1" customWidth="1"/>
    <col min="7" max="7" width="9.1640625" bestFit="1" customWidth="1"/>
    <col min="8" max="8" width="9.83203125" bestFit="1" customWidth="1"/>
    <col min="9" max="9" width="9.1640625" bestFit="1" customWidth="1"/>
    <col min="10" max="10" width="3.5" customWidth="1"/>
    <col min="11" max="11" width="25" customWidth="1"/>
    <col min="13" max="13" width="2" customWidth="1"/>
    <col min="14" max="14" width="10.83203125" customWidth="1"/>
    <col min="19" max="19" width="17.6640625" customWidth="1"/>
    <col min="20" max="20" width="15.6640625" customWidth="1"/>
    <col min="21" max="21" width="20.1640625" customWidth="1"/>
    <col min="22" max="22" width="12.5" customWidth="1"/>
    <col min="23" max="23" width="11.33203125" customWidth="1"/>
  </cols>
  <sheetData>
    <row r="1" spans="2:23" ht="37" x14ac:dyDescent="0.45">
      <c r="B1" s="34" t="s">
        <v>12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1"/>
      <c r="V1" s="1"/>
      <c r="W1" s="1"/>
    </row>
    <row r="2" spans="2:23" ht="40" customHeight="1" x14ac:dyDescent="0.2">
      <c r="B2" s="2" t="s">
        <v>0</v>
      </c>
      <c r="C2" s="2" t="s">
        <v>40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5</v>
      </c>
      <c r="I2" s="31" t="s">
        <v>6</v>
      </c>
      <c r="K2" s="28"/>
      <c r="L2" s="24"/>
      <c r="N2" s="35"/>
      <c r="O2" s="35"/>
      <c r="P2" s="35"/>
      <c r="Q2" s="35"/>
      <c r="R2" s="35"/>
      <c r="S2" s="35"/>
      <c r="T2" s="35"/>
    </row>
    <row r="3" spans="2:23" x14ac:dyDescent="0.2">
      <c r="B3" s="26" t="s">
        <v>25</v>
      </c>
      <c r="C3" s="32" t="s">
        <v>37</v>
      </c>
      <c r="D3" s="3">
        <v>42737</v>
      </c>
      <c r="E3" s="4">
        <f t="shared" ref="E3:E34" si="0">IF(ISBLANK(F3),"",F3+D3)</f>
        <v>43553</v>
      </c>
      <c r="F3" s="5">
        <v>816</v>
      </c>
      <c r="G3" s="6">
        <f t="shared" ref="G3:G34" si="1">IF(((E3)=""),"",(I3)*(E3-D3))</f>
        <v>408</v>
      </c>
      <c r="H3" s="6">
        <f t="shared" ref="H3:H34" si="2">IF(G3="","",(E3-D3)-G3)</f>
        <v>408</v>
      </c>
      <c r="I3" s="7">
        <v>0.5</v>
      </c>
    </row>
    <row r="4" spans="2:23" x14ac:dyDescent="0.2">
      <c r="B4" s="26" t="s">
        <v>26</v>
      </c>
      <c r="C4" s="32" t="s">
        <v>38</v>
      </c>
      <c r="D4" s="3">
        <v>42856</v>
      </c>
      <c r="E4" s="4">
        <f>IF(ISBLANK(F4),"",F4+D4)</f>
        <v>43553</v>
      </c>
      <c r="F4" s="5">
        <v>697</v>
      </c>
      <c r="G4" s="6">
        <f t="shared" ref="G4" si="3">IF(((E4)=""),"",(I4)*(E4-D4))</f>
        <v>697</v>
      </c>
      <c r="H4" s="6">
        <f t="shared" ref="H4" si="4">IF(G4="","",(E4-D4)-G4)</f>
        <v>0</v>
      </c>
      <c r="I4" s="7">
        <f>AVERAGE(I5:I7)</f>
        <v>1</v>
      </c>
    </row>
    <row r="5" spans="2:23" x14ac:dyDescent="0.2">
      <c r="B5" s="29" t="s">
        <v>35</v>
      </c>
      <c r="C5" s="32" t="s">
        <v>39</v>
      </c>
      <c r="D5" s="3">
        <v>42856</v>
      </c>
      <c r="E5" s="4">
        <f>IF(ISBLANK(F5),"",F5+D5)</f>
        <v>43132</v>
      </c>
      <c r="F5" s="5">
        <v>276</v>
      </c>
      <c r="G5" s="6">
        <f t="shared" ref="G5" si="5">IF(((E5)=""),"",(I5)*(E5-D5))</f>
        <v>276</v>
      </c>
      <c r="H5" s="6">
        <f t="shared" ref="H5" si="6">IF(G5="","",(E5-D5)-G5)</f>
        <v>0</v>
      </c>
      <c r="I5" s="7">
        <v>1</v>
      </c>
    </row>
    <row r="6" spans="2:23" x14ac:dyDescent="0.2">
      <c r="B6" s="8" t="s">
        <v>13</v>
      </c>
      <c r="C6" s="32" t="s">
        <v>38</v>
      </c>
      <c r="D6" s="3">
        <v>43134</v>
      </c>
      <c r="E6" s="4">
        <f t="shared" si="0"/>
        <v>43553</v>
      </c>
      <c r="F6" s="5">
        <v>419</v>
      </c>
      <c r="G6" s="6">
        <f t="shared" si="1"/>
        <v>419</v>
      </c>
      <c r="H6" s="6">
        <f t="shared" si="2"/>
        <v>0</v>
      </c>
      <c r="I6" s="7">
        <v>1</v>
      </c>
    </row>
    <row r="7" spans="2:23" x14ac:dyDescent="0.2">
      <c r="B7" s="8" t="s">
        <v>14</v>
      </c>
      <c r="C7" s="32" t="s">
        <v>38</v>
      </c>
      <c r="D7" s="3">
        <v>43136</v>
      </c>
      <c r="E7" s="4">
        <f t="shared" ref="E7" si="7">IF(ISBLANK(F7),"",F7+D7)</f>
        <v>43553</v>
      </c>
      <c r="F7" s="5">
        <v>417</v>
      </c>
      <c r="G7" s="6">
        <f t="shared" ref="G7" si="8">IF(((E7)=""),"",(I7)*(E7-D7))</f>
        <v>417</v>
      </c>
      <c r="H7" s="6">
        <f t="shared" ref="H7" si="9">IF(G7="","",(E7-D7)-G7)</f>
        <v>0</v>
      </c>
      <c r="I7" s="7">
        <v>1</v>
      </c>
    </row>
    <row r="8" spans="2:23" x14ac:dyDescent="0.2">
      <c r="B8" s="26" t="s">
        <v>15</v>
      </c>
      <c r="C8" s="32" t="s">
        <v>38</v>
      </c>
      <c r="D8" s="3">
        <v>42795</v>
      </c>
      <c r="E8" s="4">
        <f t="shared" si="0"/>
        <v>43301</v>
      </c>
      <c r="F8" s="9">
        <v>506</v>
      </c>
      <c r="G8" s="6">
        <f t="shared" si="1"/>
        <v>285.52857142857141</v>
      </c>
      <c r="H8" s="6">
        <f t="shared" si="2"/>
        <v>220.47142857142859</v>
      </c>
      <c r="I8" s="7">
        <f>AVERAGE(I9:I15)</f>
        <v>0.56428571428571428</v>
      </c>
      <c r="K8" s="10"/>
    </row>
    <row r="9" spans="2:23" x14ac:dyDescent="0.2">
      <c r="B9" s="8" t="s">
        <v>36</v>
      </c>
      <c r="C9" s="32" t="s">
        <v>39</v>
      </c>
      <c r="D9" s="3">
        <v>43097</v>
      </c>
      <c r="E9" s="4">
        <f t="shared" ref="E9:E12" si="10">IF(ISBLANK(F9),"",F9+D9)</f>
        <v>43187</v>
      </c>
      <c r="F9" s="9">
        <v>90</v>
      </c>
      <c r="G9" s="6">
        <f t="shared" ref="G9:G12" si="11">IF(((E9)=""),"",(I9)*(E9-D9))</f>
        <v>45</v>
      </c>
      <c r="H9" s="6">
        <f t="shared" ref="H9:H12" si="12">IF(G9="","",(E9-D9)-G9)</f>
        <v>45</v>
      </c>
      <c r="I9" s="7">
        <v>0.5</v>
      </c>
      <c r="K9" s="10"/>
    </row>
    <row r="10" spans="2:23" x14ac:dyDescent="0.2">
      <c r="B10" s="27" t="s">
        <v>30</v>
      </c>
      <c r="C10" s="32" t="s">
        <v>39</v>
      </c>
      <c r="D10" s="3">
        <v>43132</v>
      </c>
      <c r="E10" s="4">
        <f t="shared" ref="E10" si="13">IF(ISBLANK(F10),"",F10+D10)</f>
        <v>43154</v>
      </c>
      <c r="F10" s="9">
        <v>22</v>
      </c>
      <c r="G10" s="6">
        <f t="shared" ref="G10" si="14">IF(((E10)=""),"",(I10)*(E10-D10))</f>
        <v>22</v>
      </c>
      <c r="H10" s="6">
        <f t="shared" ref="H10" si="15">IF(G10="","",(E10-D10)-G10)</f>
        <v>0</v>
      </c>
      <c r="I10" s="7">
        <v>1</v>
      </c>
      <c r="K10" s="10"/>
    </row>
    <row r="11" spans="2:23" x14ac:dyDescent="0.2">
      <c r="B11" s="8" t="s">
        <v>23</v>
      </c>
      <c r="C11" s="32" t="s">
        <v>43</v>
      </c>
      <c r="D11" s="3">
        <v>42795</v>
      </c>
      <c r="E11" s="4">
        <f t="shared" si="10"/>
        <v>43243</v>
      </c>
      <c r="F11" s="9">
        <v>448</v>
      </c>
      <c r="G11" s="6">
        <f t="shared" si="11"/>
        <v>224</v>
      </c>
      <c r="H11" s="6">
        <f t="shared" si="12"/>
        <v>224</v>
      </c>
      <c r="I11" s="7">
        <v>0.5</v>
      </c>
      <c r="K11" s="10"/>
    </row>
    <row r="12" spans="2:23" x14ac:dyDescent="0.2">
      <c r="B12" s="27" t="s">
        <v>16</v>
      </c>
      <c r="C12" s="32" t="s">
        <v>42</v>
      </c>
      <c r="D12" s="3">
        <v>42795</v>
      </c>
      <c r="E12" s="4">
        <f t="shared" si="10"/>
        <v>43225</v>
      </c>
      <c r="F12" s="9">
        <v>430</v>
      </c>
      <c r="G12" s="6">
        <f t="shared" si="11"/>
        <v>279.5</v>
      </c>
      <c r="H12" s="6">
        <f t="shared" si="12"/>
        <v>150.5</v>
      </c>
      <c r="I12" s="7">
        <v>0.65</v>
      </c>
      <c r="K12" s="10"/>
    </row>
    <row r="13" spans="2:23" x14ac:dyDescent="0.2">
      <c r="B13" s="27" t="s">
        <v>27</v>
      </c>
      <c r="C13" s="32" t="s">
        <v>41</v>
      </c>
      <c r="D13" s="3">
        <v>43122</v>
      </c>
      <c r="E13" s="4">
        <f>IF(ISBLANK(F13),"",F13+D13)</f>
        <v>43243</v>
      </c>
      <c r="F13" s="9">
        <v>121</v>
      </c>
      <c r="G13" s="6">
        <f>IF(((E13)=""),"",(I13)*(E13-D13))</f>
        <v>54.45</v>
      </c>
      <c r="H13" s="6">
        <f>IF(G13="","",(E13-D13)-G13)</f>
        <v>66.55</v>
      </c>
      <c r="I13" s="7">
        <v>0.45</v>
      </c>
    </row>
    <row r="14" spans="2:23" x14ac:dyDescent="0.2">
      <c r="B14" s="25" t="s">
        <v>24</v>
      </c>
      <c r="C14" s="33" t="s">
        <v>41</v>
      </c>
      <c r="D14" s="3">
        <v>43153</v>
      </c>
      <c r="E14" s="4">
        <f>IF(ISBLANK(F14),"",F14+D14)</f>
        <v>43273</v>
      </c>
      <c r="F14" s="9">
        <v>120</v>
      </c>
      <c r="G14" s="6">
        <f>IF(((E14)=""),"",(I14)*(E14-D14))</f>
        <v>42</v>
      </c>
      <c r="H14" s="6">
        <f>IF(G14="","",(E14-D14)-G14)</f>
        <v>78</v>
      </c>
      <c r="I14" s="7">
        <v>0.35</v>
      </c>
    </row>
    <row r="15" spans="2:23" x14ac:dyDescent="0.2">
      <c r="B15" s="39" t="s">
        <v>34</v>
      </c>
      <c r="C15" s="33" t="s">
        <v>39</v>
      </c>
      <c r="D15" s="3">
        <v>43153</v>
      </c>
      <c r="E15" s="4">
        <f>IF(ISBLANK(F15),"",F15+D15)</f>
        <v>43301</v>
      </c>
      <c r="F15" s="9">
        <v>148</v>
      </c>
      <c r="G15" s="6">
        <f>IF(((E15)=""),"",(I15)*(E15-D15))</f>
        <v>74</v>
      </c>
      <c r="H15" s="6">
        <f>IF(G15="","",(E15-D15)-G15)</f>
        <v>74</v>
      </c>
      <c r="I15" s="7">
        <v>0.5</v>
      </c>
    </row>
    <row r="16" spans="2:23" x14ac:dyDescent="0.2">
      <c r="B16" s="26" t="s">
        <v>17</v>
      </c>
      <c r="C16" s="32" t="s">
        <v>39</v>
      </c>
      <c r="D16" s="3">
        <v>43105</v>
      </c>
      <c r="E16" s="4">
        <f t="shared" si="0"/>
        <v>43313</v>
      </c>
      <c r="F16" s="9">
        <v>208</v>
      </c>
      <c r="G16" s="6">
        <f t="shared" si="1"/>
        <v>38.13333333333334</v>
      </c>
      <c r="H16" s="6">
        <f t="shared" si="2"/>
        <v>169.86666666666667</v>
      </c>
      <c r="I16" s="7">
        <f>AVERAGE(I17:I19)</f>
        <v>0.18333333333333335</v>
      </c>
    </row>
    <row r="17" spans="2:11" x14ac:dyDescent="0.2">
      <c r="B17" s="40" t="s">
        <v>31</v>
      </c>
      <c r="C17" s="32"/>
      <c r="D17" s="3">
        <v>43105</v>
      </c>
      <c r="E17" s="4">
        <f t="shared" si="0"/>
        <v>43225</v>
      </c>
      <c r="F17" s="9">
        <v>120</v>
      </c>
      <c r="G17" s="6">
        <f t="shared" si="1"/>
        <v>54</v>
      </c>
      <c r="H17" s="6">
        <f t="shared" si="2"/>
        <v>66</v>
      </c>
      <c r="I17" s="7">
        <v>0.45</v>
      </c>
    </row>
    <row r="18" spans="2:11" x14ac:dyDescent="0.2">
      <c r="B18" s="40" t="s">
        <v>32</v>
      </c>
      <c r="C18" s="32"/>
      <c r="D18" s="3">
        <v>43154</v>
      </c>
      <c r="E18" s="4">
        <f t="shared" si="0"/>
        <v>43297</v>
      </c>
      <c r="F18" s="9">
        <v>143</v>
      </c>
      <c r="G18" s="6">
        <f t="shared" si="1"/>
        <v>14.3</v>
      </c>
      <c r="H18" s="6">
        <f t="shared" si="2"/>
        <v>128.69999999999999</v>
      </c>
      <c r="I18" s="7">
        <v>0.1</v>
      </c>
    </row>
    <row r="19" spans="2:11" x14ac:dyDescent="0.2">
      <c r="B19" s="8" t="s">
        <v>33</v>
      </c>
      <c r="C19" s="32"/>
      <c r="D19" s="3">
        <v>43282</v>
      </c>
      <c r="E19" s="4">
        <f t="shared" si="0"/>
        <v>43327</v>
      </c>
      <c r="F19" s="9">
        <v>45</v>
      </c>
      <c r="G19" s="6">
        <f t="shared" si="1"/>
        <v>0</v>
      </c>
      <c r="H19" s="6">
        <f t="shared" si="2"/>
        <v>45</v>
      </c>
      <c r="I19" s="7">
        <v>0</v>
      </c>
    </row>
    <row r="20" spans="2:11" x14ac:dyDescent="0.2">
      <c r="B20" s="26" t="s">
        <v>18</v>
      </c>
      <c r="C20" s="32" t="s">
        <v>38</v>
      </c>
      <c r="D20" s="3">
        <v>43226</v>
      </c>
      <c r="E20" s="4">
        <f t="shared" si="0"/>
        <v>43447</v>
      </c>
      <c r="F20" s="9">
        <v>221</v>
      </c>
      <c r="G20" s="6">
        <f>IF(((E20)=""),"",(I20)*(E20-D20))</f>
        <v>0</v>
      </c>
      <c r="H20" s="6">
        <f t="shared" si="2"/>
        <v>221</v>
      </c>
      <c r="I20" s="7">
        <f>AVERAGE(I21:I24)</f>
        <v>0</v>
      </c>
    </row>
    <row r="21" spans="2:11" x14ac:dyDescent="0.2">
      <c r="B21" s="8" t="s">
        <v>29</v>
      </c>
      <c r="C21" s="32"/>
      <c r="D21" s="3">
        <v>43226</v>
      </c>
      <c r="E21" s="4">
        <f t="shared" si="0"/>
        <v>43316</v>
      </c>
      <c r="F21" s="9">
        <v>90</v>
      </c>
      <c r="G21" s="6">
        <f>IF(((E21)=""),"",(I21)*(E21-D21))</f>
        <v>0</v>
      </c>
      <c r="H21" s="6">
        <f t="shared" si="2"/>
        <v>90</v>
      </c>
      <c r="I21" s="7">
        <v>0</v>
      </c>
    </row>
    <row r="22" spans="2:11" x14ac:dyDescent="0.2">
      <c r="B22" s="8" t="s">
        <v>28</v>
      </c>
      <c r="C22" s="32"/>
      <c r="D22" s="3">
        <v>43298</v>
      </c>
      <c r="E22" s="4">
        <f t="shared" si="0"/>
        <v>43388</v>
      </c>
      <c r="F22" s="9">
        <v>90</v>
      </c>
      <c r="G22" s="6">
        <f t="shared" si="1"/>
        <v>0</v>
      </c>
      <c r="H22" s="6">
        <f t="shared" si="2"/>
        <v>90</v>
      </c>
      <c r="I22" s="7">
        <v>0</v>
      </c>
    </row>
    <row r="23" spans="2:11" x14ac:dyDescent="0.2">
      <c r="B23" s="8" t="s">
        <v>19</v>
      </c>
      <c r="C23" s="32"/>
      <c r="D23" s="3">
        <v>43311</v>
      </c>
      <c r="E23" s="4">
        <f t="shared" si="0"/>
        <v>43431</v>
      </c>
      <c r="F23" s="9">
        <v>120</v>
      </c>
      <c r="G23" s="6">
        <f t="shared" si="1"/>
        <v>0</v>
      </c>
      <c r="H23" s="6">
        <f t="shared" si="2"/>
        <v>120</v>
      </c>
      <c r="I23" s="7">
        <v>0</v>
      </c>
    </row>
    <row r="24" spans="2:11" x14ac:dyDescent="0.2">
      <c r="B24" s="8" t="s">
        <v>20</v>
      </c>
      <c r="C24" s="32"/>
      <c r="D24" s="3">
        <v>43327</v>
      </c>
      <c r="E24" s="4">
        <f t="shared" si="0"/>
        <v>43447</v>
      </c>
      <c r="F24" s="9">
        <v>120</v>
      </c>
      <c r="G24" s="6">
        <f t="shared" si="1"/>
        <v>0</v>
      </c>
      <c r="H24" s="6">
        <f t="shared" si="2"/>
        <v>120</v>
      </c>
      <c r="I24" s="7">
        <v>0</v>
      </c>
      <c r="K24" s="11"/>
    </row>
    <row r="25" spans="2:11" x14ac:dyDescent="0.2">
      <c r="B25" s="26" t="s">
        <v>22</v>
      </c>
      <c r="C25" s="32" t="s">
        <v>38</v>
      </c>
      <c r="D25" s="3">
        <v>43448</v>
      </c>
      <c r="E25" s="4">
        <f t="shared" ref="E25" si="16">IF(ISBLANK(F25),"",F25+D25)</f>
        <v>43555</v>
      </c>
      <c r="F25" s="9">
        <v>107</v>
      </c>
      <c r="G25" s="6">
        <f t="shared" ref="G25" si="17">IF(((E25)=""),"",(I25)*(E25-D25))</f>
        <v>0</v>
      </c>
      <c r="H25" s="6">
        <f t="shared" ref="H25" si="18">IF(G25="","",(E25-D25)-G25)</f>
        <v>107</v>
      </c>
      <c r="I25" s="7">
        <v>0</v>
      </c>
      <c r="K25" s="11"/>
    </row>
    <row r="26" spans="2:11" x14ac:dyDescent="0.2">
      <c r="B26" s="26" t="s">
        <v>21</v>
      </c>
      <c r="C26" s="32" t="s">
        <v>44</v>
      </c>
      <c r="D26" s="3">
        <v>43555</v>
      </c>
      <c r="E26" s="4">
        <f>IF(ISBLANK(F26),"",F26+D26)</f>
        <v>43556</v>
      </c>
      <c r="F26" s="9">
        <v>1</v>
      </c>
      <c r="G26" s="6">
        <f>IF(((E26)=""),"",(I26)*(E26-D26))</f>
        <v>0.3746031746031746</v>
      </c>
      <c r="H26" s="6">
        <f>IF(G26="","",(E26-D26)-G26)</f>
        <v>0.6253968253968254</v>
      </c>
      <c r="I26" s="7">
        <f>AVERAGE(I3,I4,I8,I16,I20,I25)</f>
        <v>0.3746031746031746</v>
      </c>
      <c r="K26" s="11"/>
    </row>
    <row r="27" spans="2:11" ht="25" customHeight="1" x14ac:dyDescent="0.2">
      <c r="B27" s="17"/>
      <c r="C27" s="17"/>
      <c r="D27" s="20"/>
      <c r="E27" s="21" t="str">
        <f t="shared" si="0"/>
        <v/>
      </c>
      <c r="F27" s="22"/>
      <c r="G27" s="23" t="str">
        <f t="shared" si="1"/>
        <v/>
      </c>
      <c r="H27" s="23" t="str">
        <f t="shared" si="2"/>
        <v/>
      </c>
      <c r="I27" s="18"/>
    </row>
    <row r="28" spans="2:11" ht="25" customHeight="1" x14ac:dyDescent="0.2">
      <c r="B28" s="19"/>
      <c r="C28" s="19"/>
      <c r="D28" s="20"/>
      <c r="E28" s="21" t="str">
        <f t="shared" si="0"/>
        <v/>
      </c>
      <c r="F28" s="22"/>
      <c r="G28" s="23" t="str">
        <f t="shared" si="1"/>
        <v/>
      </c>
      <c r="H28" s="23" t="str">
        <f t="shared" si="2"/>
        <v/>
      </c>
      <c r="I28" s="18"/>
    </row>
    <row r="29" spans="2:11" ht="25" customHeight="1" x14ac:dyDescent="0.2">
      <c r="B29" s="19"/>
      <c r="C29" s="19"/>
      <c r="D29" s="20"/>
      <c r="E29" s="21" t="str">
        <f t="shared" si="0"/>
        <v/>
      </c>
      <c r="F29" s="22"/>
      <c r="G29" s="23" t="str">
        <f t="shared" si="1"/>
        <v/>
      </c>
      <c r="H29" s="23" t="str">
        <f t="shared" si="2"/>
        <v/>
      </c>
      <c r="I29" s="18"/>
    </row>
    <row r="30" spans="2:11" ht="25" customHeight="1" x14ac:dyDescent="0.2">
      <c r="B30" s="19"/>
      <c r="C30" s="19"/>
      <c r="D30" s="20"/>
      <c r="E30" s="21" t="str">
        <f t="shared" si="0"/>
        <v/>
      </c>
      <c r="F30" s="22"/>
      <c r="G30" s="23" t="str">
        <f t="shared" si="1"/>
        <v/>
      </c>
      <c r="H30" s="23" t="str">
        <f t="shared" si="2"/>
        <v/>
      </c>
      <c r="I30" s="18"/>
    </row>
    <row r="31" spans="2:11" ht="25" customHeight="1" x14ac:dyDescent="0.2">
      <c r="B31" s="19"/>
      <c r="C31" s="19"/>
      <c r="D31" s="20"/>
      <c r="E31" s="21" t="str">
        <f t="shared" si="0"/>
        <v/>
      </c>
      <c r="F31" s="22"/>
      <c r="G31" s="23" t="str">
        <f t="shared" si="1"/>
        <v/>
      </c>
      <c r="H31" s="23" t="str">
        <f t="shared" si="2"/>
        <v/>
      </c>
      <c r="I31" s="18"/>
    </row>
    <row r="32" spans="2:11" ht="25" customHeight="1" x14ac:dyDescent="0.2">
      <c r="B32" s="19"/>
      <c r="C32" s="19"/>
      <c r="D32" s="20"/>
      <c r="E32" s="21" t="str">
        <f t="shared" si="0"/>
        <v/>
      </c>
      <c r="F32" s="22"/>
      <c r="G32" s="23" t="str">
        <f t="shared" si="1"/>
        <v/>
      </c>
      <c r="H32" s="23" t="str">
        <f t="shared" si="2"/>
        <v/>
      </c>
      <c r="I32" s="18"/>
    </row>
    <row r="33" spans="2:19" ht="25" customHeight="1" x14ac:dyDescent="0.2">
      <c r="B33" s="19"/>
      <c r="C33" s="19"/>
      <c r="D33" s="20"/>
      <c r="E33" s="21" t="str">
        <f t="shared" si="0"/>
        <v/>
      </c>
      <c r="F33" s="22"/>
      <c r="G33" s="23" t="str">
        <f t="shared" si="1"/>
        <v/>
      </c>
      <c r="H33" s="23" t="str">
        <f t="shared" si="2"/>
        <v/>
      </c>
      <c r="I33" s="18"/>
    </row>
    <row r="34" spans="2:19" ht="25" customHeight="1" x14ac:dyDescent="0.2">
      <c r="B34" s="19"/>
      <c r="C34" s="19"/>
      <c r="D34" s="20"/>
      <c r="E34" s="21" t="str">
        <f t="shared" si="0"/>
        <v/>
      </c>
      <c r="F34" s="22"/>
      <c r="G34" s="23" t="str">
        <f t="shared" si="1"/>
        <v/>
      </c>
      <c r="H34" s="23" t="str">
        <f t="shared" si="2"/>
        <v/>
      </c>
      <c r="I34" s="18"/>
    </row>
    <row r="35" spans="2:19" ht="25" customHeight="1" x14ac:dyDescent="0.2">
      <c r="B35" s="12"/>
      <c r="C35" s="12"/>
      <c r="D35" s="13"/>
      <c r="E35" s="13"/>
      <c r="F35" s="13"/>
      <c r="G35" s="13"/>
      <c r="H35" s="13"/>
      <c r="I35" s="10"/>
    </row>
    <row r="36" spans="2:19" ht="25" customHeight="1" x14ac:dyDescent="0.2">
      <c r="B36" s="12"/>
      <c r="C36" s="12"/>
      <c r="D36" s="13"/>
      <c r="E36" s="13"/>
      <c r="F36" s="13"/>
      <c r="G36" s="13"/>
      <c r="H36" s="13"/>
      <c r="I36" s="10"/>
      <c r="K36" s="14" t="s">
        <v>7</v>
      </c>
      <c r="L36" s="36" t="s">
        <v>8</v>
      </c>
      <c r="M36" s="36"/>
      <c r="N36" s="36"/>
      <c r="O36" s="36"/>
      <c r="P36" s="36"/>
      <c r="Q36" s="37" t="s">
        <v>9</v>
      </c>
      <c r="R36" s="37"/>
      <c r="S36" s="37"/>
    </row>
    <row r="37" spans="2:19" ht="44" customHeight="1" x14ac:dyDescent="0.2">
      <c r="B37" s="12"/>
      <c r="C37" s="12"/>
      <c r="D37" s="13"/>
      <c r="E37" s="13"/>
      <c r="F37" s="13"/>
      <c r="G37" s="13"/>
      <c r="H37" s="13"/>
      <c r="I37" s="13"/>
      <c r="L37" s="38" t="s">
        <v>10</v>
      </c>
      <c r="M37" s="38"/>
      <c r="N37" s="38"/>
      <c r="O37" s="38"/>
      <c r="P37" s="38"/>
      <c r="Q37" s="38" t="s">
        <v>11</v>
      </c>
      <c r="R37" s="38"/>
      <c r="S37" s="38"/>
    </row>
    <row r="38" spans="2:19" ht="25" customHeight="1" x14ac:dyDescent="0.2">
      <c r="B38" s="12"/>
      <c r="C38" s="12"/>
      <c r="D38" s="13"/>
      <c r="E38" s="13"/>
      <c r="F38" s="13"/>
      <c r="G38" s="13"/>
      <c r="H38" s="13"/>
      <c r="I38" s="13"/>
    </row>
    <row r="39" spans="2:19" ht="25" customHeight="1" x14ac:dyDescent="0.2">
      <c r="B39" s="12"/>
      <c r="C39" s="12"/>
      <c r="D39" s="13"/>
      <c r="E39" s="13"/>
      <c r="F39" s="13"/>
      <c r="G39" s="13"/>
      <c r="H39" s="13"/>
      <c r="I39" s="13"/>
    </row>
    <row r="40" spans="2:19" ht="25" customHeight="1" x14ac:dyDescent="0.2">
      <c r="B40" s="12"/>
      <c r="C40" s="12"/>
      <c r="D40" s="13"/>
      <c r="E40" s="13"/>
      <c r="F40" s="13"/>
      <c r="G40" s="13"/>
      <c r="H40" s="13"/>
      <c r="I40" s="13"/>
    </row>
    <row r="41" spans="2:19" ht="25" customHeight="1" x14ac:dyDescent="0.2">
      <c r="B41" s="12"/>
      <c r="C41" s="12"/>
      <c r="D41" s="15"/>
      <c r="E41" s="13"/>
      <c r="F41" s="13"/>
      <c r="G41" s="13"/>
      <c r="H41" s="13"/>
      <c r="I41" s="13"/>
    </row>
    <row r="42" spans="2:19" ht="25" customHeight="1" x14ac:dyDescent="0.2">
      <c r="B42" s="12"/>
      <c r="C42" s="12"/>
      <c r="D42" s="13"/>
      <c r="E42" s="13"/>
      <c r="F42" s="13"/>
      <c r="G42" s="13"/>
      <c r="H42" s="13"/>
      <c r="I42" s="13"/>
    </row>
    <row r="43" spans="2:19" ht="25" customHeight="1" x14ac:dyDescent="0.2">
      <c r="B43" s="12"/>
      <c r="C43" s="12"/>
      <c r="D43" s="13"/>
      <c r="E43" s="13"/>
      <c r="F43" s="13"/>
      <c r="G43" s="13"/>
      <c r="H43" s="13"/>
      <c r="I43" s="13"/>
    </row>
    <row r="44" spans="2:19" ht="25" customHeight="1" x14ac:dyDescent="0.2">
      <c r="B44" s="12"/>
      <c r="C44" s="12"/>
      <c r="D44" s="13"/>
      <c r="E44" s="13"/>
      <c r="F44" s="13"/>
      <c r="G44" s="13"/>
      <c r="H44" s="13"/>
      <c r="I44" s="13"/>
    </row>
    <row r="45" spans="2:19" ht="25" customHeight="1" x14ac:dyDescent="0.2">
      <c r="B45" s="12"/>
      <c r="C45" s="12"/>
      <c r="D45" s="13"/>
      <c r="E45" s="13"/>
      <c r="F45" s="13"/>
      <c r="G45" s="13"/>
      <c r="H45" s="13"/>
      <c r="I45" s="13"/>
    </row>
    <row r="46" spans="2:19" ht="25" customHeight="1" x14ac:dyDescent="0.2">
      <c r="B46" s="12"/>
      <c r="C46" s="12"/>
      <c r="D46" s="13"/>
      <c r="E46" s="13"/>
      <c r="F46" s="13"/>
      <c r="G46" s="13"/>
      <c r="H46" s="13"/>
      <c r="I46" s="13"/>
    </row>
    <row r="47" spans="2:19" ht="25" customHeight="1" x14ac:dyDescent="0.2">
      <c r="B47" s="12"/>
      <c r="C47" s="12"/>
      <c r="D47" s="13"/>
      <c r="E47" s="13"/>
      <c r="F47" s="13"/>
      <c r="G47" s="13"/>
      <c r="H47" s="13"/>
      <c r="I47" s="13"/>
    </row>
    <row r="48" spans="2:19" ht="25" customHeight="1" x14ac:dyDescent="0.2">
      <c r="B48" s="12"/>
      <c r="C48" s="12"/>
      <c r="D48" s="13"/>
      <c r="E48" s="13"/>
      <c r="F48" s="13"/>
      <c r="G48" s="13"/>
      <c r="H48" s="13"/>
      <c r="I48" s="13"/>
    </row>
    <row r="49" spans="2:9" ht="25" customHeight="1" x14ac:dyDescent="0.2">
      <c r="B49" s="12"/>
      <c r="C49" s="12"/>
      <c r="D49" s="13"/>
      <c r="E49" s="13"/>
      <c r="F49" s="13"/>
      <c r="G49" s="13"/>
      <c r="H49" s="13"/>
      <c r="I49" s="13"/>
    </row>
    <row r="50" spans="2:9" ht="25" customHeight="1" x14ac:dyDescent="0.2">
      <c r="B50" s="12"/>
      <c r="C50" s="12"/>
      <c r="D50" s="13"/>
      <c r="E50" s="13"/>
      <c r="F50" s="13"/>
      <c r="G50" s="13"/>
      <c r="H50" s="13"/>
      <c r="I50" s="13"/>
    </row>
    <row r="51" spans="2:9" ht="25" customHeight="1" x14ac:dyDescent="0.2">
      <c r="B51" s="12"/>
      <c r="C51" s="12"/>
      <c r="D51" s="13"/>
      <c r="E51" s="13"/>
      <c r="F51" s="13"/>
      <c r="G51" s="13"/>
      <c r="H51" s="13"/>
      <c r="I51" s="13"/>
    </row>
    <row r="52" spans="2:9" ht="25" customHeight="1" x14ac:dyDescent="0.2">
      <c r="B52" s="12"/>
      <c r="C52" s="12"/>
      <c r="D52" s="13"/>
      <c r="E52" s="13"/>
      <c r="F52" s="13"/>
      <c r="G52" s="13"/>
      <c r="H52" s="13"/>
      <c r="I52" s="13"/>
    </row>
    <row r="53" spans="2:9" ht="25" customHeight="1" x14ac:dyDescent="0.2">
      <c r="B53" s="12"/>
      <c r="C53" s="12"/>
      <c r="D53" s="13"/>
      <c r="E53" s="13"/>
      <c r="F53" s="13"/>
      <c r="G53" s="13"/>
      <c r="H53" s="13"/>
      <c r="I53" s="13"/>
    </row>
    <row r="54" spans="2:9" ht="25" customHeight="1" x14ac:dyDescent="0.2">
      <c r="B54" s="12"/>
      <c r="C54" s="12"/>
      <c r="D54" s="13"/>
      <c r="E54" s="13"/>
      <c r="F54" s="13"/>
      <c r="G54" s="13"/>
      <c r="H54" s="13"/>
      <c r="I54" s="13"/>
    </row>
    <row r="55" spans="2:9" ht="25" customHeight="1" x14ac:dyDescent="0.2">
      <c r="B55" s="12"/>
      <c r="C55" s="12"/>
      <c r="D55" s="13"/>
      <c r="E55" s="13"/>
      <c r="F55" s="13"/>
      <c r="G55" s="13"/>
      <c r="H55" s="13"/>
      <c r="I55" s="13"/>
    </row>
    <row r="56" spans="2:9" ht="25" customHeight="1" x14ac:dyDescent="0.2">
      <c r="B56" s="12"/>
      <c r="C56" s="12"/>
      <c r="D56" s="13"/>
      <c r="E56" s="13"/>
      <c r="F56" s="13"/>
      <c r="G56" s="13"/>
      <c r="H56" s="13"/>
      <c r="I56" s="13"/>
    </row>
    <row r="57" spans="2:9" ht="25" customHeight="1" x14ac:dyDescent="0.2">
      <c r="B57" s="12"/>
      <c r="C57" s="12"/>
      <c r="D57" s="13"/>
      <c r="E57" s="13"/>
      <c r="F57" s="13"/>
      <c r="G57" s="13"/>
      <c r="H57" s="13"/>
      <c r="I57" s="13"/>
    </row>
    <row r="58" spans="2:9" ht="25" customHeight="1" x14ac:dyDescent="0.2">
      <c r="B58" s="12"/>
      <c r="C58" s="12"/>
      <c r="D58" s="13"/>
      <c r="E58" s="13"/>
      <c r="F58" s="13"/>
      <c r="G58" s="13"/>
      <c r="H58" s="13"/>
      <c r="I58" s="13"/>
    </row>
  </sheetData>
  <mergeCells count="6">
    <mergeCell ref="B1:T1"/>
    <mergeCell ref="N2:T2"/>
    <mergeCell ref="L36:P36"/>
    <mergeCell ref="Q36:S36"/>
    <mergeCell ref="L37:P37"/>
    <mergeCell ref="Q37:S37"/>
  </mergeCells>
  <phoneticPr fontId="8" type="noConversion"/>
  <pageMargins left="0.7" right="0.7" top="0.75" bottom="0.75" header="0.3" footer="0.3"/>
  <pageSetup scale="4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>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Jacobson</dc:creator>
  <cp:lastModifiedBy>Michael Jacobson</cp:lastModifiedBy>
  <cp:lastPrinted>2018-02-02T22:06:43Z</cp:lastPrinted>
  <dcterms:created xsi:type="dcterms:W3CDTF">2018-01-05T22:17:08Z</dcterms:created>
  <dcterms:modified xsi:type="dcterms:W3CDTF">2018-03-12T19:43:57Z</dcterms:modified>
</cp:coreProperties>
</file>