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azard Analysis and Risk Assess" sheetId="1" state="visible" r:id="rId2"/>
    <sheet name="Examples" sheetId="2" state="visible" r:id="rId3"/>
    <sheet name="Situational Analysis Guidewords" sheetId="3" state="visible" r:id="rId4"/>
    <sheet name="Hazard Analysis Guidewords" sheetId="4" state="visible" r:id="rId5"/>
    <sheet name="Severity, Exposure, Controllabi" sheetId="5" state="visible" r:id="rId6"/>
    <sheet name="ASIL Table" sheetId="6" state="visible" r:id="rId7"/>
  </sheets>
  <externalReferences>
    <externalReference r:id="rId8"/>
  </externalReferences>
  <definedNames>
    <definedName function="false" hidden="false" localSheetId="1" name="C_List" vbProcedure="false">#REF!</definedName>
    <definedName function="false" hidden="false" localSheetId="1" name="DV_List" vbProcedure="false">#REF!</definedName>
    <definedName function="false" hidden="false" localSheetId="1" name="EN_List" vbProcedure="false">#REF!</definedName>
    <definedName function="false" hidden="false" localSheetId="1" name="E_List" vbProcedure="false">#REF!</definedName>
    <definedName function="false" hidden="false" localSheetId="1" name="IU_List" vbProcedure="false">#REF!</definedName>
    <definedName function="false" hidden="false" localSheetId="1" name="OM_List" vbProcedure="false">#REF!</definedName>
    <definedName function="false" hidden="false" localSheetId="1" name="OS_List" vbProcedure="false">#REF!</definedName>
    <definedName function="false" hidden="false" localSheetId="1" name="SD_List" vbProcedure="false">#REF!</definedName>
    <definedName function="false" hidden="false" localSheetId="1" name="S_List" vbProcedure="false">#REF!</definedName>
    <definedName function="false" hidden="false" localSheetId="2" name="C_List" vbProcedure="false">'Severity, Exposure, Controllabi'!$E$20:$E$24</definedName>
    <definedName function="false" hidden="false" localSheetId="2" name="DV_List" vbProcedure="false">'Hazard Analysis Guidewords'!$D$4:$D$24</definedName>
    <definedName function="false" hidden="false" localSheetId="2" name="EN_List" vbProcedure="false">'Situational Analysis Guidewords'!$D$51:$D$60</definedName>
    <definedName function="false" hidden="false" localSheetId="2" name="E_List" vbProcedure="false">'Severity, Exposure, Controllabi'!$E$3:$E$8</definedName>
    <definedName function="false" hidden="false" localSheetId="2" name="IU_List" vbProcedure="false">'Situational Analysis Guidewords'!$D$44:$D$47</definedName>
    <definedName function="false" hidden="false" localSheetId="2" name="OM_List" vbProcedure="false">'Situational Analysis Guidewords'!$D$5:$D$14</definedName>
    <definedName function="false" hidden="false" localSheetId="2" name="OS_List" vbProcedure="false">'Situational Analysis Guidewords'!$D$18:$D$29</definedName>
    <definedName function="false" hidden="false" localSheetId="2" name="SD_List" vbProcedure="false">'Situational Analysis Guidewords'!$D$33:$D$40</definedName>
    <definedName function="false" hidden="false" localSheetId="2" name="S_List" vbProcedure="false">'Severity, Exposure, Controllabi'!$E$12:$E$16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<sst xmlns="http://schemas.openxmlformats.org/spreadsheetml/2006/main" count="674" uniqueCount="300">
  <si>
    <t xml:space="preserve">INSTRUCTIONS:</t>
  </si>
  <si>
    <t xml:space="preserve">Fill out the hazard analysis and risk assessment below.</t>
  </si>
  <si>
    <t xml:space="preserve">HA-001 should be for the lane departure warning function as discussed in the lecture.</t>
  </si>
  <si>
    <t xml:space="preserve">HA-002 should be for the lane keeping assistance function as discussed in the lecture.</t>
  </si>
  <si>
    <t xml:space="preserve">Then come up with your own situations and hazards for the lane assistance system. Fill in the HA-003 and HA-004 rows. </t>
  </si>
  <si>
    <t xml:space="preserve">When finished, export your spreadsheet as a pdf file so that a reviewer can easily see your work.</t>
  </si>
  <si>
    <t xml:space="preserve">Hazard ID</t>
  </si>
  <si>
    <t xml:space="preserve">Situational Analysis</t>
  </si>
  <si>
    <t xml:space="preserve">Hazard Identification</t>
  </si>
  <si>
    <t xml:space="preserve">Hazardous Event Classification</t>
  </si>
  <si>
    <t xml:space="preserve">Determination of ASIL and Safety Goals</t>
  </si>
  <si>
    <t xml:space="preserve">Operational Mode</t>
  </si>
  <si>
    <t xml:space="preserve">Operational Scenario</t>
  </si>
  <si>
    <t xml:space="preserve">Environmental Details</t>
  </si>
  <si>
    <t xml:space="preserve">Situation Details</t>
  </si>
  <si>
    <t xml:space="preserve">Other Details
(optional)</t>
  </si>
  <si>
    <t xml:space="preserve">Item Usage
(function)</t>
  </si>
  <si>
    <t xml:space="preserve">Situation Description</t>
  </si>
  <si>
    <t xml:space="preserve">Function</t>
  </si>
  <si>
    <t xml:space="preserve">Deviation</t>
  </si>
  <si>
    <t xml:space="preserve">Deviation Details
</t>
  </si>
  <si>
    <t xml:space="preserve">Hazardous Event
(resulting effect)</t>
  </si>
  <si>
    <t xml:space="preserve">Event Details
</t>
  </si>
  <si>
    <t xml:space="preserve">Hazardous Event Description</t>
  </si>
  <si>
    <t xml:space="preserve">Exposure
(of situation)</t>
  </si>
  <si>
    <t xml:space="preserve">Rationale
(for exposure)</t>
  </si>
  <si>
    <t xml:space="preserve">Severity
(of potential harm)</t>
  </si>
  <si>
    <t xml:space="preserve">Rationale
(for severity)</t>
  </si>
  <si>
    <t xml:space="preserve">Controllability
(of hazardous event)</t>
  </si>
  <si>
    <t xml:space="preserve">Rationale
(for controllability)</t>
  </si>
  <si>
    <t xml:space="preserve">ASIL
Determination</t>
  </si>
  <si>
    <t xml:space="preserve">Safety Goal</t>
  </si>
  <si>
    <t xml:space="preserve">HA-001</t>
  </si>
  <si>
    <t xml:space="preserve">EN01 - Normal conditions</t>
  </si>
  <si>
    <t xml:space="preserve">SD02 - High speed</t>
  </si>
  <si>
    <t xml:space="preserve">IU01 - Correctly used</t>
  </si>
  <si>
    <t xml:space="preserve">Normal driving on Highway during rain (slippery conditions) with high speed and correctly used system</t>
  </si>
  <si>
    <t xml:space="preserve">Lane Departure Warning (LDW) function shall apply an oscillating steering torque to provide the driver with haptic feedback</t>
  </si>
  <si>
    <t xml:space="preserve">DV04 Actor effect is too much</t>
  </si>
  <si>
    <t xml:space="preserve">The LDW function applies an oscillating torque with very high torque (above limit).</t>
  </si>
  <si>
    <t xml:space="preserve">EV00 - Collision with other vehicle</t>
  </si>
  <si>
    <t xml:space="preserve">High haptic feedback can affect driver's ability to steer as intended. The driver could lose control of the vehicle and collide with another vehicle or with road infrastructure.</t>
  </si>
  <si>
    <t xml:space="preserve">The LDW function applies too high an oscillating torque to the steering wheel (above limit).</t>
  </si>
  <si>
    <t xml:space="preserve">Driving On slippary Highway (because of rain) is very frequant in winter (or everyday in tropical weather) </t>
  </si>
  <si>
    <t xml:space="preserve">Highway Speed limits are relativly high, and crashing on high speed is life-theatening</t>
  </si>
  <si>
    <t xml:space="preserve">less than 90% of all drivers were able to avoid harm in that setuation</t>
  </si>
  <si>
    <t xml:space="preserve">ASIL C</t>
  </si>
  <si>
    <t xml:space="preserve">The oscillating torque from the Lane Departure Warning (LDW) function shall be limited.</t>
  </si>
  <si>
    <t xml:space="preserve">HA-002</t>
  </si>
  <si>
    <t xml:space="preserve">IU02 - Incorrectly used</t>
  </si>
  <si>
    <t xml:space="preserve">Normal driving on country roads during normal conditions with high speed, the driver is misusing the lane keeping assistance function (as an autonomous function)</t>
  </si>
  <si>
    <t xml:space="preserve">Lane Keeping Assistance (LKA) function shall apply the steering torque when active in order to stay in ego lane</t>
  </si>
  <si>
    <t xml:space="preserve">DV03 Function always activated</t>
  </si>
  <si>
    <t xml:space="preserve">the lane keeping assistance function is always activate</t>
  </si>
  <si>
    <t xml:space="preserve"> lane keeping assistance was always on and had no time limit, driver hands may NOT be on the wheel at high speeds, a vehicle accident would not be controllable.</t>
  </si>
  <si>
    <t xml:space="preserve">The lane keeping assistance function was NOT meant for fully autonomous driving.</t>
  </si>
  <si>
    <t xml:space="preserve">(on Highway with Highspeed + Misuse system) combination probably does not happen often</t>
  </si>
  <si>
    <t xml:space="preserve">Crash on high speed is fatal</t>
  </si>
  <si>
    <t xml:space="preserve">ASIL B</t>
  </si>
  <si>
    <t xml:space="preserve">The lane keeping assistance function shall be time limited and the additional steering torque shall end after a given time interval so that the driver cannot misuse the system for autonomous driving.</t>
  </si>
  <si>
    <t xml:space="preserve">HA-003</t>
  </si>
  <si>
    <t xml:space="preserve">Normal driving on City Road coverd with snow (slippery conditions) with low speed and correctly used system</t>
  </si>
  <si>
    <t xml:space="preserve">The LDW function applies false oscillating torque frequantly.</t>
  </si>
  <si>
    <t xml:space="preserve">lanes are not clear on icey road, which fires false LDWs</t>
  </si>
  <si>
    <t xml:space="preserve">the LDW function applies wrong oscillating torque to steering wheel</t>
  </si>
  <si>
    <t xml:space="preserve">once in a year or less.</t>
  </si>
  <si>
    <t xml:space="preserve">on high speed, car crash is fataly harmful</t>
  </si>
  <si>
    <t xml:space="preserve">less than 90% of drivers can control slippary car on icey road</t>
  </si>
  <si>
    <t xml:space="preserve">ASIL A</t>
  </si>
  <si>
    <t xml:space="preserve">The oscillating torque from the Lane Departure Warning (LDW) function shall stop when driver is trying to control the car in bad weather conditions.</t>
  </si>
  <si>
    <t xml:space="preserve">HA-004</t>
  </si>
  <si>
    <t xml:space="preserve">Normal driving on Any roads during Any conditions with high Braking, the driver correctly using the lane keeping assistance function.</t>
  </si>
  <si>
    <t xml:space="preserve">the lane keeping assistance function is NOT required in such situation</t>
  </si>
  <si>
    <t xml:space="preserve"> lane keeping assistance tries to apply steering torque while Hard break, a vehicle accident would not be controllable.</t>
  </si>
  <si>
    <t xml:space="preserve">The lane keeping assistance function is NOT required while Hard Breaking is performed</t>
  </si>
  <si>
    <t xml:space="preserve">once a month or more, situation is frequant in chaotic cities and socities</t>
  </si>
  <si>
    <t xml:space="preserve">on Hard break, and sudden steering may flip the car, or cause a crash on low speed</t>
  </si>
  <si>
    <t xml:space="preserve">90 % or more of all drivers or other traffic participants are usually able to avoid harm, we don't see cars flipping more often</t>
  </si>
  <si>
    <t xml:space="preserve">The lane keeping assistance function shall be terminated when driver put his foot on the breaks.</t>
  </si>
  <si>
    <t xml:space="preserve">OS04 - Highway</t>
  </si>
  <si>
    <t xml:space="preserve">OS03 - Country Road</t>
  </si>
  <si>
    <t xml:space="preserve">OS02 - City Road</t>
  </si>
  <si>
    <t xml:space="preserve">OS01 - Any Road</t>
  </si>
  <si>
    <t xml:space="preserve">EN07 - Snow (slippery road)</t>
  </si>
  <si>
    <t xml:space="preserve">EN09 - N/A</t>
  </si>
  <si>
    <t xml:space="preserve">SD06 - High braking</t>
  </si>
  <si>
    <t xml:space="preserve">DV11 - Actor effect is wrong</t>
  </si>
  <si>
    <t xml:space="preserve">DV02 - Function unexpectedly activated</t>
  </si>
  <si>
    <t xml:space="preserve">EV03 - Car spins out of control</t>
  </si>
  <si>
    <t xml:space="preserve">E3 - Medium probability</t>
  </si>
  <si>
    <t xml:space="preserve">E2 - Low probability</t>
  </si>
  <si>
    <t xml:space="preserve">E1 - Very low probability</t>
  </si>
  <si>
    <t xml:space="preserve">S3 - Life-threatening or fatal injuries</t>
  </si>
  <si>
    <t xml:space="preserve">EXAMPLE DISCUSSED IN THE PROJECT INSTRUCTIONS - Headlamp System</t>
  </si>
  <si>
    <t xml:space="preserve">Situation Details
(optional)</t>
  </si>
  <si>
    <t xml:space="preserve">Normal Driving</t>
  </si>
  <si>
    <t xml:space="preserve">City Road</t>
  </si>
  <si>
    <t xml:space="preserve">Normal Conditions</t>
  </si>
  <si>
    <t xml:space="preserve">Low Speed</t>
  </si>
  <si>
    <t xml:space="preserve">Night time + Obstacle on the road</t>
  </si>
  <si>
    <t xml:space="preserve">Correctly Used</t>
  </si>
  <si>
    <t xml:space="preserve">Normal Driving on a City Road in Normal Conditions at Low Speed at Night with an Obstacle on the Road</t>
  </si>
  <si>
    <t xml:space="preserve">Low beam illuminates the roadway in the dark</t>
  </si>
  <si>
    <t xml:space="preserve">Function not activated</t>
  </si>
  <si>
    <t xml:space="preserve">Both headlights stop working</t>
  </si>
  <si>
    <t xml:space="preserve">Front collision with obstacle</t>
  </si>
  <si>
    <t xml:space="preserve">Vehicle crashes into the obstacle with injury to driver</t>
  </si>
  <si>
    <t xml:space="preserve">Total loss of low beam</t>
  </si>
  <si>
    <t xml:space="preserve">E4 - High probability</t>
  </si>
  <si>
    <t xml:space="preserve">night driving in the city is a regular activity</t>
  </si>
  <si>
    <t xml:space="preserve">S1 - Light and moderate injuries</t>
  </si>
  <si>
    <t xml:space="preserve">In city traffiic, speed of vehicle is expected to be low</t>
  </si>
  <si>
    <t xml:space="preserve">C0 - Controllable in general</t>
  </si>
  <si>
    <t xml:space="preserve">At city speed, most drivers will be able to control the situation by applying brakes and there is additional illmunitation on city roads</t>
  </si>
  <si>
    <t xml:space="preserve">QM</t>
  </si>
  <si>
    <t xml:space="preserve">Total Loss of Beam Shall Be Prevented</t>
  </si>
  <si>
    <t xml:space="preserve">MORE EXAMPLES - Headlamp System</t>
  </si>
  <si>
    <t xml:space="preserve">Situation Analysis</t>
  </si>
  <si>
    <t xml:space="preserve">OM03 - Normal Driving</t>
  </si>
  <si>
    <t xml:space="preserve">OS01 - City Road</t>
  </si>
  <si>
    <t xml:space="preserve">SD03 - Low speed</t>
  </si>
  <si>
    <t xml:space="preserve">Normal Driving on City Road during Normal conditions with Low speed (Night time + Obstacle on the road)</t>
  </si>
  <si>
    <t xml:space="preserve">DV01 - Function not activated</t>
  </si>
  <si>
    <t xml:space="preserve">EV04 - Front collision with obstacle</t>
  </si>
  <si>
    <t xml:space="preserve">Total loss of low beam shall be prevented</t>
  </si>
  <si>
    <t xml:space="preserve">EN04 - Snowfall (degraded view)</t>
  </si>
  <si>
    <t xml:space="preserve">Night time + Obstacle on the road and no other illumination on road</t>
  </si>
  <si>
    <t xml:space="preserve">Normal Driving on City Road during Snowfall (degraded view) with Low speed (Night time + Obstacle on the road and no other illumination on road)</t>
  </si>
  <si>
    <t xml:space="preserve">night driving in the city on completely unilluminated roads while it is snowing is rare</t>
  </si>
  <si>
    <t xml:space="preserve">C1 - Simply controllable</t>
  </si>
  <si>
    <t xml:space="preserve">On completely unilluminated city roads, drivers usually drive at lower end of city speeds and hence are expected to be able to control vehicle</t>
  </si>
  <si>
    <t xml:space="preserve">OS03 - Highway</t>
  </si>
  <si>
    <t xml:space="preserve">SD03 - High speed</t>
  </si>
  <si>
    <t xml:space="preserve">Night time + Obstacle on the road or upcoming curve</t>
  </si>
  <si>
    <t xml:space="preserve">Normal Driving on Highway during Snowfall (degraded view) with High speed (Night time + Obstacle on the road or upcoming curve)</t>
  </si>
  <si>
    <t xml:space="preserve">Vehicle crashes into the obstacle or road infrastructure with injury to driver and any others present</t>
  </si>
  <si>
    <t xml:space="preserve">High driving is part of regular driving, however, heavy snow occurs a few times a year</t>
  </si>
  <si>
    <t xml:space="preserve">On highway speed of vehicle is expected to be high</t>
  </si>
  <si>
    <t xml:space="preserve">C2 - Normally controllable</t>
  </si>
  <si>
    <t xml:space="preserve"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</si>
  <si>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 xml:space="preserve">A</t>
  </si>
  <si>
    <t xml:space="preserve">OS02 - Country Road</t>
  </si>
  <si>
    <t xml:space="preserve">Night time + Oncoming vehicle</t>
  </si>
  <si>
    <t xml:space="preserve">Normal Driving on Country Road during Normal conditions with High speed (Night time + Oncoming vehicle)</t>
  </si>
  <si>
    <t xml:space="preserve">EV08 - Collision with other vehicle</t>
  </si>
  <si>
    <t xml:space="preserve">Vehicle crashes into the oncoming vechile or road infrastructure</t>
  </si>
  <si>
    <t xml:space="preserve">country driving is part of regular driving</t>
  </si>
  <si>
    <t xml:space="preserve">On country roads speed of vehicle is expected to be high</t>
  </si>
  <si>
    <t xml:space="preserve">Since there is usually no other form of illumination to be expected on country road, it will be difficult for the average driver to control the vehicle in such a situation</t>
  </si>
  <si>
    <t xml:space="preserve">B</t>
  </si>
  <si>
    <t xml:space="preserve">HA-005</t>
  </si>
  <si>
    <t xml:space="preserve">SD04 - High speed</t>
  </si>
  <si>
    <t xml:space="preserve">Normal Driving on Country Road during Snowfall (degraded view) with High speed (Night time + Obstacle on the road and no other illumination on road)</t>
  </si>
  <si>
    <t xml:space="preserve">country driving is part of regular driving, however, heavy snow occurs a few times a year</t>
  </si>
  <si>
    <t xml:space="preserve">C3 - Difficult to control or uncontrollable</t>
  </si>
  <si>
    <t xml:space="preserve">Hazard &amp; Risk Analysis Definitions</t>
  </si>
  <si>
    <t xml:space="preserve">ID</t>
  </si>
  <si>
    <t xml:space="preserve">Mode</t>
  </si>
  <si>
    <t xml:space="preserve">Remarks</t>
  </si>
  <si>
    <t xml:space="preserve">Reference</t>
  </si>
  <si>
    <t xml:space="preserve">Parked</t>
  </si>
  <si>
    <t xml:space="preserve">Car is parked, ignition is off</t>
  </si>
  <si>
    <t xml:space="preserve">Ignition on</t>
  </si>
  <si>
    <t xml:space="preserve">Car is parked, ignition is on</t>
  </si>
  <si>
    <t xml:space="preserve">Normal driving</t>
  </si>
  <si>
    <t xml:space="preserve">Car is driving</t>
  </si>
  <si>
    <t xml:space="preserve">Backward driving</t>
  </si>
  <si>
    <t xml:space="preserve">Degraded driving</t>
  </si>
  <si>
    <t xml:space="preserve">Limp home mode</t>
  </si>
  <si>
    <t xml:space="preserve">Towing (active)</t>
  </si>
  <si>
    <t xml:space="preserve">Towing another car</t>
  </si>
  <si>
    <t xml:space="preserve">Towing (passive)</t>
  </si>
  <si>
    <t xml:space="preserve">Beeing towed by another car</t>
  </si>
  <si>
    <t xml:space="preserve">Service</t>
  </si>
  <si>
    <t xml:space="preserve">Vehicle is in repair garage</t>
  </si>
  <si>
    <t xml:space="preserve">N/A</t>
  </si>
  <si>
    <t xml:space="preserve">not applicable or not relevant</t>
  </si>
  <si>
    <t xml:space="preserve">Scenario</t>
  </si>
  <si>
    <t xml:space="preserve">Any Road</t>
  </si>
  <si>
    <t xml:space="preserve">road type</t>
  </si>
  <si>
    <t xml:space="preserve">Country Road</t>
  </si>
  <si>
    <t xml:space="preserve">Highway</t>
  </si>
  <si>
    <t xml:space="preserve">Mountain Pass</t>
  </si>
  <si>
    <t xml:space="preserve">Off Road</t>
  </si>
  <si>
    <t xml:space="preserve">Road with gradient</t>
  </si>
  <si>
    <t xml:space="preserve">road attribute</t>
  </si>
  <si>
    <t xml:space="preserve">Road with bump</t>
  </si>
  <si>
    <t xml:space="preserve">Road tunnel</t>
  </si>
  <si>
    <t xml:space="preserve">Road with construction site</t>
  </si>
  <si>
    <t xml:space="preserve">Low speed</t>
  </si>
  <si>
    <t xml:space="preserve">driving attribute</t>
  </si>
  <si>
    <t xml:space="preserve">High speed</t>
  </si>
  <si>
    <t xml:space="preserve">Normal acceleration</t>
  </si>
  <si>
    <t xml:space="preserve">High acceleration</t>
  </si>
  <si>
    <t xml:space="preserve">Normal braking</t>
  </si>
  <si>
    <t xml:space="preserve">High braking</t>
  </si>
  <si>
    <t xml:space="preserve">Item Usage</t>
  </si>
  <si>
    <t xml:space="preserve">Correctly used</t>
  </si>
  <si>
    <t xml:space="preserve">Intended usage</t>
  </si>
  <si>
    <t xml:space="preserve">Incorrectly used</t>
  </si>
  <si>
    <t xml:space="preserve">Unintended usage (foreseeable)</t>
  </si>
  <si>
    <t xml:space="preserve">Normal conditions</t>
  </si>
  <si>
    <t xml:space="preserve">weather attribute</t>
  </si>
  <si>
    <t xml:space="preserve">Sun blares (degraded view)</t>
  </si>
  <si>
    <t xml:space="preserve">Fog (degraded view)</t>
  </si>
  <si>
    <t xml:space="preserve">Snowfall (degraded view)</t>
  </si>
  <si>
    <t xml:space="preserve">Cross-wind (lateral force)</t>
  </si>
  <si>
    <t xml:space="preserve">Rain (slippery road)</t>
  </si>
  <si>
    <t xml:space="preserve">Snow (slippery road)</t>
  </si>
  <si>
    <t xml:space="preserve">Glace (slippery road)</t>
  </si>
  <si>
    <t xml:space="preserve">Deviation (Guideword)</t>
  </si>
  <si>
    <t xml:space="preserve">Activation error</t>
  </si>
  <si>
    <t xml:space="preserve">Function unexpectedly activated</t>
  </si>
  <si>
    <t xml:space="preserve">Function always activated</t>
  </si>
  <si>
    <t xml:space="preserve">Actor effect is too much</t>
  </si>
  <si>
    <t xml:space="preserve">Quantitative error</t>
  </si>
  <si>
    <t xml:space="preserve">Actor effect is too less</t>
  </si>
  <si>
    <t xml:space="preserve">Actor action too early</t>
  </si>
  <si>
    <t xml:space="preserve">Timing error</t>
  </si>
  <si>
    <t xml:space="preserve">Actor action too late</t>
  </si>
  <si>
    <t xml:space="preserve">Actor action before</t>
  </si>
  <si>
    <t xml:space="preserve">Sequence error</t>
  </si>
  <si>
    <t xml:space="preserve">Actor action after</t>
  </si>
  <si>
    <t xml:space="preserve">Actor effect is reverse</t>
  </si>
  <si>
    <t xml:space="preserve">Logical error</t>
  </si>
  <si>
    <t xml:space="preserve">Actor effect is wrong</t>
  </si>
  <si>
    <t xml:space="preserve">Sensor sensitivity is too high</t>
  </si>
  <si>
    <t xml:space="preserve">Sensor sensitivity is too low</t>
  </si>
  <si>
    <t xml:space="preserve">Sensor detection too early</t>
  </si>
  <si>
    <t xml:space="preserve">Sensor detection too late</t>
  </si>
  <si>
    <t xml:space="preserve">Sensor detection before</t>
  </si>
  <si>
    <t xml:space="preserve">Sensor detection after</t>
  </si>
  <si>
    <t xml:space="preserve">Sensor detection is reverse</t>
  </si>
  <si>
    <t xml:space="preserve">Sensor detection is wrong</t>
  </si>
  <si>
    <t xml:space="preserve">Hazardous Events (possibe effects)</t>
  </si>
  <si>
    <t xml:space="preserve">Hazardous Event</t>
  </si>
  <si>
    <t xml:space="preserve">None</t>
  </si>
  <si>
    <t xml:space="preserve">Front collision with oncoming traffic</t>
  </si>
  <si>
    <t xml:space="preserve">Front collision with ahead traffic</t>
  </si>
  <si>
    <t xml:space="preserve">Rear collision with trailing traffic</t>
  </si>
  <si>
    <t xml:space="preserve">Side collision with other traffic</t>
  </si>
  <si>
    <t xml:space="preserve">Side collision with obstacle</t>
  </si>
  <si>
    <t xml:space="preserve">Collision with other vehicle</t>
  </si>
  <si>
    <t xml:space="preserve">Collision with train</t>
  </si>
  <si>
    <t xml:space="preserve">Collision with pedestrian</t>
  </si>
  <si>
    <t xml:space="preserve">Car spins out of control</t>
  </si>
  <si>
    <t xml:space="preserve">Car comes off the road</t>
  </si>
  <si>
    <t xml:space="preserve">Car catches file</t>
  </si>
  <si>
    <t xml:space="preserve">Exposure</t>
  </si>
  <si>
    <t xml:space="preserve">Description</t>
  </si>
  <si>
    <t xml:space="preserve">Duration (of situation)</t>
  </si>
  <si>
    <t xml:space="preserve">Frequency (of situation)</t>
  </si>
  <si>
    <t xml:space="preserve">E0</t>
  </si>
  <si>
    <t xml:space="preserve">Incredible</t>
  </si>
  <si>
    <t xml:space="preserve">E1</t>
  </si>
  <si>
    <t xml:space="preserve">Very low probability</t>
  </si>
  <si>
    <t xml:space="preserve">Not specified</t>
  </si>
  <si>
    <t xml:space="preserve">Occurs less often than once a year for the great majority of drivers</t>
  </si>
  <si>
    <t xml:space="preserve">E2</t>
  </si>
  <si>
    <t xml:space="preserve">Low probability</t>
  </si>
  <si>
    <t xml:space="preserve">&lt;1 % of average operating time</t>
  </si>
  <si>
    <t xml:space="preserve">Occurs a few times a year for the great majority of drivers</t>
  </si>
  <si>
    <t xml:space="preserve">E3</t>
  </si>
  <si>
    <t xml:space="preserve">Medium probability</t>
  </si>
  <si>
    <t xml:space="preserve">1 % to 10 % of average operating time</t>
  </si>
  <si>
    <t xml:space="preserve">Occurs once a month or more often for an average driver</t>
  </si>
  <si>
    <t xml:space="preserve">E4</t>
  </si>
  <si>
    <t xml:space="preserve">High probability</t>
  </si>
  <si>
    <t xml:space="preserve">&gt;10 % of average operating time</t>
  </si>
  <si>
    <t xml:space="preserve">Occurs during almost every drive on average</t>
  </si>
  <si>
    <t xml:space="preserve">Severity</t>
  </si>
  <si>
    <t xml:space="preserve">Probability of Injuries</t>
  </si>
  <si>
    <t xml:space="preserve">S0</t>
  </si>
  <si>
    <t xml:space="preserve">No injuries</t>
  </si>
  <si>
    <t xml:space="preserve">AIS 0 and less than 10 % probability of AIS 1-6</t>
  </si>
  <si>
    <t xml:space="preserve">S1</t>
  </si>
  <si>
    <t xml:space="preserve">Light and moderate injuries</t>
  </si>
  <si>
    <t xml:space="preserve">More than 10 % probability of AIS 1-6 (and not S2 or S3)</t>
  </si>
  <si>
    <t xml:space="preserve">S2</t>
  </si>
  <si>
    <t xml:space="preserve">Severe and life-threatening injuries</t>
  </si>
  <si>
    <t xml:space="preserve">Severe and life-threatening injuries (survival probable)</t>
  </si>
  <si>
    <t xml:space="preserve">More than 10 % probability of AIS 3-6 (and not S3)</t>
  </si>
  <si>
    <t xml:space="preserve">S3</t>
  </si>
  <si>
    <t xml:space="preserve">Life-threatening or fatal injuries</t>
  </si>
  <si>
    <t xml:space="preserve">Life-threatening injuries (survival uncertain), fatal injuries</t>
  </si>
  <si>
    <t xml:space="preserve">More than 10 % probability of AIS 5-6</t>
  </si>
  <si>
    <t xml:space="preserve">Controllability</t>
  </si>
  <si>
    <t xml:space="preserve">C0</t>
  </si>
  <si>
    <t xml:space="preserve">Controllable in general</t>
  </si>
  <si>
    <t xml:space="preserve">C1</t>
  </si>
  <si>
    <t xml:space="preserve">Simply controllable</t>
  </si>
  <si>
    <t xml:space="preserve">99 % or more of all drivers or other traffic participants are usually able to avoid harm</t>
  </si>
  <si>
    <t xml:space="preserve">C2</t>
  </si>
  <si>
    <t xml:space="preserve">Normally controllable</t>
  </si>
  <si>
    <t xml:space="preserve">90 % or more of all drivers or other traffic participants are usually able to avoid harm</t>
  </si>
  <si>
    <t xml:space="preserve">C3</t>
  </si>
  <si>
    <t xml:space="preserve">Difficult to control or uncontrollable</t>
  </si>
  <si>
    <t xml:space="preserve">Less than 90 % of all drivers or other traffic participants are usually able, or barely able, to avoid harm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</si>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</sst>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FF"/>
      <name val="Arial"/>
      <family val="2"/>
      <charset val="1"/>
    </font>
    <font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B7B7B7"/>
        <bgColor rgb="FFBFBFBF"/>
      </patternFill>
    </fill>
    <fill>
      <patternFill patternType="solid">
        <fgColor rgb="FFBFBFBF"/>
        <bgColor rgb="FFB7B7B7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B7B7B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dacity-Nanodegree/Safety_Project/help2/CarND-Term3-Project3-Functional-Safety-Project/SourceDocs/02_HazardAnalysisAndRiskAssessment_Template_help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azard Analysis and Risk Assess"/>
      <sheetName val="Examples"/>
      <sheetName val="Situational Analysis Guidewords"/>
      <sheetName val="Hazard Analysis Guidewords"/>
      <sheetName val="Severity, Exposure, Controllabi"/>
      <sheetName val="ASIL Table"/>
    </sheetNames>
    <sheetDataSet>
      <sheetData sheetId="0"/>
      <sheetData sheetId="1"/>
      <sheetData sheetId="2">
        <row r="7">
          <cell r="D7" t="str">
            <v>OM03 - Normal driving</v>
          </cell>
        </row>
        <row r="18">
          <cell r="D18" t="str">
            <v>OS01 - Any Road</v>
          </cell>
        </row>
        <row r="19">
          <cell r="D19" t="str">
            <v>OS02 - City Road</v>
          </cell>
        </row>
        <row r="20">
          <cell r="D20" t="str">
            <v>OS03 - Country Road</v>
          </cell>
        </row>
        <row r="21">
          <cell r="D21" t="str">
            <v>OS04 - Highway</v>
          </cell>
        </row>
        <row r="34">
          <cell r="D34" t="str">
            <v>SD02 - High speed</v>
          </cell>
        </row>
        <row r="38">
          <cell r="D38" t="str">
            <v>SD06 - High braking</v>
          </cell>
        </row>
        <row r="44">
          <cell r="D44" t="str">
            <v>IU01 - Correctly used</v>
          </cell>
        </row>
        <row r="57">
          <cell r="D57" t="str">
            <v>EN07 - Snow (slippery road)</v>
          </cell>
        </row>
        <row r="59">
          <cell r="D59" t="str">
            <v>EN09 - N/A</v>
          </cell>
        </row>
      </sheetData>
      <sheetData sheetId="3">
        <row r="5">
          <cell r="D5" t="str">
            <v>DV02 - Function unexpectedly activated</v>
          </cell>
        </row>
        <row r="14">
          <cell r="D14" t="str">
            <v>DV11 - Actor effect is wrong</v>
          </cell>
        </row>
        <row r="38">
          <cell r="D38" t="str">
            <v>EV03 - Car spins out of control</v>
          </cell>
        </row>
      </sheetData>
      <sheetData sheetId="4">
        <row r="4">
          <cell r="E4" t="str">
            <v>E1 - Very low probability</v>
          </cell>
        </row>
        <row r="5">
          <cell r="E5" t="str">
            <v>E2 - Low probability</v>
          </cell>
        </row>
        <row r="6">
          <cell r="E6" t="str">
            <v>E3 - Medium probability</v>
          </cell>
        </row>
        <row r="14">
          <cell r="E14" t="str">
            <v>S2 - Severe and life-threatening injuries</v>
          </cell>
        </row>
        <row r="15">
          <cell r="E15" t="str">
            <v>S3 - Life-threatening or fatal injuries</v>
          </cell>
        </row>
        <row r="22">
          <cell r="E22" t="str">
            <v>C2 - Normally controllable</v>
          </cell>
        </row>
        <row r="23">
          <cell r="E23" t="str">
            <v>C3 - Difficult to control or uncontrollable</v>
          </cell>
        </row>
      </sheetData>
      <sheetData sheetId="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1" activeCellId="0" sqref="B11"/>
    </sheetView>
  </sheetViews>
  <sheetFormatPr defaultRowHeight="15.75"/>
  <cols>
    <col collapsed="false" hidden="false" max="1" min="1" style="1" width="7.83163265306122"/>
    <col collapsed="false" hidden="false" max="2" min="2" style="0" width="17.5510204081633"/>
    <col collapsed="false" hidden="false" max="3" min="3" style="0" width="18.4948979591837"/>
    <col collapsed="false" hidden="false" max="5" min="4" style="0" width="17.8214285714286"/>
    <col collapsed="false" hidden="false" max="6" min="6" style="0" width="18.3571428571429"/>
    <col collapsed="false" hidden="false" max="7" min="7" style="0" width="15.9285714285714"/>
    <col collapsed="false" hidden="false" max="8" min="8" style="0" width="33.6122448979592"/>
    <col collapsed="false" hidden="false" max="9" min="9" style="0" width="18.3571428571429"/>
    <col collapsed="false" hidden="false" max="10" min="10" style="0" width="12.9591836734694"/>
    <col collapsed="false" hidden="false" max="11" min="11" style="0" width="22.0051020408163"/>
    <col collapsed="false" hidden="false" max="12" min="12" style="0" width="18.2244897959184"/>
    <col collapsed="false" hidden="false" max="13" min="13" style="0" width="27.4030612244898"/>
    <col collapsed="false" hidden="false" max="14" min="14" style="0" width="24.9744897959184"/>
    <col collapsed="false" hidden="false" max="15" min="15" style="0" width="13.9030612244898"/>
    <col collapsed="false" hidden="false" max="16" min="16" style="0" width="27.4030612244898"/>
    <col collapsed="false" hidden="false" max="17" min="17" style="0" width="20.1122448979592"/>
    <col collapsed="false" hidden="false" max="18" min="18" style="0" width="18.0867346938776"/>
    <col collapsed="false" hidden="false" max="19" min="19" style="0" width="20.1122448979592"/>
    <col collapsed="false" hidden="false" max="20" min="20" style="0" width="39.4183673469388"/>
    <col collapsed="false" hidden="false" max="21" min="21" style="0" width="13.9030612244898"/>
    <col collapsed="false" hidden="false" max="22" min="22" style="0" width="32.265306122449"/>
    <col collapsed="false" hidden="false" max="1025" min="23" style="0" width="13.9030612244898"/>
  </cols>
  <sheetData>
    <row r="1" customFormat="false" ht="13.2" hidden="false" customHeight="false" outlineLevel="0" collapsed="false">
      <c r="A1" s="2"/>
      <c r="B1" s="3" t="s">
        <v>0</v>
      </c>
      <c r="C1" s="2"/>
      <c r="D1" s="2"/>
      <c r="E1" s="2"/>
      <c r="F1" s="2"/>
      <c r="G1" s="2"/>
      <c r="H1" s="2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</row>
    <row r="2" customFormat="false" ht="13.2" hidden="false" customHeight="false" outlineLevel="0" collapsed="false">
      <c r="A2" s="2"/>
      <c r="B2" s="6" t="s">
        <v>1</v>
      </c>
      <c r="C2" s="2"/>
      <c r="D2" s="2"/>
      <c r="E2" s="2"/>
      <c r="F2" s="2"/>
      <c r="G2" s="2"/>
      <c r="H2" s="2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5"/>
      <c r="Z2" s="5"/>
      <c r="AA2" s="5"/>
      <c r="AB2" s="5"/>
    </row>
    <row r="3" customFormat="false" ht="13.2" hidden="false" customHeight="false" outlineLevel="0" collapsed="false">
      <c r="A3" s="2"/>
      <c r="B3" s="7" t="s">
        <v>2</v>
      </c>
      <c r="C3" s="2"/>
      <c r="D3" s="2"/>
      <c r="E3" s="2"/>
      <c r="F3" s="2"/>
      <c r="G3" s="2"/>
      <c r="H3" s="2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5"/>
      <c r="Y3" s="5"/>
      <c r="Z3" s="5"/>
      <c r="AA3" s="5"/>
      <c r="AB3" s="5"/>
    </row>
    <row r="4" customFormat="false" ht="13.2" hidden="false" customHeight="false" outlineLevel="0" collapsed="false">
      <c r="A4" s="2"/>
      <c r="B4" s="7" t="s">
        <v>3</v>
      </c>
      <c r="C4" s="2"/>
      <c r="D4" s="2"/>
      <c r="E4" s="2"/>
      <c r="F4" s="2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</row>
    <row r="5" customFormat="false" ht="13.2" hidden="false" customHeight="false" outlineLevel="0" collapsed="false">
      <c r="A5" s="2"/>
      <c r="B5" s="6" t="s">
        <v>4</v>
      </c>
      <c r="C5" s="2"/>
      <c r="D5" s="2"/>
      <c r="E5" s="2"/>
      <c r="F5" s="2"/>
      <c r="G5" s="2"/>
      <c r="H5" s="2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</row>
    <row r="6" customFormat="false" ht="13.2" hidden="false" customHeight="false" outlineLevel="0" collapsed="false">
      <c r="A6" s="2"/>
      <c r="B6" s="6" t="s">
        <v>5</v>
      </c>
      <c r="C6" s="2"/>
      <c r="D6" s="2"/>
      <c r="E6" s="2"/>
      <c r="F6" s="2"/>
      <c r="G6" s="2"/>
      <c r="H6" s="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</row>
    <row r="7" customFormat="false" ht="13.2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</row>
    <row r="8" customFormat="false" ht="13.2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</row>
    <row r="10" customFormat="false" ht="27.6" hidden="false" customHeight="true" outlineLevel="0" collapsed="false">
      <c r="A10" s="8" t="s">
        <v>6</v>
      </c>
      <c r="B10" s="9" t="s">
        <v>7</v>
      </c>
      <c r="C10" s="9"/>
      <c r="D10" s="9"/>
      <c r="E10" s="9"/>
      <c r="F10" s="9"/>
      <c r="G10" s="9"/>
      <c r="H10" s="9"/>
      <c r="I10" s="10" t="s">
        <v>8</v>
      </c>
      <c r="J10" s="10"/>
      <c r="K10" s="10"/>
      <c r="L10" s="10"/>
      <c r="M10" s="10"/>
      <c r="N10" s="10"/>
      <c r="O10" s="10" t="s">
        <v>9</v>
      </c>
      <c r="P10" s="10"/>
      <c r="Q10" s="10"/>
      <c r="R10" s="10"/>
      <c r="S10" s="10"/>
      <c r="T10" s="10"/>
      <c r="U10" s="11" t="s">
        <v>10</v>
      </c>
      <c r="V10" s="11"/>
      <c r="W10" s="5"/>
      <c r="X10" s="5"/>
      <c r="Y10" s="5"/>
      <c r="Z10" s="5"/>
      <c r="AA10" s="5"/>
      <c r="AB10" s="5"/>
    </row>
    <row r="11" customFormat="false" ht="27" hidden="false" customHeight="false" outlineLevel="0" collapsed="false">
      <c r="A11" s="12"/>
      <c r="B11" s="13" t="s">
        <v>11</v>
      </c>
      <c r="C11" s="13" t="s">
        <v>12</v>
      </c>
      <c r="D11" s="13" t="s">
        <v>13</v>
      </c>
      <c r="E11" s="13" t="s">
        <v>14</v>
      </c>
      <c r="F11" s="13" t="s">
        <v>15</v>
      </c>
      <c r="G11" s="13" t="s">
        <v>16</v>
      </c>
      <c r="H11" s="13" t="s">
        <v>17</v>
      </c>
      <c r="I11" s="13" t="s">
        <v>18</v>
      </c>
      <c r="J11" s="13" t="s">
        <v>19</v>
      </c>
      <c r="K11" s="13" t="s">
        <v>20</v>
      </c>
      <c r="L11" s="13" t="s">
        <v>21</v>
      </c>
      <c r="M11" s="13" t="s">
        <v>22</v>
      </c>
      <c r="N11" s="13" t="s">
        <v>23</v>
      </c>
      <c r="O11" s="13" t="s">
        <v>24</v>
      </c>
      <c r="P11" s="13" t="s">
        <v>25</v>
      </c>
      <c r="Q11" s="13" t="s">
        <v>26</v>
      </c>
      <c r="R11" s="13" t="s">
        <v>27</v>
      </c>
      <c r="S11" s="13" t="s">
        <v>28</v>
      </c>
      <c r="T11" s="13" t="s">
        <v>29</v>
      </c>
      <c r="U11" s="13" t="s">
        <v>30</v>
      </c>
      <c r="V11" s="12" t="s">
        <v>31</v>
      </c>
      <c r="W11" s="2"/>
      <c r="X11" s="2"/>
      <c r="Y11" s="2"/>
      <c r="Z11" s="2"/>
      <c r="AA11" s="2"/>
      <c r="AB11" s="2"/>
    </row>
    <row r="12" s="17" customFormat="true" ht="92.4" hidden="false" customHeight="false" outlineLevel="0" collapsed="false">
      <c r="A12" s="14" t="s">
        <v>32</v>
      </c>
      <c r="B12" s="15" t="str">
        <f aca="false">[1]'Situational Analysis Guidewords'!D7</f>
        <v>OM03 - Normal driving</v>
      </c>
      <c r="C12" s="16" t="str">
        <f aca="false">[1]'Situational Analysis Guidewords'!D21</f>
        <v>OS04 - Highway</v>
      </c>
      <c r="D12" s="15" t="s">
        <v>33</v>
      </c>
      <c r="E12" s="15" t="s">
        <v>34</v>
      </c>
      <c r="F12" s="16"/>
      <c r="G12" s="16" t="s">
        <v>35</v>
      </c>
      <c r="H12" s="16" t="s">
        <v>36</v>
      </c>
      <c r="I12" s="16" t="s">
        <v>37</v>
      </c>
      <c r="J12" s="16" t="s">
        <v>38</v>
      </c>
      <c r="K12" s="17" t="s">
        <v>39</v>
      </c>
      <c r="L12" s="16" t="s">
        <v>40</v>
      </c>
      <c r="M12" s="18" t="s">
        <v>41</v>
      </c>
      <c r="N12" s="18" t="s">
        <v>42</v>
      </c>
      <c r="O12" s="16" t="str">
        <f aca="false">[1]'Severity, Exposure, Controllabi'!E6</f>
        <v>E3 - Medium probability</v>
      </c>
      <c r="P12" s="16" t="s">
        <v>43</v>
      </c>
      <c r="Q12" s="16" t="str">
        <f aca="false">[1]'Severity, Exposure, Controllabi'!E15</f>
        <v>S3 - Life-threatening or fatal injuries</v>
      </c>
      <c r="R12" s="16" t="s">
        <v>44</v>
      </c>
      <c r="S12" s="16" t="str">
        <f aca="false">[1]'Severity, Exposure, Controllabi'!E23</f>
        <v>C3 - Difficult to control or uncontrollable</v>
      </c>
      <c r="T12" s="16" t="s">
        <v>45</v>
      </c>
      <c r="U12" s="15" t="s">
        <v>46</v>
      </c>
      <c r="V12" s="17" t="s">
        <v>47</v>
      </c>
      <c r="W12" s="19"/>
      <c r="X12" s="19"/>
      <c r="Y12" s="19"/>
      <c r="Z12" s="19"/>
      <c r="AA12" s="19"/>
      <c r="AB12" s="19"/>
    </row>
    <row r="13" customFormat="false" ht="79.2" hidden="false" customHeight="false" outlineLevel="0" collapsed="false">
      <c r="A13" s="14" t="s">
        <v>48</v>
      </c>
      <c r="B13" s="15" t="str">
        <f aca="false">[1]'Situational Analysis Guidewords'!D7</f>
        <v>OM03 - Normal driving</v>
      </c>
      <c r="C13" s="15" t="str">
        <f aca="false">[1]'Situational Analysis Guidewords'!D20</f>
        <v>OS03 - Country Road</v>
      </c>
      <c r="D13" s="15" t="s">
        <v>33</v>
      </c>
      <c r="E13" s="15" t="s">
        <v>34</v>
      </c>
      <c r="F13" s="16"/>
      <c r="G13" s="16" t="s">
        <v>49</v>
      </c>
      <c r="H13" s="17" t="s">
        <v>50</v>
      </c>
      <c r="I13" s="16" t="s">
        <v>51</v>
      </c>
      <c r="J13" s="16" t="s">
        <v>52</v>
      </c>
      <c r="K13" s="17" t="s">
        <v>53</v>
      </c>
      <c r="L13" s="16" t="s">
        <v>40</v>
      </c>
      <c r="M13" s="16" t="s">
        <v>54</v>
      </c>
      <c r="N13" s="16" t="s">
        <v>55</v>
      </c>
      <c r="O13" s="16" t="str">
        <f aca="false">[1]'Severity, Exposure, Controllabi'!E5</f>
        <v>E2 - Low probability</v>
      </c>
      <c r="P13" s="17" t="s">
        <v>56</v>
      </c>
      <c r="Q13" s="16" t="str">
        <f aca="false">[1]'Severity, Exposure, Controllabi'!E15</f>
        <v>S3 - Life-threatening or fatal injuries</v>
      </c>
      <c r="R13" s="16" t="s">
        <v>57</v>
      </c>
      <c r="S13" s="16" t="str">
        <f aca="false">[1]'Severity, Exposure, Controllabi'!E23</f>
        <v>C3 - Difficult to control or uncontrollable</v>
      </c>
      <c r="T13" s="16" t="s">
        <v>45</v>
      </c>
      <c r="U13" s="15" t="s">
        <v>58</v>
      </c>
      <c r="V13" s="20" t="s">
        <v>59</v>
      </c>
      <c r="W13" s="19"/>
      <c r="X13" s="19"/>
      <c r="Y13" s="19"/>
      <c r="Z13" s="19"/>
      <c r="AA13" s="19"/>
      <c r="AB13" s="19"/>
    </row>
    <row r="14" customFormat="false" ht="92.4" hidden="false" customHeight="false" outlineLevel="0" collapsed="false">
      <c r="A14" s="14" t="s">
        <v>60</v>
      </c>
      <c r="B14" s="15" t="str">
        <f aca="false">[1]'Situational Analysis Guidewords'!D7</f>
        <v>OM03 - Normal driving</v>
      </c>
      <c r="C14" s="15" t="str">
        <f aca="false">[1]'Situational Analysis Guidewords'!D19</f>
        <v>OS02 - City Road</v>
      </c>
      <c r="D14" s="15" t="str">
        <f aca="false">[1]'Situational Analysis Guidewords'!D57</f>
        <v>EN07 - Snow (slippery road)</v>
      </c>
      <c r="E14" s="15" t="str">
        <f aca="false">[1]'Situational Analysis Guidewords'!D34</f>
        <v>SD02 - High speed</v>
      </c>
      <c r="F14" s="15"/>
      <c r="G14" s="15" t="str">
        <f aca="false">[1]'Situational Analysis Guidewords'!D44</f>
        <v>IU01 - Correctly used</v>
      </c>
      <c r="H14" s="16" t="s">
        <v>61</v>
      </c>
      <c r="I14" s="16" t="s">
        <v>37</v>
      </c>
      <c r="J14" s="15" t="str">
        <f aca="false">[1]'Hazard Analysis Guidewords'!D14</f>
        <v>DV11 - Actor effect is wrong</v>
      </c>
      <c r="K14" s="17" t="s">
        <v>62</v>
      </c>
      <c r="L14" s="15" t="str">
        <f aca="false">[1]'Hazard Analysis Guidewords'!D38</f>
        <v>EV03 - Car spins out of control</v>
      </c>
      <c r="M14" s="15" t="s">
        <v>63</v>
      </c>
      <c r="N14" s="15" t="s">
        <v>64</v>
      </c>
      <c r="O14" s="15" t="str">
        <f aca="false">[1]'Severity, Exposure, Controllabi'!E4</f>
        <v>E1 - Very low probability</v>
      </c>
      <c r="P14" s="15" t="s">
        <v>65</v>
      </c>
      <c r="Q14" s="15" t="str">
        <f aca="false">[1]'Severity, Exposure, Controllabi'!E15</f>
        <v>S3 - Life-threatening or fatal injuries</v>
      </c>
      <c r="R14" s="15" t="s">
        <v>66</v>
      </c>
      <c r="S14" s="15" t="str">
        <f aca="false">[1]'Severity, Exposure, Controllabi'!E23</f>
        <v>C3 - Difficult to control or uncontrollable</v>
      </c>
      <c r="T14" s="15" t="s">
        <v>67</v>
      </c>
      <c r="U14" s="15" t="s">
        <v>68</v>
      </c>
      <c r="V14" s="17" t="s">
        <v>69</v>
      </c>
      <c r="W14" s="21"/>
      <c r="X14" s="21"/>
      <c r="Y14" s="21"/>
      <c r="Z14" s="21"/>
      <c r="AA14" s="21"/>
      <c r="AB14" s="21"/>
    </row>
    <row r="15" customFormat="false" ht="79.2" hidden="false" customHeight="false" outlineLevel="0" collapsed="false">
      <c r="A15" s="14" t="s">
        <v>70</v>
      </c>
      <c r="B15" s="15" t="str">
        <f aca="false">[1]'Situational Analysis Guidewords'!D7</f>
        <v>OM03 - Normal driving</v>
      </c>
      <c r="C15" s="15" t="str">
        <f aca="false">[1]'Situational Analysis Guidewords'!D18</f>
        <v>OS01 - Any Road</v>
      </c>
      <c r="D15" s="15" t="str">
        <f aca="false">[1]'Situational Analysis Guidewords'!D59</f>
        <v>EN09 - N/A</v>
      </c>
      <c r="E15" s="15" t="str">
        <f aca="false">[1]'Situational Analysis Guidewords'!D38</f>
        <v>SD06 - High braking</v>
      </c>
      <c r="F15" s="15"/>
      <c r="G15" s="15" t="str">
        <f aca="false">[1]'Situational Analysis Guidewords'!D44</f>
        <v>IU01 - Correctly used</v>
      </c>
      <c r="H15" s="17" t="s">
        <v>71</v>
      </c>
      <c r="I15" s="16" t="s">
        <v>51</v>
      </c>
      <c r="J15" s="15" t="str">
        <f aca="false">[1]'Hazard Analysis Guidewords'!D5</f>
        <v>DV02 - Function unexpectedly activated</v>
      </c>
      <c r="K15" s="17" t="s">
        <v>72</v>
      </c>
      <c r="L15" s="15" t="str">
        <f aca="false">[1]'Hazard Analysis Guidewords'!D38</f>
        <v>EV03 - Car spins out of control</v>
      </c>
      <c r="M15" s="15" t="s">
        <v>73</v>
      </c>
      <c r="N15" s="16" t="s">
        <v>74</v>
      </c>
      <c r="O15" s="15" t="str">
        <f aca="false">[1]'Severity, Exposure, Controllabi'!E6</f>
        <v>E3 - Medium probability</v>
      </c>
      <c r="P15" s="15" t="s">
        <v>75</v>
      </c>
      <c r="Q15" s="15" t="str">
        <f aca="false">[1]'Severity, Exposure, Controllabi'!E14</f>
        <v>S2 - Severe and life-threatening injuries</v>
      </c>
      <c r="R15" s="15" t="s">
        <v>76</v>
      </c>
      <c r="S15" s="15" t="str">
        <f aca="false">[1]'Severity, Exposure, Controllabi'!E22</f>
        <v>C2 - Normally controllable</v>
      </c>
      <c r="T15" s="22" t="s">
        <v>77</v>
      </c>
      <c r="U15" s="15" t="s">
        <v>68</v>
      </c>
      <c r="V15" s="20" t="s">
        <v>78</v>
      </c>
      <c r="W15" s="21"/>
      <c r="X15" s="21"/>
      <c r="Y15" s="21"/>
      <c r="Z15" s="21"/>
      <c r="AA15" s="21"/>
      <c r="AB15" s="21"/>
    </row>
    <row r="16" customFormat="false" ht="15.75" hidden="false" customHeight="true" outlineLevel="0" collapsed="false">
      <c r="A16" s="0"/>
    </row>
    <row r="17" customFormat="false" ht="15.75" hidden="false" customHeight="false" outlineLevel="0" collapsed="false">
      <c r="A17" s="0"/>
    </row>
    <row r="18" customFormat="false" ht="15.75" hidden="false" customHeight="false" outlineLevel="0" collapsed="false">
      <c r="A18" s="0"/>
    </row>
    <row r="19" customFormat="false" ht="15.75" hidden="false" customHeight="false" outlineLevel="0" collapsed="false">
      <c r="A19" s="0"/>
    </row>
    <row r="20" customFormat="false" ht="15.75" hidden="false" customHeight="false" outlineLevel="0" collapsed="false">
      <c r="A20" s="0"/>
    </row>
    <row r="21" customFormat="false" ht="27.6" hidden="false" customHeight="false" outlineLevel="0" collapsed="false">
      <c r="A21" s="8" t="s">
        <v>6</v>
      </c>
      <c r="B21" s="12"/>
      <c r="C21" s="15" t="s">
        <v>32</v>
      </c>
      <c r="D21" s="15" t="s">
        <v>48</v>
      </c>
      <c r="E21" s="15" t="s">
        <v>60</v>
      </c>
      <c r="F21" s="15" t="s">
        <v>70</v>
      </c>
    </row>
    <row r="22" customFormat="false" ht="27.6" hidden="false" customHeight="true" outlineLevel="0" collapsed="false">
      <c r="A22" s="23" t="s">
        <v>7</v>
      </c>
      <c r="B22" s="13" t="s">
        <v>11</v>
      </c>
      <c r="C22" s="15" t="str">
        <f aca="false">[1]'Situational Analysis Guidewords'!D7</f>
        <v>OM03 - Normal driving</v>
      </c>
      <c r="D22" s="15" t="str">
        <f aca="false">[1]'Situational Analysis Guidewords'!D7</f>
        <v>OM03 - Normal driving</v>
      </c>
      <c r="E22" s="15" t="str">
        <f aca="false">[1]'Situational Analysis Guidewords'!D7</f>
        <v>OM03 - Normal driving</v>
      </c>
      <c r="F22" s="15" t="str">
        <f aca="false">[1]'Situational Analysis Guidewords'!D7</f>
        <v>OM03 - Normal driving</v>
      </c>
    </row>
    <row r="23" customFormat="false" ht="27.6" hidden="false" customHeight="false" outlineLevel="0" collapsed="false">
      <c r="A23" s="23"/>
      <c r="B23" s="13" t="s">
        <v>12</v>
      </c>
      <c r="C23" s="16" t="s">
        <v>79</v>
      </c>
      <c r="D23" s="15" t="s">
        <v>80</v>
      </c>
      <c r="E23" s="15" t="s">
        <v>81</v>
      </c>
      <c r="F23" s="15" t="s">
        <v>82</v>
      </c>
    </row>
    <row r="24" customFormat="false" ht="27.6" hidden="false" customHeight="false" outlineLevel="0" collapsed="false">
      <c r="A24" s="23"/>
      <c r="B24" s="13" t="s">
        <v>13</v>
      </c>
      <c r="C24" s="15" t="s">
        <v>33</v>
      </c>
      <c r="D24" s="15" t="s">
        <v>33</v>
      </c>
      <c r="E24" s="15" t="s">
        <v>83</v>
      </c>
      <c r="F24" s="15" t="s">
        <v>84</v>
      </c>
    </row>
    <row r="25" customFormat="false" ht="14.4" hidden="false" customHeight="false" outlineLevel="0" collapsed="false">
      <c r="A25" s="23"/>
      <c r="B25" s="13" t="s">
        <v>14</v>
      </c>
      <c r="C25" s="15" t="s">
        <v>34</v>
      </c>
      <c r="D25" s="15" t="s">
        <v>34</v>
      </c>
      <c r="E25" s="15" t="s">
        <v>34</v>
      </c>
      <c r="F25" s="15" t="s">
        <v>85</v>
      </c>
    </row>
    <row r="26" customFormat="false" ht="27.6" hidden="false" customHeight="false" outlineLevel="0" collapsed="false">
      <c r="A26" s="23"/>
      <c r="B26" s="13" t="s">
        <v>15</v>
      </c>
      <c r="C26" s="16"/>
      <c r="D26" s="16"/>
      <c r="E26" s="15"/>
      <c r="F26" s="15"/>
    </row>
    <row r="27" customFormat="false" ht="27.6" hidden="false" customHeight="false" outlineLevel="0" collapsed="false">
      <c r="A27" s="23"/>
      <c r="B27" s="13" t="s">
        <v>16</v>
      </c>
      <c r="C27" s="16" t="s">
        <v>35</v>
      </c>
      <c r="D27" s="16" t="s">
        <v>49</v>
      </c>
      <c r="E27" s="15" t="s">
        <v>35</v>
      </c>
      <c r="F27" s="15" t="s">
        <v>35</v>
      </c>
    </row>
    <row r="28" customFormat="false" ht="120" hidden="false" customHeight="false" outlineLevel="0" collapsed="false">
      <c r="A28" s="23"/>
      <c r="B28" s="13" t="s">
        <v>17</v>
      </c>
      <c r="C28" s="16" t="s">
        <v>36</v>
      </c>
      <c r="D28" s="17" t="s">
        <v>50</v>
      </c>
      <c r="E28" s="16" t="s">
        <v>61</v>
      </c>
      <c r="F28" s="17" t="s">
        <v>71</v>
      </c>
    </row>
    <row r="29" customFormat="false" ht="93.6" hidden="false" customHeight="false" outlineLevel="0" collapsed="false">
      <c r="A29" s="24" t="s">
        <v>8</v>
      </c>
      <c r="B29" s="13" t="s">
        <v>18</v>
      </c>
      <c r="C29" s="16" t="s">
        <v>37</v>
      </c>
      <c r="D29" s="16" t="s">
        <v>51</v>
      </c>
      <c r="E29" s="16" t="s">
        <v>37</v>
      </c>
      <c r="F29" s="16" t="s">
        <v>51</v>
      </c>
    </row>
    <row r="30" customFormat="false" ht="40.8" hidden="false" customHeight="false" outlineLevel="0" collapsed="false">
      <c r="A30" s="24"/>
      <c r="B30" s="13" t="s">
        <v>19</v>
      </c>
      <c r="C30" s="16" t="s">
        <v>38</v>
      </c>
      <c r="D30" s="16" t="s">
        <v>52</v>
      </c>
      <c r="E30" s="15" t="s">
        <v>86</v>
      </c>
      <c r="F30" s="15" t="s">
        <v>87</v>
      </c>
    </row>
    <row r="31" customFormat="false" ht="54" hidden="false" customHeight="false" outlineLevel="0" collapsed="false">
      <c r="A31" s="24"/>
      <c r="B31" s="13" t="s">
        <v>20</v>
      </c>
      <c r="C31" s="17" t="s">
        <v>39</v>
      </c>
      <c r="D31" s="17" t="s">
        <v>53</v>
      </c>
      <c r="E31" s="17" t="s">
        <v>62</v>
      </c>
      <c r="F31" s="17" t="s">
        <v>72</v>
      </c>
    </row>
    <row r="32" customFormat="false" ht="27.6" hidden="false" customHeight="false" outlineLevel="0" collapsed="false">
      <c r="A32" s="24"/>
      <c r="B32" s="13" t="s">
        <v>21</v>
      </c>
      <c r="C32" s="16" t="s">
        <v>40</v>
      </c>
      <c r="D32" s="16" t="s">
        <v>40</v>
      </c>
      <c r="E32" s="15" t="s">
        <v>88</v>
      </c>
      <c r="F32" s="15" t="s">
        <v>88</v>
      </c>
    </row>
    <row r="33" customFormat="false" ht="120" hidden="false" customHeight="false" outlineLevel="0" collapsed="false">
      <c r="A33" s="24"/>
      <c r="B33" s="13" t="s">
        <v>22</v>
      </c>
      <c r="C33" s="17" t="s">
        <v>41</v>
      </c>
      <c r="D33" s="16" t="s">
        <v>54</v>
      </c>
      <c r="E33" s="15" t="s">
        <v>63</v>
      </c>
      <c r="F33" s="15" t="s">
        <v>73</v>
      </c>
    </row>
    <row r="34" customFormat="false" ht="67.2" hidden="false" customHeight="false" outlineLevel="0" collapsed="false">
      <c r="A34" s="24"/>
      <c r="B34" s="13" t="s">
        <v>23</v>
      </c>
      <c r="C34" s="17" t="s">
        <v>42</v>
      </c>
      <c r="D34" s="16" t="s">
        <v>55</v>
      </c>
      <c r="E34" s="15" t="s">
        <v>64</v>
      </c>
      <c r="F34" s="16" t="s">
        <v>74</v>
      </c>
    </row>
    <row r="35" customFormat="false" ht="27.6" hidden="false" customHeight="false" outlineLevel="0" collapsed="false">
      <c r="A35" s="24" t="s">
        <v>9</v>
      </c>
      <c r="B35" s="13" t="s">
        <v>24</v>
      </c>
      <c r="C35" s="16" t="s">
        <v>89</v>
      </c>
      <c r="D35" s="16" t="s">
        <v>90</v>
      </c>
      <c r="E35" s="15" t="s">
        <v>91</v>
      </c>
      <c r="F35" s="15" t="s">
        <v>89</v>
      </c>
    </row>
    <row r="36" customFormat="false" ht="67.2" hidden="false" customHeight="false" outlineLevel="0" collapsed="false">
      <c r="A36" s="24"/>
      <c r="B36" s="13" t="s">
        <v>25</v>
      </c>
      <c r="C36" s="16" t="s">
        <v>43</v>
      </c>
      <c r="D36" s="17" t="s">
        <v>56</v>
      </c>
      <c r="E36" s="15" t="s">
        <v>65</v>
      </c>
      <c r="F36" s="15" t="s">
        <v>75</v>
      </c>
    </row>
    <row r="37" customFormat="false" ht="27.6" hidden="false" customHeight="false" outlineLevel="0" collapsed="false">
      <c r="A37" s="24"/>
      <c r="B37" s="13" t="s">
        <v>26</v>
      </c>
      <c r="C37" s="16" t="s">
        <v>92</v>
      </c>
      <c r="D37" s="16" t="s">
        <v>92</v>
      </c>
      <c r="E37" s="15" t="s">
        <v>92</v>
      </c>
      <c r="F37" s="15" t="str">
        <f aca="false">[1]'Severity, Exposure, Controllabi'!E14</f>
        <v>S2 - Severe and life-threatening injuries</v>
      </c>
    </row>
    <row r="38" customFormat="false" ht="67.2" hidden="false" customHeight="false" outlineLevel="0" collapsed="false">
      <c r="A38" s="24"/>
      <c r="B38" s="13" t="s">
        <v>27</v>
      </c>
      <c r="C38" s="16" t="s">
        <v>44</v>
      </c>
      <c r="D38" s="16" t="s">
        <v>57</v>
      </c>
      <c r="E38" s="15" t="s">
        <v>66</v>
      </c>
      <c r="F38" s="15" t="s">
        <v>76</v>
      </c>
    </row>
    <row r="39" customFormat="false" ht="40.8" hidden="false" customHeight="false" outlineLevel="0" collapsed="false">
      <c r="A39" s="24"/>
      <c r="B39" s="13" t="s">
        <v>28</v>
      </c>
      <c r="C39" s="16" t="str">
        <f aca="false">[1]'Severity, Exposure, Controllabi'!E23</f>
        <v>C3 - Difficult to control or uncontrollable</v>
      </c>
      <c r="D39" s="16" t="str">
        <f aca="false">C39</f>
        <v>C3 - Difficult to control or uncontrollable</v>
      </c>
      <c r="E39" s="15" t="str">
        <f aca="false">D39</f>
        <v>C3 - Difficult to control or uncontrollable</v>
      </c>
      <c r="F39" s="15" t="str">
        <f aca="false">[1]'Severity, Exposure, Controllabi'!E22</f>
        <v>C2 - Normally controllable</v>
      </c>
    </row>
    <row r="40" customFormat="false" ht="93.6" hidden="false" customHeight="false" outlineLevel="0" collapsed="false">
      <c r="A40" s="24"/>
      <c r="B40" s="13" t="s">
        <v>29</v>
      </c>
      <c r="C40" s="16" t="s">
        <v>45</v>
      </c>
      <c r="D40" s="16" t="s">
        <v>45</v>
      </c>
      <c r="E40" s="15" t="s">
        <v>67</v>
      </c>
      <c r="F40" s="22" t="s">
        <v>77</v>
      </c>
    </row>
    <row r="41" customFormat="false" ht="27.6" hidden="false" customHeight="false" outlineLevel="0" collapsed="false">
      <c r="A41" s="25" t="s">
        <v>10</v>
      </c>
      <c r="B41" s="13" t="s">
        <v>30</v>
      </c>
      <c r="C41" s="15" t="s">
        <v>46</v>
      </c>
      <c r="D41" s="15" t="s">
        <v>58</v>
      </c>
      <c r="E41" s="15" t="s">
        <v>68</v>
      </c>
      <c r="F41" s="15" t="s">
        <v>68</v>
      </c>
    </row>
    <row r="42" customFormat="false" ht="146.4" hidden="false" customHeight="false" outlineLevel="0" collapsed="false">
      <c r="A42" s="25"/>
      <c r="B42" s="12" t="s">
        <v>31</v>
      </c>
      <c r="C42" s="17" t="s">
        <v>47</v>
      </c>
      <c r="D42" s="20" t="s">
        <v>59</v>
      </c>
      <c r="E42" s="17" t="s">
        <v>69</v>
      </c>
      <c r="F42" s="20" t="s">
        <v>78</v>
      </c>
    </row>
  </sheetData>
  <mergeCells count="8">
    <mergeCell ref="B10:H10"/>
    <mergeCell ref="I10:N10"/>
    <mergeCell ref="O10:T10"/>
    <mergeCell ref="U10:V10"/>
    <mergeCell ref="A22:A28"/>
    <mergeCell ref="A29:A34"/>
    <mergeCell ref="A35:A40"/>
    <mergeCell ref="A41:A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0.8010204081633"/>
    <col collapsed="false" hidden="false" max="2" min="2" style="0" width="23.4897959183673"/>
    <col collapsed="false" hidden="false" max="3" min="3" style="0" width="25.9183673469388"/>
    <col collapsed="false" hidden="false" max="4" min="4" style="0" width="34.5561224489796"/>
    <col collapsed="false" hidden="false" max="5" min="5" style="0" width="35.3673469387755"/>
    <col collapsed="false" hidden="false" max="6" min="6" style="0" width="30.2397959183673"/>
    <col collapsed="false" hidden="false" max="7" min="7" style="0" width="22.0051020408163"/>
    <col collapsed="false" hidden="false" max="8" min="8" style="0" width="19.3061224489796"/>
    <col collapsed="false" hidden="false" max="9" min="9" style="0" width="37.7959183673469"/>
    <col collapsed="false" hidden="false" max="10" min="10" style="0" width="24.9744897959184"/>
    <col collapsed="false" hidden="false" max="11" min="11" style="0" width="24.3010204081633"/>
    <col collapsed="false" hidden="false" max="12" min="12" style="0" width="29.1581632653061"/>
    <col collapsed="false" hidden="false" max="13" min="13" style="0" width="43.0612244897959"/>
    <col collapsed="false" hidden="false" max="14" min="14" style="0" width="18.8979591836735"/>
    <col collapsed="false" hidden="false" max="15" min="15" style="0" width="17.280612244898"/>
    <col collapsed="false" hidden="false" max="16" min="16" style="0" width="34.5561224489796"/>
    <col collapsed="false" hidden="false" max="17" min="17" style="0" width="26.7295918367347"/>
    <col collapsed="false" hidden="false" max="19" min="18" style="0" width="42.6581632653061"/>
    <col collapsed="false" hidden="false" max="20" min="20" style="0" width="36.5816326530612"/>
    <col collapsed="false" hidden="false" max="21" min="21" style="0" width="33.3418367346939"/>
    <col collapsed="false" hidden="false" max="22" min="22" style="0" width="30.3724489795918"/>
    <col collapsed="false" hidden="false" max="23" min="23" style="0" width="19.4387755102041"/>
    <col collapsed="false" hidden="false" max="29" min="24" style="0" width="8.36734693877551"/>
    <col collapsed="false" hidden="false" max="1025" min="30" style="0" width="13.9030612244898"/>
  </cols>
  <sheetData>
    <row r="1" customFormat="false" ht="20.25" hidden="false" customHeight="true" outlineLevel="0" collapsed="false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customFormat="false" ht="12.75" hidden="false" customHeight="true" outlineLevel="0" collapsed="false">
      <c r="A2" s="28"/>
      <c r="B2" s="29" t="s">
        <v>93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customFormat="false" ht="12.75" hidden="false" customHeight="true" outlineLevel="0" collapsed="false">
      <c r="A3" s="27"/>
      <c r="C3" s="27"/>
      <c r="D3" s="27"/>
      <c r="E3" s="27"/>
      <c r="F3" s="27"/>
      <c r="G3" s="27"/>
      <c r="H3" s="27"/>
      <c r="I3" s="30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customFormat="false" ht="13.2" hidden="false" customHeight="true" outlineLevel="0" collapsed="false">
      <c r="B4" s="8" t="s">
        <v>6</v>
      </c>
      <c r="C4" s="31" t="s">
        <v>7</v>
      </c>
      <c r="D4" s="31"/>
      <c r="E4" s="31"/>
      <c r="F4" s="31"/>
      <c r="G4" s="31"/>
      <c r="H4" s="31"/>
      <c r="I4" s="31"/>
      <c r="J4" s="32" t="s">
        <v>8</v>
      </c>
      <c r="K4" s="32"/>
      <c r="L4" s="32"/>
      <c r="M4" s="32"/>
      <c r="N4" s="32"/>
      <c r="O4" s="32"/>
      <c r="P4" s="32" t="s">
        <v>9</v>
      </c>
      <c r="Q4" s="32"/>
      <c r="R4" s="32"/>
      <c r="S4" s="32"/>
      <c r="T4" s="32"/>
      <c r="U4" s="32"/>
      <c r="V4" s="33" t="s">
        <v>10</v>
      </c>
      <c r="W4" s="33"/>
    </row>
    <row r="5" customFormat="false" ht="26.4" hidden="false" customHeight="false" outlineLevel="0" collapsed="false">
      <c r="B5" s="12"/>
      <c r="C5" s="13" t="s">
        <v>11</v>
      </c>
      <c r="D5" s="13" t="s">
        <v>12</v>
      </c>
      <c r="E5" s="13" t="s">
        <v>13</v>
      </c>
      <c r="F5" s="13" t="s">
        <v>94</v>
      </c>
      <c r="G5" s="13" t="s">
        <v>15</v>
      </c>
      <c r="H5" s="13" t="s">
        <v>16</v>
      </c>
      <c r="I5" s="13" t="s">
        <v>17</v>
      </c>
      <c r="J5" s="13" t="s">
        <v>18</v>
      </c>
      <c r="K5" s="13" t="s">
        <v>19</v>
      </c>
      <c r="L5" s="13" t="s">
        <v>20</v>
      </c>
      <c r="M5" s="13" t="s">
        <v>21</v>
      </c>
      <c r="N5" s="13" t="s">
        <v>22</v>
      </c>
      <c r="O5" s="13" t="s">
        <v>23</v>
      </c>
      <c r="P5" s="13" t="s">
        <v>24</v>
      </c>
      <c r="Q5" s="13" t="s">
        <v>25</v>
      </c>
      <c r="R5" s="13" t="s">
        <v>26</v>
      </c>
      <c r="S5" s="13" t="s">
        <v>27</v>
      </c>
      <c r="T5" s="13" t="s">
        <v>28</v>
      </c>
      <c r="U5" s="13" t="s">
        <v>29</v>
      </c>
      <c r="V5" s="13" t="s">
        <v>30</v>
      </c>
      <c r="W5" s="12" t="s">
        <v>31</v>
      </c>
      <c r="X5" s="2"/>
      <c r="Y5" s="2"/>
      <c r="Z5" s="2"/>
      <c r="AA5" s="2"/>
      <c r="AB5" s="2"/>
      <c r="AC5" s="2"/>
    </row>
    <row r="6" customFormat="false" ht="12.75" hidden="false" customHeight="true" outlineLevel="0" collapsed="false">
      <c r="A6" s="34"/>
      <c r="B6" s="14" t="s">
        <v>32</v>
      </c>
      <c r="C6" s="14" t="s">
        <v>95</v>
      </c>
      <c r="D6" s="14" t="s">
        <v>96</v>
      </c>
      <c r="E6" s="14" t="s">
        <v>97</v>
      </c>
      <c r="F6" s="14" t="s">
        <v>98</v>
      </c>
      <c r="G6" s="14" t="s">
        <v>99</v>
      </c>
      <c r="H6" s="14" t="s">
        <v>100</v>
      </c>
      <c r="I6" s="14" t="s">
        <v>101</v>
      </c>
      <c r="J6" s="14" t="s">
        <v>102</v>
      </c>
      <c r="K6" s="14" t="s">
        <v>103</v>
      </c>
      <c r="L6" s="14" t="s">
        <v>104</v>
      </c>
      <c r="M6" s="14" t="s">
        <v>105</v>
      </c>
      <c r="N6" s="14" t="s">
        <v>106</v>
      </c>
      <c r="O6" s="14" t="s">
        <v>107</v>
      </c>
      <c r="P6" s="14" t="s">
        <v>108</v>
      </c>
      <c r="Q6" s="14" t="s">
        <v>109</v>
      </c>
      <c r="R6" s="14" t="s">
        <v>110</v>
      </c>
      <c r="S6" s="14" t="s">
        <v>111</v>
      </c>
      <c r="T6" s="14" t="s">
        <v>112</v>
      </c>
      <c r="U6" s="14" t="s">
        <v>113</v>
      </c>
      <c r="V6" s="14" t="s">
        <v>114</v>
      </c>
      <c r="W6" s="35" t="s">
        <v>115</v>
      </c>
      <c r="X6" s="34"/>
      <c r="Y6" s="34"/>
      <c r="Z6" s="34"/>
      <c r="AA6" s="34"/>
      <c r="AB6" s="34"/>
      <c r="AC6" s="34"/>
    </row>
    <row r="7" customFormat="false" ht="12.75" hidden="false" customHeight="true" outlineLevel="0" collapsed="false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customFormat="false" ht="12.75" hidden="false" customHeight="true" outlineLevel="0" collapsed="false">
      <c r="A8" s="27"/>
      <c r="B8" s="29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customFormat="false" ht="12.75" hidden="false" customHeight="true" outlineLevel="0" collapsed="false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customFormat="false" ht="12.75" hidden="false" customHeight="true" outlineLevel="0" collapsed="false">
      <c r="A10" s="27"/>
      <c r="B10" s="29" t="s">
        <v>116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customFormat="false" ht="12.75" hidden="false" customHeight="true" outlineLevel="0" collapsed="false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customFormat="false" ht="13.2" hidden="false" customHeight="true" outlineLevel="0" collapsed="false">
      <c r="B12" s="8" t="s">
        <v>6</v>
      </c>
      <c r="C12" s="9" t="s">
        <v>117</v>
      </c>
      <c r="D12" s="9"/>
      <c r="E12" s="9"/>
      <c r="F12" s="9"/>
      <c r="G12" s="9"/>
      <c r="H12" s="9"/>
      <c r="I12" s="9"/>
      <c r="J12" s="10" t="s">
        <v>8</v>
      </c>
      <c r="K12" s="10"/>
      <c r="L12" s="10"/>
      <c r="M12" s="10"/>
      <c r="N12" s="10"/>
      <c r="O12" s="10"/>
      <c r="P12" s="10" t="s">
        <v>9</v>
      </c>
      <c r="Q12" s="10"/>
      <c r="R12" s="10"/>
      <c r="S12" s="10"/>
      <c r="T12" s="10"/>
      <c r="U12" s="10"/>
      <c r="V12" s="11" t="s">
        <v>10</v>
      </c>
      <c r="W12" s="11"/>
      <c r="X12" s="5"/>
      <c r="Y12" s="5"/>
      <c r="Z12" s="5"/>
      <c r="AA12" s="5"/>
      <c r="AB12" s="5"/>
      <c r="AC12" s="5"/>
    </row>
    <row r="13" customFormat="false" ht="26.4" hidden="false" customHeight="false" outlineLevel="0" collapsed="false">
      <c r="B13" s="12"/>
      <c r="C13" s="13" t="s">
        <v>11</v>
      </c>
      <c r="D13" s="13" t="s">
        <v>12</v>
      </c>
      <c r="E13" s="13" t="s">
        <v>13</v>
      </c>
      <c r="F13" s="13" t="s">
        <v>94</v>
      </c>
      <c r="G13" s="13" t="s">
        <v>15</v>
      </c>
      <c r="H13" s="13" t="s">
        <v>16</v>
      </c>
      <c r="I13" s="13" t="s">
        <v>17</v>
      </c>
      <c r="J13" s="13" t="s">
        <v>18</v>
      </c>
      <c r="K13" s="13" t="s">
        <v>19</v>
      </c>
      <c r="L13" s="13" t="s">
        <v>20</v>
      </c>
      <c r="M13" s="13" t="s">
        <v>21</v>
      </c>
      <c r="N13" s="13" t="s">
        <v>22</v>
      </c>
      <c r="O13" s="13" t="s">
        <v>23</v>
      </c>
      <c r="P13" s="13" t="s">
        <v>24</v>
      </c>
      <c r="Q13" s="13" t="s">
        <v>25</v>
      </c>
      <c r="R13" s="13" t="s">
        <v>26</v>
      </c>
      <c r="S13" s="13" t="s">
        <v>27</v>
      </c>
      <c r="T13" s="13" t="s">
        <v>28</v>
      </c>
      <c r="U13" s="13" t="s">
        <v>29</v>
      </c>
      <c r="V13" s="13" t="s">
        <v>30</v>
      </c>
      <c r="W13" s="12" t="s">
        <v>31</v>
      </c>
      <c r="X13" s="2"/>
      <c r="Y13" s="2"/>
      <c r="Z13" s="2"/>
      <c r="AA13" s="2"/>
      <c r="AB13" s="2"/>
      <c r="AC13" s="2"/>
    </row>
    <row r="14" customFormat="false" ht="12.75" hidden="false" customHeight="true" outlineLevel="0" collapsed="false">
      <c r="B14" s="14" t="s">
        <v>32</v>
      </c>
      <c r="C14" s="14" t="s">
        <v>118</v>
      </c>
      <c r="D14" s="14" t="s">
        <v>119</v>
      </c>
      <c r="E14" s="14" t="s">
        <v>33</v>
      </c>
      <c r="F14" s="14" t="s">
        <v>120</v>
      </c>
      <c r="G14" s="14" t="s">
        <v>99</v>
      </c>
      <c r="H14" s="14" t="s">
        <v>35</v>
      </c>
      <c r="I14" s="14" t="s">
        <v>121</v>
      </c>
      <c r="J14" s="14" t="s">
        <v>102</v>
      </c>
      <c r="K14" s="14" t="s">
        <v>122</v>
      </c>
      <c r="L14" s="14" t="s">
        <v>104</v>
      </c>
      <c r="M14" s="14" t="s">
        <v>123</v>
      </c>
      <c r="N14" s="14" t="s">
        <v>106</v>
      </c>
      <c r="O14" s="14" t="s">
        <v>107</v>
      </c>
      <c r="P14" s="14" t="s">
        <v>108</v>
      </c>
      <c r="Q14" s="14" t="s">
        <v>109</v>
      </c>
      <c r="R14" s="14" t="s">
        <v>110</v>
      </c>
      <c r="S14" s="14" t="s">
        <v>111</v>
      </c>
      <c r="T14" s="14" t="s">
        <v>112</v>
      </c>
      <c r="U14" s="14" t="s">
        <v>113</v>
      </c>
      <c r="V14" s="14" t="s">
        <v>114</v>
      </c>
      <c r="W14" s="35" t="s">
        <v>124</v>
      </c>
      <c r="X14" s="34"/>
      <c r="Y14" s="34"/>
      <c r="Z14" s="34"/>
      <c r="AA14" s="34"/>
      <c r="AB14" s="34"/>
      <c r="AC14" s="34"/>
    </row>
    <row r="15" customFormat="false" ht="12.75" hidden="false" customHeight="true" outlineLevel="0" collapsed="false">
      <c r="B15" s="14" t="s">
        <v>48</v>
      </c>
      <c r="C15" s="14" t="s">
        <v>118</v>
      </c>
      <c r="D15" s="14" t="s">
        <v>119</v>
      </c>
      <c r="E15" s="14" t="s">
        <v>125</v>
      </c>
      <c r="F15" s="14" t="s">
        <v>120</v>
      </c>
      <c r="G15" s="14" t="s">
        <v>126</v>
      </c>
      <c r="H15" s="14" t="s">
        <v>35</v>
      </c>
      <c r="I15" s="14" t="s">
        <v>127</v>
      </c>
      <c r="J15" s="14" t="s">
        <v>102</v>
      </c>
      <c r="K15" s="14" t="s">
        <v>122</v>
      </c>
      <c r="L15" s="14" t="s">
        <v>104</v>
      </c>
      <c r="M15" s="14" t="s">
        <v>123</v>
      </c>
      <c r="N15" s="14" t="s">
        <v>106</v>
      </c>
      <c r="O15" s="14" t="s">
        <v>107</v>
      </c>
      <c r="P15" s="14" t="s">
        <v>91</v>
      </c>
      <c r="Q15" s="14" t="s">
        <v>128</v>
      </c>
      <c r="R15" s="14" t="s">
        <v>110</v>
      </c>
      <c r="S15" s="14" t="s">
        <v>111</v>
      </c>
      <c r="T15" s="14" t="s">
        <v>129</v>
      </c>
      <c r="U15" s="14" t="s">
        <v>130</v>
      </c>
      <c r="V15" s="14" t="s">
        <v>114</v>
      </c>
      <c r="W15" s="35" t="s">
        <v>124</v>
      </c>
      <c r="X15" s="34"/>
      <c r="Y15" s="34"/>
      <c r="Z15" s="34"/>
      <c r="AA15" s="34"/>
      <c r="AB15" s="34"/>
      <c r="AC15" s="34"/>
    </row>
    <row r="16" customFormat="false" ht="12.75" hidden="false" customHeight="true" outlineLevel="0" collapsed="false">
      <c r="B16" s="14" t="s">
        <v>60</v>
      </c>
      <c r="C16" s="14" t="s">
        <v>118</v>
      </c>
      <c r="D16" s="14" t="s">
        <v>131</v>
      </c>
      <c r="E16" s="14" t="s">
        <v>125</v>
      </c>
      <c r="F16" s="14" t="s">
        <v>132</v>
      </c>
      <c r="G16" s="14" t="s">
        <v>133</v>
      </c>
      <c r="H16" s="14" t="s">
        <v>35</v>
      </c>
      <c r="I16" s="14" t="s">
        <v>134</v>
      </c>
      <c r="J16" s="14" t="s">
        <v>102</v>
      </c>
      <c r="K16" s="14" t="s">
        <v>122</v>
      </c>
      <c r="L16" s="14" t="s">
        <v>104</v>
      </c>
      <c r="M16" s="14" t="s">
        <v>123</v>
      </c>
      <c r="N16" s="14" t="s">
        <v>135</v>
      </c>
      <c r="O16" s="14" t="s">
        <v>107</v>
      </c>
      <c r="P16" s="14" t="s">
        <v>90</v>
      </c>
      <c r="Q16" s="14" t="s">
        <v>136</v>
      </c>
      <c r="R16" s="14" t="s">
        <v>92</v>
      </c>
      <c r="S16" s="14" t="s">
        <v>137</v>
      </c>
      <c r="T16" s="14" t="s">
        <v>138</v>
      </c>
      <c r="U16" s="14" t="s">
        <v>139</v>
      </c>
      <c r="V16" s="14" t="s">
        <v>140</v>
      </c>
      <c r="W16" s="35" t="s">
        <v>124</v>
      </c>
      <c r="X16" s="34"/>
      <c r="Y16" s="34"/>
      <c r="Z16" s="34"/>
      <c r="AA16" s="34"/>
      <c r="AB16" s="34"/>
      <c r="AC16" s="34"/>
    </row>
    <row r="17" customFormat="false" ht="12.75" hidden="false" customHeight="true" outlineLevel="0" collapsed="false">
      <c r="B17" s="14" t="s">
        <v>70</v>
      </c>
      <c r="C17" s="14" t="s">
        <v>118</v>
      </c>
      <c r="D17" s="14" t="s">
        <v>141</v>
      </c>
      <c r="E17" s="14" t="s">
        <v>33</v>
      </c>
      <c r="F17" s="14" t="s">
        <v>34</v>
      </c>
      <c r="G17" s="14" t="s">
        <v>142</v>
      </c>
      <c r="H17" s="14" t="s">
        <v>35</v>
      </c>
      <c r="I17" s="14" t="s">
        <v>143</v>
      </c>
      <c r="J17" s="14" t="s">
        <v>102</v>
      </c>
      <c r="K17" s="14" t="s">
        <v>122</v>
      </c>
      <c r="L17" s="14" t="s">
        <v>104</v>
      </c>
      <c r="M17" s="14" t="s">
        <v>144</v>
      </c>
      <c r="N17" s="14" t="s">
        <v>145</v>
      </c>
      <c r="O17" s="14" t="s">
        <v>107</v>
      </c>
      <c r="P17" s="14" t="s">
        <v>108</v>
      </c>
      <c r="Q17" s="14" t="s">
        <v>146</v>
      </c>
      <c r="R17" s="14" t="s">
        <v>92</v>
      </c>
      <c r="S17" s="14" t="s">
        <v>147</v>
      </c>
      <c r="T17" s="14" t="s">
        <v>129</v>
      </c>
      <c r="U17" s="14" t="s">
        <v>148</v>
      </c>
      <c r="V17" s="14" t="s">
        <v>149</v>
      </c>
      <c r="W17" s="35" t="s">
        <v>124</v>
      </c>
      <c r="X17" s="34"/>
      <c r="Y17" s="34"/>
      <c r="Z17" s="34"/>
      <c r="AA17" s="34"/>
      <c r="AB17" s="34"/>
      <c r="AC17" s="34"/>
    </row>
    <row r="18" customFormat="false" ht="12.75" hidden="false" customHeight="true" outlineLevel="0" collapsed="false">
      <c r="B18" s="14" t="s">
        <v>150</v>
      </c>
      <c r="C18" s="14" t="s">
        <v>118</v>
      </c>
      <c r="D18" s="14" t="s">
        <v>141</v>
      </c>
      <c r="E18" s="14" t="s">
        <v>125</v>
      </c>
      <c r="F18" s="14" t="s">
        <v>151</v>
      </c>
      <c r="G18" s="14" t="s">
        <v>126</v>
      </c>
      <c r="H18" s="14" t="s">
        <v>35</v>
      </c>
      <c r="I18" s="14" t="s">
        <v>152</v>
      </c>
      <c r="J18" s="14" t="s">
        <v>102</v>
      </c>
      <c r="K18" s="14" t="s">
        <v>122</v>
      </c>
      <c r="L18" s="14" t="s">
        <v>104</v>
      </c>
      <c r="M18" s="14" t="s">
        <v>123</v>
      </c>
      <c r="N18" s="14" t="s">
        <v>135</v>
      </c>
      <c r="O18" s="14" t="s">
        <v>107</v>
      </c>
      <c r="P18" s="14" t="s">
        <v>90</v>
      </c>
      <c r="Q18" s="14" t="s">
        <v>153</v>
      </c>
      <c r="R18" s="14" t="s">
        <v>92</v>
      </c>
      <c r="S18" s="14" t="s">
        <v>147</v>
      </c>
      <c r="T18" s="14" t="s">
        <v>154</v>
      </c>
      <c r="U18" s="14" t="s">
        <v>148</v>
      </c>
      <c r="V18" s="14" t="s">
        <v>149</v>
      </c>
      <c r="W18" s="35" t="s">
        <v>124</v>
      </c>
      <c r="X18" s="34"/>
      <c r="Y18" s="34"/>
      <c r="Z18" s="34"/>
      <c r="AA18" s="34"/>
      <c r="AB18" s="34"/>
      <c r="AC18" s="34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9.31632653061224"/>
    <col collapsed="false" hidden="false" max="2" min="2" style="0" width="29.0255102040816"/>
    <col collapsed="false" hidden="false" max="3" min="3" style="0" width="82.6173469387755"/>
    <col collapsed="false" hidden="false" max="4" min="4" style="0" width="34.5561224489796"/>
    <col collapsed="false" hidden="false" max="5" min="5" style="0" width="35.3673469387755"/>
    <col collapsed="false" hidden="false" max="6" min="6" style="0" width="30.2397959183673"/>
    <col collapsed="false" hidden="false" max="7" min="7" style="0" width="22.0051020408163"/>
    <col collapsed="false" hidden="false" max="8" min="8" style="0" width="19.3061224489796"/>
    <col collapsed="false" hidden="false" max="9" min="9" style="0" width="37.7959183673469"/>
    <col collapsed="false" hidden="false" max="10" min="10" style="0" width="24.9744897959184"/>
    <col collapsed="false" hidden="false" max="11" min="11" style="0" width="24.3010204081633"/>
    <col collapsed="false" hidden="false" max="12" min="12" style="0" width="29.1581632653061"/>
    <col collapsed="false" hidden="false" max="13" min="13" style="0" width="43.0612244897959"/>
    <col collapsed="false" hidden="false" max="14" min="14" style="0" width="18.8979591836735"/>
    <col collapsed="false" hidden="false" max="15" min="15" style="0" width="17.280612244898"/>
    <col collapsed="false" hidden="false" max="16" min="16" style="0" width="34.5561224489796"/>
    <col collapsed="false" hidden="false" max="17" min="17" style="0" width="26.7295918367347"/>
    <col collapsed="false" hidden="false" max="18" min="18" style="0" width="42.6581632653061"/>
    <col collapsed="false" hidden="false" max="19" min="19" style="0" width="22.9489795918367"/>
    <col collapsed="false" hidden="false" max="20" min="20" style="0" width="105.025510204082"/>
    <col collapsed="false" hidden="false" max="21" min="21" style="0" width="33.3418367346939"/>
    <col collapsed="false" hidden="false" max="22" min="22" style="0" width="30.3724489795918"/>
    <col collapsed="false" hidden="false" max="26" min="23" style="0" width="8.36734693877551"/>
    <col collapsed="false" hidden="false" max="1025" min="27" style="0" width="13.9030612244898"/>
  </cols>
  <sheetData>
    <row r="1" customFormat="false" ht="20.25" hidden="false" customHeight="true" outlineLevel="0" collapsed="false">
      <c r="A1" s="26" t="s">
        <v>155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2.75" hidden="false" customHeight="true" outlineLevel="0" collapsed="false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2.75" hidden="false" customHeight="true" outlineLevel="0" collapsed="false">
      <c r="A3" s="36" t="s">
        <v>11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2.75" hidden="false" customHeight="true" outlineLevel="0" collapsed="false">
      <c r="A4" s="37" t="s">
        <v>156</v>
      </c>
      <c r="B4" s="38" t="s">
        <v>157</v>
      </c>
      <c r="C4" s="38" t="s">
        <v>158</v>
      </c>
      <c r="D4" s="38" t="s">
        <v>159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2.75" hidden="false" customHeight="true" outlineLevel="0" collapsed="false">
      <c r="A5" s="39" t="str">
        <f aca="false">"OM" &amp; TEXT(ROW()-ROW($A$4), "00")</f>
        <v>OM01</v>
      </c>
      <c r="B5" s="40" t="s">
        <v>160</v>
      </c>
      <c r="C5" s="40" t="s">
        <v>161</v>
      </c>
      <c r="D5" s="41" t="str">
        <f aca="false">$A5 &amp; " - " &amp; $B5</f>
        <v>OM01 - Parked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2.75" hidden="false" customHeight="true" outlineLevel="0" collapsed="false">
      <c r="A6" s="39" t="str">
        <f aca="false">"OM" &amp; TEXT(ROW()-ROW($A$4), "00")</f>
        <v>OM02</v>
      </c>
      <c r="B6" s="40" t="s">
        <v>162</v>
      </c>
      <c r="C6" s="40" t="s">
        <v>163</v>
      </c>
      <c r="D6" s="41" t="str">
        <f aca="false">$A6 &amp; " - " &amp; $B6</f>
        <v>OM02 - Ignition on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2.75" hidden="false" customHeight="true" outlineLevel="0" collapsed="false">
      <c r="A7" s="39" t="str">
        <f aca="false">"OM" &amp; TEXT(ROW()-ROW($A$4), "00")</f>
        <v>OM03</v>
      </c>
      <c r="B7" s="40" t="s">
        <v>164</v>
      </c>
      <c r="C7" s="40" t="s">
        <v>165</v>
      </c>
      <c r="D7" s="41" t="str">
        <f aca="false">$A7 &amp; " - " &amp; $B7</f>
        <v>OM03 - Normal driving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2.75" hidden="false" customHeight="true" outlineLevel="0" collapsed="false">
      <c r="A8" s="39" t="str">
        <f aca="false">"OM" &amp; TEXT(ROW()-ROW($A$4), "00")</f>
        <v>OM04</v>
      </c>
      <c r="B8" s="40" t="s">
        <v>166</v>
      </c>
      <c r="C8" s="40" t="s">
        <v>165</v>
      </c>
      <c r="D8" s="41" t="str">
        <f aca="false">$A8 &amp; " - " &amp; $B8</f>
        <v>OM04 - Backward driving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2.75" hidden="false" customHeight="true" outlineLevel="0" collapsed="false">
      <c r="A9" s="39" t="str">
        <f aca="false">"OM" &amp; TEXT(ROW()-ROW($A$4), "00")</f>
        <v>OM05</v>
      </c>
      <c r="B9" s="40" t="s">
        <v>167</v>
      </c>
      <c r="C9" s="40" t="s">
        <v>168</v>
      </c>
      <c r="D9" s="41" t="str">
        <f aca="false">$A9 &amp; " - " &amp; $B9</f>
        <v>OM05 - Degraded driving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2.75" hidden="false" customHeight="true" outlineLevel="0" collapsed="false">
      <c r="A10" s="39" t="str">
        <f aca="false">"OM" &amp; TEXT(ROW()-ROW($A$4), "00")</f>
        <v>OM06</v>
      </c>
      <c r="B10" s="40" t="s">
        <v>169</v>
      </c>
      <c r="C10" s="40" t="s">
        <v>170</v>
      </c>
      <c r="D10" s="41" t="str">
        <f aca="false">$A10 &amp; " - " &amp; $B10</f>
        <v>OM06 - Towing (active)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2.75" hidden="false" customHeight="true" outlineLevel="0" collapsed="false">
      <c r="A11" s="39" t="str">
        <f aca="false">"OM" &amp; TEXT(ROW()-ROW($A$4), "00")</f>
        <v>OM07</v>
      </c>
      <c r="B11" s="40" t="s">
        <v>171</v>
      </c>
      <c r="C11" s="40" t="s">
        <v>172</v>
      </c>
      <c r="D11" s="41" t="str">
        <f aca="false">$A11 &amp; " - " &amp; $B11</f>
        <v>OM07 - Towing (passive)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2.75" hidden="false" customHeight="true" outlineLevel="0" collapsed="false">
      <c r="A12" s="39" t="str">
        <f aca="false">"OM" &amp; TEXT(ROW()-ROW($A$4), "00")</f>
        <v>OM08</v>
      </c>
      <c r="B12" s="40" t="s">
        <v>173</v>
      </c>
      <c r="C12" s="40" t="s">
        <v>174</v>
      </c>
      <c r="D12" s="41" t="str">
        <f aca="false">$A12 &amp; " - " &amp; $B12</f>
        <v>OM08 - Service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2.75" hidden="false" customHeight="true" outlineLevel="0" collapsed="false">
      <c r="A13" s="39" t="str">
        <f aca="false">"OM" &amp; TEXT(ROW()-ROW($A$4), "00")</f>
        <v>OM09</v>
      </c>
      <c r="B13" s="40" t="s">
        <v>175</v>
      </c>
      <c r="C13" s="40" t="s">
        <v>176</v>
      </c>
      <c r="D13" s="41" t="str">
        <f aca="false">$A13 &amp; " - " &amp; $B13</f>
        <v>OM09 - N/A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2.75" hidden="false" customHeight="true" outlineLevel="0" collapsed="false">
      <c r="A14" s="42"/>
      <c r="B14" s="42"/>
      <c r="C14" s="42"/>
      <c r="D14" s="42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2.75" hidden="false" customHeight="true" outlineLevel="0" collapsed="false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2.75" hidden="false" customHeight="true" outlineLevel="0" collapsed="false">
      <c r="A16" s="36" t="s">
        <v>12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2.75" hidden="false" customHeight="true" outlineLevel="0" collapsed="false">
      <c r="A17" s="37" t="s">
        <v>156</v>
      </c>
      <c r="B17" s="38" t="s">
        <v>177</v>
      </c>
      <c r="C17" s="38" t="s">
        <v>158</v>
      </c>
      <c r="D17" s="38" t="s">
        <v>159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75" hidden="false" customHeight="true" outlineLevel="0" collapsed="false">
      <c r="A18" s="39" t="str">
        <f aca="false">"OS" &amp; TEXT(ROW()-ROW($A$17), "00")</f>
        <v>OS01</v>
      </c>
      <c r="B18" s="40" t="s">
        <v>178</v>
      </c>
      <c r="C18" s="40" t="s">
        <v>179</v>
      </c>
      <c r="D18" s="41" t="str">
        <f aca="false">$A18 &amp; " - " &amp; $B18</f>
        <v>OS01 - Any Road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2.75" hidden="false" customHeight="true" outlineLevel="0" collapsed="false">
      <c r="A19" s="39" t="str">
        <f aca="false">"OS" &amp; TEXT(ROW()-ROW($A$17), "00")</f>
        <v>OS02</v>
      </c>
      <c r="B19" s="40" t="s">
        <v>96</v>
      </c>
      <c r="C19" s="40" t="s">
        <v>179</v>
      </c>
      <c r="D19" s="41" t="str">
        <f aca="false">$A19 &amp; " - " &amp; $B19</f>
        <v>OS02 - City Road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2.75" hidden="false" customHeight="true" outlineLevel="0" collapsed="false">
      <c r="A20" s="39" t="str">
        <f aca="false">"OS" &amp; TEXT(ROW()-ROW($A$17), "00")</f>
        <v>OS03</v>
      </c>
      <c r="B20" s="40" t="s">
        <v>180</v>
      </c>
      <c r="C20" s="40" t="s">
        <v>179</v>
      </c>
      <c r="D20" s="41" t="str">
        <f aca="false">$A20 &amp; " - " &amp; $B20</f>
        <v>OS03 - Country Road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2.75" hidden="false" customHeight="true" outlineLevel="0" collapsed="false">
      <c r="A21" s="39" t="str">
        <f aca="false">"OS" &amp; TEXT(ROW()-ROW($A$17), "00")</f>
        <v>OS04</v>
      </c>
      <c r="B21" s="40" t="s">
        <v>181</v>
      </c>
      <c r="C21" s="40" t="s">
        <v>179</v>
      </c>
      <c r="D21" s="41" t="str">
        <f aca="false">$A21 &amp; " - " &amp; $B21</f>
        <v>OS04 - Highway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2.75" hidden="false" customHeight="true" outlineLevel="0" collapsed="false">
      <c r="A22" s="39" t="str">
        <f aca="false">"OS" &amp; TEXT(ROW()-ROW($A$17), "00")</f>
        <v>OS05</v>
      </c>
      <c r="B22" s="40" t="s">
        <v>182</v>
      </c>
      <c r="C22" s="40" t="s">
        <v>179</v>
      </c>
      <c r="D22" s="41" t="str">
        <f aca="false">$A22 &amp; " - " &amp; $B22</f>
        <v>OS05 - Mountain Pass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2.75" hidden="false" customHeight="true" outlineLevel="0" collapsed="false">
      <c r="A23" s="39" t="str">
        <f aca="false">"OS" &amp; TEXT(ROW()-ROW($A$17), "00")</f>
        <v>OS06</v>
      </c>
      <c r="B23" s="40" t="s">
        <v>183</v>
      </c>
      <c r="C23" s="40" t="s">
        <v>179</v>
      </c>
      <c r="D23" s="41" t="str">
        <f aca="false">$A23 &amp; " - " &amp; $B23</f>
        <v>OS06 - Off Road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2.75" hidden="false" customHeight="true" outlineLevel="0" collapsed="false">
      <c r="A24" s="39" t="str">
        <f aca="false">"OS" &amp; TEXT(ROW()-ROW($A$17), "00")</f>
        <v>OS07</v>
      </c>
      <c r="B24" s="40" t="s">
        <v>184</v>
      </c>
      <c r="C24" s="40" t="s">
        <v>185</v>
      </c>
      <c r="D24" s="41" t="str">
        <f aca="false">$A24 &amp; " - " &amp; $B24</f>
        <v>OS07 - Road with gradient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customFormat="false" ht="12.75" hidden="false" customHeight="true" outlineLevel="0" collapsed="false">
      <c r="A25" s="39" t="str">
        <f aca="false">"OS" &amp; TEXT(ROW()-ROW($A$17), "00")</f>
        <v>OS08</v>
      </c>
      <c r="B25" s="40" t="s">
        <v>186</v>
      </c>
      <c r="C25" s="40" t="s">
        <v>185</v>
      </c>
      <c r="D25" s="41" t="str">
        <f aca="false">$A25 &amp; " - " &amp; $B25</f>
        <v>OS08 - Road with bump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customFormat="false" ht="12.75" hidden="false" customHeight="true" outlineLevel="0" collapsed="false">
      <c r="A26" s="39" t="str">
        <f aca="false">"OS" &amp; TEXT(ROW()-ROW($A$17), "00")</f>
        <v>OS09</v>
      </c>
      <c r="B26" s="40" t="s">
        <v>187</v>
      </c>
      <c r="C26" s="40" t="s">
        <v>185</v>
      </c>
      <c r="D26" s="41" t="str">
        <f aca="false">$A26 &amp; " - " &amp; $B26</f>
        <v>OS09 - Road tunnel</v>
      </c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customFormat="false" ht="12.75" hidden="false" customHeight="true" outlineLevel="0" collapsed="false">
      <c r="A27" s="39" t="str">
        <f aca="false">"OS" &amp; TEXT(ROW()-ROW($A$17), "00")</f>
        <v>OS10</v>
      </c>
      <c r="B27" s="40" t="s">
        <v>188</v>
      </c>
      <c r="C27" s="40" t="s">
        <v>185</v>
      </c>
      <c r="D27" s="41" t="str">
        <f aca="false">$A27 &amp; " - " &amp; $B27</f>
        <v>OS10 - Road with construction site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customFormat="false" ht="12.75" hidden="false" customHeight="true" outlineLevel="0" collapsed="false">
      <c r="A28" s="39" t="str">
        <f aca="false">"OS" &amp; TEXT(ROW()-ROW($A$17), "00")</f>
        <v>OS11</v>
      </c>
      <c r="B28" s="40" t="s">
        <v>175</v>
      </c>
      <c r="C28" s="40" t="s">
        <v>176</v>
      </c>
      <c r="D28" s="41" t="str">
        <f aca="false">$A28 &amp; " - " &amp; $B28</f>
        <v>OS11 - N/A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customFormat="false" ht="12.75" hidden="false" customHeight="true" outlineLevel="0" collapsed="false">
      <c r="A29" s="42"/>
      <c r="B29" s="42"/>
      <c r="C29" s="42"/>
      <c r="D29" s="42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customFormat="false" ht="12.75" hidden="false" customHeight="true" outlineLevel="0" collapsed="false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customFormat="false" ht="12.75" hidden="false" customHeight="true" outlineLevel="0" collapsed="false">
      <c r="A31" s="36" t="s">
        <v>14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customFormat="false" ht="12.75" hidden="false" customHeight="true" outlineLevel="0" collapsed="false">
      <c r="A32" s="37" t="s">
        <v>156</v>
      </c>
      <c r="B32" s="38" t="s">
        <v>177</v>
      </c>
      <c r="C32" s="38" t="s">
        <v>158</v>
      </c>
      <c r="D32" s="38" t="s">
        <v>159</v>
      </c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customFormat="false" ht="12.75" hidden="false" customHeight="true" outlineLevel="0" collapsed="false">
      <c r="A33" s="39" t="str">
        <f aca="false">"SD" &amp; TEXT(ROW()-ROW($A$32), "00")</f>
        <v>SD01</v>
      </c>
      <c r="B33" s="40" t="s">
        <v>189</v>
      </c>
      <c r="C33" s="40" t="s">
        <v>190</v>
      </c>
      <c r="D33" s="41" t="str">
        <f aca="false">$A33 &amp; " - " &amp; $B33</f>
        <v>SD01 - Low speed</v>
      </c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customFormat="false" ht="12.75" hidden="false" customHeight="true" outlineLevel="0" collapsed="false">
      <c r="A34" s="39" t="str">
        <f aca="false">"SD" &amp; TEXT(ROW()-ROW($A$32), "00")</f>
        <v>SD02</v>
      </c>
      <c r="B34" s="40" t="s">
        <v>191</v>
      </c>
      <c r="C34" s="40" t="s">
        <v>190</v>
      </c>
      <c r="D34" s="41" t="str">
        <f aca="false">$A34 &amp; " - " &amp; $B34</f>
        <v>SD02 - High speed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customFormat="false" ht="12.75" hidden="false" customHeight="true" outlineLevel="0" collapsed="false">
      <c r="A35" s="39" t="str">
        <f aca="false">"SD" &amp; TEXT(ROW()-ROW($A$32), "00")</f>
        <v>SD03</v>
      </c>
      <c r="B35" s="40" t="s">
        <v>192</v>
      </c>
      <c r="C35" s="40" t="s">
        <v>190</v>
      </c>
      <c r="D35" s="41" t="str">
        <f aca="false">$A35 &amp; " - " &amp; $B35</f>
        <v>SD03 - Normal acceleration</v>
      </c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customFormat="false" ht="12.75" hidden="false" customHeight="true" outlineLevel="0" collapsed="false">
      <c r="A36" s="39" t="str">
        <f aca="false">"SD" &amp; TEXT(ROW()-ROW($A$32), "00")</f>
        <v>SD04</v>
      </c>
      <c r="B36" s="40" t="s">
        <v>193</v>
      </c>
      <c r="C36" s="40" t="s">
        <v>190</v>
      </c>
      <c r="D36" s="41" t="str">
        <f aca="false">$A36 &amp; " - " &amp; $B36</f>
        <v>SD04 - High acceleration</v>
      </c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customFormat="false" ht="12.75" hidden="false" customHeight="true" outlineLevel="0" collapsed="false">
      <c r="A37" s="39" t="str">
        <f aca="false">"SD" &amp; TEXT(ROW()-ROW($A$32), "00")</f>
        <v>SD05</v>
      </c>
      <c r="B37" s="40" t="s">
        <v>194</v>
      </c>
      <c r="C37" s="40" t="s">
        <v>190</v>
      </c>
      <c r="D37" s="41" t="str">
        <f aca="false">$A37 &amp; " - " &amp; $B37</f>
        <v>SD05 - Normal braking</v>
      </c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customFormat="false" ht="12.75" hidden="false" customHeight="true" outlineLevel="0" collapsed="false">
      <c r="A38" s="39" t="str">
        <f aca="false">"SD" &amp; TEXT(ROW()-ROW($A$32), "00")</f>
        <v>SD06</v>
      </c>
      <c r="B38" s="40" t="s">
        <v>195</v>
      </c>
      <c r="C38" s="40" t="s">
        <v>190</v>
      </c>
      <c r="D38" s="41" t="str">
        <f aca="false">$A38 &amp; " - " &amp; $B38</f>
        <v>SD06 - High braking</v>
      </c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customFormat="false" ht="12.75" hidden="false" customHeight="true" outlineLevel="0" collapsed="false">
      <c r="A39" s="39" t="str">
        <f aca="false">"SD" &amp; TEXT(ROW()-ROW($A$32), "00")</f>
        <v>SD07</v>
      </c>
      <c r="B39" s="40" t="s">
        <v>175</v>
      </c>
      <c r="C39" s="40" t="s">
        <v>176</v>
      </c>
      <c r="D39" s="41" t="str">
        <f aca="false">$A39 &amp; " - " &amp; $B39</f>
        <v>SD07 - N/A</v>
      </c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customFormat="false" ht="12.75" hidden="false" customHeight="true" outlineLevel="0" collapsed="false">
      <c r="A40" s="42"/>
      <c r="B40" s="42"/>
      <c r="C40" s="42"/>
      <c r="D40" s="42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customFormat="false" ht="12.75" hidden="false" customHeight="true" outlineLevel="0" collapsed="false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customFormat="false" ht="12.75" hidden="false" customHeight="true" outlineLevel="0" collapsed="false">
      <c r="A42" s="36" t="s">
        <v>196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customFormat="false" ht="12.75" hidden="false" customHeight="true" outlineLevel="0" collapsed="false">
      <c r="A43" s="37" t="s">
        <v>156</v>
      </c>
      <c r="B43" s="38" t="s">
        <v>157</v>
      </c>
      <c r="C43" s="38" t="s">
        <v>158</v>
      </c>
      <c r="D43" s="38" t="s">
        <v>159</v>
      </c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customFormat="false" ht="12.75" hidden="false" customHeight="true" outlineLevel="0" collapsed="false">
      <c r="A44" s="39" t="str">
        <f aca="false">"IU" &amp; TEXT(ROW()-ROW($A$43), "00")</f>
        <v>IU01</v>
      </c>
      <c r="B44" s="40" t="s">
        <v>197</v>
      </c>
      <c r="C44" s="40" t="s">
        <v>198</v>
      </c>
      <c r="D44" s="41" t="str">
        <f aca="false">$A44 &amp; " - " &amp; $B44</f>
        <v>IU01 - Correctly used</v>
      </c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customFormat="false" ht="12.75" hidden="false" customHeight="true" outlineLevel="0" collapsed="false">
      <c r="A45" s="39" t="str">
        <f aca="false">"IU" &amp; TEXT(ROW()-ROW($A$43), "00")</f>
        <v>IU02</v>
      </c>
      <c r="B45" s="40" t="s">
        <v>199</v>
      </c>
      <c r="C45" s="40" t="s">
        <v>200</v>
      </c>
      <c r="D45" s="41" t="str">
        <f aca="false">$A45 &amp; " - " &amp; $B45</f>
        <v>IU02 - Incorrectly used</v>
      </c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customFormat="false" ht="12.75" hidden="false" customHeight="true" outlineLevel="0" collapsed="false">
      <c r="A46" s="39" t="str">
        <f aca="false">"IU" &amp; TEXT(ROW()-ROW($A$43), "00")</f>
        <v>IU03</v>
      </c>
      <c r="B46" s="40" t="s">
        <v>175</v>
      </c>
      <c r="C46" s="40" t="s">
        <v>176</v>
      </c>
      <c r="D46" s="41" t="str">
        <f aca="false">$A46 &amp; " - " &amp; $B46</f>
        <v>IU03 - N/A</v>
      </c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customFormat="false" ht="12.75" hidden="false" customHeight="true" outlineLevel="0" collapsed="false">
      <c r="A47" s="42"/>
      <c r="B47" s="42"/>
      <c r="C47" s="42"/>
      <c r="D47" s="42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customFormat="false" ht="12.75" hidden="false" customHeight="true" outlineLevel="0" collapsed="false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customFormat="false" ht="12.75" hidden="false" customHeight="true" outlineLevel="0" collapsed="false">
      <c r="A49" s="36" t="s">
        <v>13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customFormat="false" ht="12.75" hidden="false" customHeight="true" outlineLevel="0" collapsed="false">
      <c r="A50" s="37" t="s">
        <v>156</v>
      </c>
      <c r="B50" s="38" t="s">
        <v>177</v>
      </c>
      <c r="C50" s="38" t="s">
        <v>158</v>
      </c>
      <c r="D50" s="38" t="s">
        <v>159</v>
      </c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customFormat="false" ht="12.75" hidden="false" customHeight="true" outlineLevel="0" collapsed="false">
      <c r="A51" s="39" t="str">
        <f aca="false">"EN" &amp; TEXT(ROW()-ROW($A$50), "00")</f>
        <v>EN01</v>
      </c>
      <c r="B51" s="40" t="s">
        <v>201</v>
      </c>
      <c r="C51" s="40" t="s">
        <v>202</v>
      </c>
      <c r="D51" s="41" t="str">
        <f aca="false">$A51 &amp; " - " &amp; $B51</f>
        <v>EN01 - Normal conditions</v>
      </c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customFormat="false" ht="12.75" hidden="false" customHeight="true" outlineLevel="0" collapsed="false">
      <c r="A52" s="39" t="str">
        <f aca="false">"EN" &amp; TEXT(ROW()-ROW($A$50), "00")</f>
        <v>EN02</v>
      </c>
      <c r="B52" s="40" t="s">
        <v>203</v>
      </c>
      <c r="C52" s="40" t="s">
        <v>202</v>
      </c>
      <c r="D52" s="41" t="str">
        <f aca="false">$A52 &amp; " - " &amp; $B52</f>
        <v>EN02 - Sun blares (degraded view)</v>
      </c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customFormat="false" ht="12.75" hidden="false" customHeight="true" outlineLevel="0" collapsed="false">
      <c r="A53" s="39" t="str">
        <f aca="false">"EN" &amp; TEXT(ROW()-ROW($A$50), "00")</f>
        <v>EN03</v>
      </c>
      <c r="B53" s="40" t="s">
        <v>204</v>
      </c>
      <c r="C53" s="40" t="s">
        <v>202</v>
      </c>
      <c r="D53" s="41" t="str">
        <f aca="false">$A53 &amp; " - " &amp; $B53</f>
        <v>EN03 - Fog (degraded view)</v>
      </c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customFormat="false" ht="12.75" hidden="false" customHeight="true" outlineLevel="0" collapsed="false">
      <c r="A54" s="39" t="str">
        <f aca="false">"EN" &amp; TEXT(ROW()-ROW($A$50), "00")</f>
        <v>EN04</v>
      </c>
      <c r="B54" s="40" t="s">
        <v>205</v>
      </c>
      <c r="C54" s="40" t="s">
        <v>202</v>
      </c>
      <c r="D54" s="41" t="str">
        <f aca="false">$A54 &amp; " - " &amp; $B54</f>
        <v>EN04 - Snowfall (degraded view)</v>
      </c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customFormat="false" ht="12.75" hidden="false" customHeight="true" outlineLevel="0" collapsed="false">
      <c r="A55" s="39" t="str">
        <f aca="false">"EN" &amp; TEXT(ROW()-ROW($A$50), "00")</f>
        <v>EN05</v>
      </c>
      <c r="B55" s="40" t="s">
        <v>206</v>
      </c>
      <c r="C55" s="40" t="s">
        <v>202</v>
      </c>
      <c r="D55" s="41" t="str">
        <f aca="false">$A55 &amp; " - " &amp; $B55</f>
        <v>EN05 - Cross-wind (lateral force)</v>
      </c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customFormat="false" ht="12.75" hidden="false" customHeight="true" outlineLevel="0" collapsed="false">
      <c r="A56" s="39" t="str">
        <f aca="false">"EN" &amp; TEXT(ROW()-ROW($A$50), "00")</f>
        <v>EN06</v>
      </c>
      <c r="B56" s="40" t="s">
        <v>207</v>
      </c>
      <c r="C56" s="40" t="s">
        <v>185</v>
      </c>
      <c r="D56" s="41" t="str">
        <f aca="false">$A56 &amp; " - " &amp; $B56</f>
        <v>EN06 - Rain (slippery road)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customFormat="false" ht="12.75" hidden="false" customHeight="true" outlineLevel="0" collapsed="false">
      <c r="A57" s="39" t="str">
        <f aca="false">"EN" &amp; TEXT(ROW()-ROW($A$50), "00")</f>
        <v>EN07</v>
      </c>
      <c r="B57" s="40" t="s">
        <v>208</v>
      </c>
      <c r="C57" s="40" t="s">
        <v>185</v>
      </c>
      <c r="D57" s="41" t="str">
        <f aca="false">$A57 &amp; " - " &amp; $B57</f>
        <v>EN07 - Snow (slippery road)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customFormat="false" ht="12.75" hidden="false" customHeight="true" outlineLevel="0" collapsed="false">
      <c r="A58" s="39" t="str">
        <f aca="false">"EN" &amp; TEXT(ROW()-ROW($A$50), "00")</f>
        <v>EN08</v>
      </c>
      <c r="B58" s="40" t="s">
        <v>209</v>
      </c>
      <c r="C58" s="40" t="s">
        <v>185</v>
      </c>
      <c r="D58" s="41" t="str">
        <f aca="false">$A58 &amp; " - " &amp; $B58</f>
        <v>EN08 - Glace (slippery road)</v>
      </c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customFormat="false" ht="12.75" hidden="false" customHeight="true" outlineLevel="0" collapsed="false">
      <c r="A59" s="39" t="str">
        <f aca="false">"EN" &amp; TEXT(ROW()-ROW($A$50), "00")</f>
        <v>EN09</v>
      </c>
      <c r="B59" s="40" t="s">
        <v>175</v>
      </c>
      <c r="C59" s="40" t="s">
        <v>176</v>
      </c>
      <c r="D59" s="41" t="str">
        <f aca="false">$A59 &amp; " - " &amp; $B59</f>
        <v>EN09 - N/A</v>
      </c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customFormat="false" ht="12.75" hidden="false" customHeight="true" outlineLevel="0" collapsed="false">
      <c r="A60" s="42"/>
      <c r="B60" s="42"/>
      <c r="C60" s="42"/>
      <c r="D60" s="42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42.25"/>
    <col collapsed="false" hidden="false" max="3" min="3" style="0" width="27.8061224489796"/>
    <col collapsed="false" hidden="false" max="4" min="4" style="0" width="44.6836734693878"/>
    <col collapsed="false" hidden="false" max="1025" min="5" style="0" width="13.9030612244898"/>
  </cols>
  <sheetData>
    <row r="1" customFormat="false" ht="15.75" hidden="false" customHeight="true" outlineLevel="0" collapsed="false">
      <c r="A1" s="43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customFormat="false" ht="15.75" hidden="false" customHeight="true" outlineLevel="0" collapsed="false">
      <c r="A2" s="36" t="s">
        <v>19</v>
      </c>
      <c r="B2" s="27"/>
      <c r="C2" s="27"/>
      <c r="D2" s="27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customFormat="false" ht="15.75" hidden="false" customHeight="true" outlineLevel="0" collapsed="false">
      <c r="A3" s="37" t="s">
        <v>156</v>
      </c>
      <c r="B3" s="38" t="s">
        <v>210</v>
      </c>
      <c r="C3" s="38" t="s">
        <v>158</v>
      </c>
      <c r="D3" s="38" t="s">
        <v>159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customFormat="false" ht="15.75" hidden="false" customHeight="true" outlineLevel="0" collapsed="false">
      <c r="A4" s="39" t="str">
        <f aca="false">"DV" &amp; TEXT(ROW()-ROW($A$3), "00")</f>
        <v>DV01</v>
      </c>
      <c r="B4" s="40" t="s">
        <v>103</v>
      </c>
      <c r="C4" s="40" t="s">
        <v>211</v>
      </c>
      <c r="D4" s="41" t="str">
        <f aca="false">$A4 &amp; " - " &amp; $B4</f>
        <v>DV01 - Function not activated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customFormat="false" ht="15.75" hidden="false" customHeight="true" outlineLevel="0" collapsed="false">
      <c r="A5" s="39" t="str">
        <f aca="false">"DV" &amp; TEXT(ROW()-ROW($A$3), "00")</f>
        <v>DV02</v>
      </c>
      <c r="B5" s="40" t="s">
        <v>212</v>
      </c>
      <c r="C5" s="40" t="s">
        <v>211</v>
      </c>
      <c r="D5" s="41" t="str">
        <f aca="false">$A5 &amp; " - " &amp; $B5</f>
        <v>DV02 - Function unexpectedly activated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customFormat="false" ht="15.75" hidden="false" customHeight="true" outlineLevel="0" collapsed="false">
      <c r="A6" s="39" t="str">
        <f aca="false">"DV" &amp; TEXT(ROW()-ROW($A$3), "00")</f>
        <v>DV03</v>
      </c>
      <c r="B6" s="40" t="s">
        <v>213</v>
      </c>
      <c r="C6" s="40" t="s">
        <v>211</v>
      </c>
      <c r="D6" s="41" t="str">
        <f aca="false">$A6 &amp; " - " &amp; $B6</f>
        <v>DV03 - Function always activated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customFormat="false" ht="15.75" hidden="false" customHeight="true" outlineLevel="0" collapsed="false">
      <c r="A7" s="39" t="str">
        <f aca="false">"DV" &amp; TEXT(ROW()-ROW($A$3), "00")</f>
        <v>DV04</v>
      </c>
      <c r="B7" s="40" t="s">
        <v>214</v>
      </c>
      <c r="C7" s="40" t="s">
        <v>215</v>
      </c>
      <c r="D7" s="41" t="str">
        <f aca="false">$A7 &amp; " - " &amp; $B7</f>
        <v>DV04 - Actor effect is too much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customFormat="false" ht="15.75" hidden="false" customHeight="true" outlineLevel="0" collapsed="false">
      <c r="A8" s="39" t="str">
        <f aca="false">"DV" &amp; TEXT(ROW()-ROW($A$3), "00")</f>
        <v>DV05</v>
      </c>
      <c r="B8" s="40" t="s">
        <v>216</v>
      </c>
      <c r="C8" s="40" t="s">
        <v>215</v>
      </c>
      <c r="D8" s="41" t="str">
        <f aca="false">$A8 &amp; " - " &amp; $B8</f>
        <v>DV05 - Actor effect is too less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customFormat="false" ht="15.75" hidden="false" customHeight="true" outlineLevel="0" collapsed="false">
      <c r="A9" s="39" t="str">
        <f aca="false">"DV" &amp; TEXT(ROW()-ROW($A$3), "00")</f>
        <v>DV06</v>
      </c>
      <c r="B9" s="40" t="s">
        <v>217</v>
      </c>
      <c r="C9" s="40" t="s">
        <v>218</v>
      </c>
      <c r="D9" s="41" t="str">
        <f aca="false">$A9 &amp; " - " &amp; $B9</f>
        <v>DV06 - Actor action too early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5.75" hidden="false" customHeight="true" outlineLevel="0" collapsed="false">
      <c r="A10" s="39" t="str">
        <f aca="false">"DV" &amp; TEXT(ROW()-ROW($A$3), "00")</f>
        <v>DV07</v>
      </c>
      <c r="B10" s="40" t="s">
        <v>219</v>
      </c>
      <c r="C10" s="40" t="s">
        <v>218</v>
      </c>
      <c r="D10" s="41" t="str">
        <f aca="false">$A10 &amp; " - " &amp; $B10</f>
        <v>DV07 - Actor action too late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customFormat="false" ht="15.75" hidden="false" customHeight="true" outlineLevel="0" collapsed="false">
      <c r="A11" s="39" t="str">
        <f aca="false">"DV" &amp; TEXT(ROW()-ROW($A$3), "00")</f>
        <v>DV08</v>
      </c>
      <c r="B11" s="40" t="s">
        <v>220</v>
      </c>
      <c r="C11" s="40" t="s">
        <v>221</v>
      </c>
      <c r="D11" s="41" t="str">
        <f aca="false">$A11 &amp; " - " &amp; $B11</f>
        <v>DV08 - Actor action before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customFormat="false" ht="15.75" hidden="false" customHeight="true" outlineLevel="0" collapsed="false">
      <c r="A12" s="39" t="str">
        <f aca="false">"DV" &amp; TEXT(ROW()-ROW($A$3), "00")</f>
        <v>DV09</v>
      </c>
      <c r="B12" s="40" t="s">
        <v>222</v>
      </c>
      <c r="C12" s="40" t="s">
        <v>221</v>
      </c>
      <c r="D12" s="41" t="str">
        <f aca="false">$A12 &amp; " - " &amp; $B12</f>
        <v>DV09 - Actor action after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customFormat="false" ht="15.75" hidden="false" customHeight="true" outlineLevel="0" collapsed="false">
      <c r="A13" s="39" t="str">
        <f aca="false">"DV" &amp; TEXT(ROW()-ROW($A$3), "00")</f>
        <v>DV10</v>
      </c>
      <c r="B13" s="40" t="s">
        <v>223</v>
      </c>
      <c r="C13" s="40" t="s">
        <v>224</v>
      </c>
      <c r="D13" s="41" t="str">
        <f aca="false">$A13 &amp; " - " &amp; $B13</f>
        <v>DV10 - Actor effect is reverse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customFormat="false" ht="15.75" hidden="false" customHeight="true" outlineLevel="0" collapsed="false">
      <c r="A14" s="39" t="str">
        <f aca="false">"DV" &amp; TEXT(ROW()-ROW($A$3), "00")</f>
        <v>DV11</v>
      </c>
      <c r="B14" s="40" t="s">
        <v>225</v>
      </c>
      <c r="C14" s="40" t="s">
        <v>224</v>
      </c>
      <c r="D14" s="41" t="str">
        <f aca="false">$A14 &amp; " - " &amp; $B14</f>
        <v>DV11 - Actor effect is wrong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customFormat="false" ht="15.75" hidden="false" customHeight="true" outlineLevel="0" collapsed="false">
      <c r="A15" s="39" t="str">
        <f aca="false">"DV" &amp; TEXT(ROW()-ROW($A$3), "00")</f>
        <v>DV12</v>
      </c>
      <c r="B15" s="40" t="s">
        <v>226</v>
      </c>
      <c r="C15" s="40" t="s">
        <v>215</v>
      </c>
      <c r="D15" s="41" t="str">
        <f aca="false">$A15 &amp; " - " &amp; $B15</f>
        <v>DV12 - Sensor sensitivity is too high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customFormat="false" ht="15.75" hidden="false" customHeight="true" outlineLevel="0" collapsed="false">
      <c r="A16" s="39" t="str">
        <f aca="false">"DV" &amp; TEXT(ROW()-ROW($A$3), "00")</f>
        <v>DV13</v>
      </c>
      <c r="B16" s="40" t="s">
        <v>227</v>
      </c>
      <c r="C16" s="40" t="s">
        <v>215</v>
      </c>
      <c r="D16" s="41" t="str">
        <f aca="false">$A16 &amp; " - " &amp; $B16</f>
        <v>DV13 - Sensor sensitivity is too low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5.75" hidden="false" customHeight="true" outlineLevel="0" collapsed="false">
      <c r="A17" s="39" t="str">
        <f aca="false">"DV" &amp; TEXT(ROW()-ROW($A$3), "00")</f>
        <v>DV14</v>
      </c>
      <c r="B17" s="40" t="s">
        <v>228</v>
      </c>
      <c r="C17" s="40" t="s">
        <v>218</v>
      </c>
      <c r="D17" s="41" t="str">
        <f aca="false">$A17 &amp; " - " &amp; $B17</f>
        <v>DV14 - Sensor detection too early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customFormat="false" ht="13.2" hidden="false" customHeight="false" outlineLevel="0" collapsed="false">
      <c r="A18" s="39" t="str">
        <f aca="false">"DV" &amp; TEXT(ROW()-ROW($A$3), "00")</f>
        <v>DV15</v>
      </c>
      <c r="B18" s="40" t="s">
        <v>229</v>
      </c>
      <c r="C18" s="40" t="s">
        <v>218</v>
      </c>
      <c r="D18" s="41" t="str">
        <f aca="false">$A18 &amp; " - " &amp; $B18</f>
        <v>DV15 - Sensor detection too late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customFormat="false" ht="13.2" hidden="false" customHeight="false" outlineLevel="0" collapsed="false">
      <c r="A19" s="39" t="str">
        <f aca="false">"DV" &amp; TEXT(ROW()-ROW($A$3), "00")</f>
        <v>DV16</v>
      </c>
      <c r="B19" s="40" t="s">
        <v>230</v>
      </c>
      <c r="C19" s="40" t="s">
        <v>221</v>
      </c>
      <c r="D19" s="41" t="str">
        <f aca="false">$A19 &amp; " - " &amp; $B19</f>
        <v>DV16 - Sensor detection before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customFormat="false" ht="13.2" hidden="false" customHeight="false" outlineLevel="0" collapsed="false">
      <c r="A20" s="39" t="str">
        <f aca="false">"DV" &amp; TEXT(ROW()-ROW($A$3), "00")</f>
        <v>DV17</v>
      </c>
      <c r="B20" s="40" t="s">
        <v>231</v>
      </c>
      <c r="C20" s="40" t="s">
        <v>221</v>
      </c>
      <c r="D20" s="41" t="str">
        <f aca="false">$A20 &amp; " - " &amp; $B20</f>
        <v>DV17 - Sensor detection after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customFormat="false" ht="13.2" hidden="false" customHeight="false" outlineLevel="0" collapsed="false">
      <c r="A21" s="39" t="str">
        <f aca="false">"DV" &amp; TEXT(ROW()-ROW($A$3), "00")</f>
        <v>DV18</v>
      </c>
      <c r="B21" s="40" t="s">
        <v>232</v>
      </c>
      <c r="C21" s="40" t="s">
        <v>224</v>
      </c>
      <c r="D21" s="41" t="str">
        <f aca="false">$A21 &amp; " - " &amp; $B21</f>
        <v>DV18 - Sensor detection is reverse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customFormat="false" ht="13.2" hidden="false" customHeight="false" outlineLevel="0" collapsed="false">
      <c r="A22" s="39" t="str">
        <f aca="false">"DV" &amp; TEXT(ROW()-ROW($A$3), "00")</f>
        <v>DV19</v>
      </c>
      <c r="B22" s="40" t="s">
        <v>233</v>
      </c>
      <c r="C22" s="40" t="s">
        <v>224</v>
      </c>
      <c r="D22" s="41" t="str">
        <f aca="false">$A22 &amp; " - " &amp; $B22</f>
        <v>DV19 - Sensor detection is wrong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customFormat="false" ht="13.2" hidden="false" customHeight="false" outlineLevel="0" collapsed="false">
      <c r="A23" s="39" t="str">
        <f aca="false">"DV" &amp; TEXT(ROW()-ROW($A$3), "00")</f>
        <v>DV20</v>
      </c>
      <c r="B23" s="40" t="s">
        <v>175</v>
      </c>
      <c r="C23" s="40" t="s">
        <v>176</v>
      </c>
      <c r="D23" s="41" t="str">
        <f aca="false">$A23 &amp; " - " &amp; $B23</f>
        <v>DV20 - N/A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customFormat="false" ht="13.2" hidden="false" customHeight="false" outlineLevel="0" collapsed="false">
      <c r="A24" s="42"/>
      <c r="B24" s="42"/>
      <c r="C24" s="42"/>
      <c r="D24" s="42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3.2" hidden="false" customHeight="false" outlineLevel="0" collapsed="false">
      <c r="A25" s="30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customFormat="false" ht="13.2" hidden="false" customHeight="false" outlineLevel="0" collapsed="false">
      <c r="A26" s="44" t="s">
        <v>234</v>
      </c>
      <c r="B26" s="45"/>
      <c r="C26" s="45"/>
      <c r="D26" s="45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customFormat="false" ht="13.2" hidden="false" customHeight="false" outlineLevel="0" collapsed="false">
      <c r="A27" s="46" t="s">
        <v>156</v>
      </c>
      <c r="B27" s="47" t="s">
        <v>235</v>
      </c>
      <c r="C27" s="47" t="s">
        <v>158</v>
      </c>
      <c r="D27" s="47" t="s">
        <v>159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customFormat="false" ht="13.2" hidden="false" customHeight="false" outlineLevel="0" collapsed="false">
      <c r="A28" s="48" t="str">
        <f aca="false">"EV" &amp; TEXT(ROW()-ROW($A$35), "00")</f>
        <v>EV-07</v>
      </c>
      <c r="B28" s="49" t="s">
        <v>236</v>
      </c>
      <c r="C28" s="50"/>
      <c r="D28" s="51" t="str">
        <f aca="false">$A28 &amp; " - " &amp; $B28</f>
        <v>EV-07 - None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customFormat="false" ht="13.2" hidden="false" customHeight="false" outlineLevel="0" collapsed="false">
      <c r="A29" s="48" t="str">
        <f aca="false">"EV" &amp; TEXT(ROW()-ROW($A$35), "00")</f>
        <v>EV-06</v>
      </c>
      <c r="B29" s="49" t="s">
        <v>237</v>
      </c>
      <c r="C29" s="50"/>
      <c r="D29" s="51" t="str">
        <f aca="false">$A29 &amp; " - " &amp; $B29</f>
        <v>EV-06 - Front collision with oncoming traffic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customFormat="false" ht="13.2" hidden="false" customHeight="false" outlineLevel="0" collapsed="false">
      <c r="A30" s="48" t="str">
        <f aca="false">"EV" &amp; TEXT(ROW()-ROW($A$35), "00")</f>
        <v>EV-05</v>
      </c>
      <c r="B30" s="49" t="s">
        <v>238</v>
      </c>
      <c r="C30" s="50"/>
      <c r="D30" s="51" t="str">
        <f aca="false">$A30 &amp; " - " &amp; $B30</f>
        <v>EV-05 - Front collision with ahead traffic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customFormat="false" ht="13.2" hidden="false" customHeight="false" outlineLevel="0" collapsed="false">
      <c r="A31" s="48" t="str">
        <f aca="false">"EV" &amp; TEXT(ROW()-ROW($A$35), "00")</f>
        <v>EV-04</v>
      </c>
      <c r="B31" s="49" t="s">
        <v>105</v>
      </c>
      <c r="C31" s="50"/>
      <c r="D31" s="51" t="str">
        <f aca="false">$A31 &amp; " - " &amp; $B31</f>
        <v>EV-04 - Front collision with obstacle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customFormat="false" ht="13.2" hidden="false" customHeight="false" outlineLevel="0" collapsed="false">
      <c r="A32" s="48" t="str">
        <f aca="false">"EV" &amp; TEXT(ROW()-ROW($A$35), "00")</f>
        <v>EV-03</v>
      </c>
      <c r="B32" s="49" t="s">
        <v>239</v>
      </c>
      <c r="C32" s="50"/>
      <c r="D32" s="51" t="str">
        <f aca="false">$A32 &amp; " - " &amp; $B32</f>
        <v>EV-03 - Rear collision with trailing traffic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customFormat="false" ht="13.2" hidden="false" customHeight="false" outlineLevel="0" collapsed="false">
      <c r="A33" s="48" t="str">
        <f aca="false">"EV" &amp; TEXT(ROW()-ROW($A$35), "00")</f>
        <v>EV-02</v>
      </c>
      <c r="B33" s="49" t="s">
        <v>240</v>
      </c>
      <c r="C33" s="50"/>
      <c r="D33" s="51" t="str">
        <f aca="false">$A33 &amp; " - " &amp; $B33</f>
        <v>EV-02 - Side collision with other traffic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customFormat="false" ht="13.2" hidden="false" customHeight="false" outlineLevel="0" collapsed="false">
      <c r="A34" s="48" t="str">
        <f aca="false">"EV" &amp; TEXT(ROW()-ROW($A$35), "00")</f>
        <v>EV-01</v>
      </c>
      <c r="B34" s="49" t="s">
        <v>241</v>
      </c>
      <c r="C34" s="50"/>
      <c r="D34" s="51" t="str">
        <f aca="false">$A34 &amp; " - " &amp; $B34</f>
        <v>EV-01 - Side collision with obstacle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customFormat="false" ht="13.2" hidden="false" customHeight="false" outlineLevel="0" collapsed="false">
      <c r="A35" s="48" t="str">
        <f aca="false">"EV" &amp; TEXT(ROW()-ROW($A$35), "00")</f>
        <v>EV00</v>
      </c>
      <c r="B35" s="49" t="s">
        <v>242</v>
      </c>
      <c r="C35" s="50"/>
      <c r="D35" s="51" t="str">
        <f aca="false">$A35 &amp; " - " &amp; $B35</f>
        <v>EV00 - Collision with other vehicle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customFormat="false" ht="13.2" hidden="false" customHeight="false" outlineLevel="0" collapsed="false">
      <c r="A36" s="48" t="str">
        <f aca="false">"EV" &amp; TEXT(ROW()-ROW($A$35), "00")</f>
        <v>EV01</v>
      </c>
      <c r="B36" s="49" t="s">
        <v>243</v>
      </c>
      <c r="C36" s="50"/>
      <c r="D36" s="51" t="str">
        <f aca="false">$A36 &amp; " - " &amp; $B36</f>
        <v>EV01 - Collision with train</v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customFormat="false" ht="13.2" hidden="false" customHeight="false" outlineLevel="0" collapsed="false">
      <c r="A37" s="48" t="str">
        <f aca="false">"EV" &amp; TEXT(ROW()-ROW($A$35), "00")</f>
        <v>EV02</v>
      </c>
      <c r="B37" s="49" t="s">
        <v>244</v>
      </c>
      <c r="C37" s="50"/>
      <c r="D37" s="51" t="str">
        <f aca="false">$A37 &amp; " - " &amp; $B37</f>
        <v>EV02 - Collision with pedestrian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customFormat="false" ht="13.2" hidden="false" customHeight="false" outlineLevel="0" collapsed="false">
      <c r="A38" s="48" t="str">
        <f aca="false">"EV" &amp; TEXT(ROW()-ROW($A$35), "00")</f>
        <v>EV03</v>
      </c>
      <c r="B38" s="49" t="s">
        <v>245</v>
      </c>
      <c r="C38" s="50"/>
      <c r="D38" s="51" t="str">
        <f aca="false">$A38 &amp; " - " &amp; $B38</f>
        <v>EV03 - Car spins out of control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Format="false" ht="13.2" hidden="false" customHeight="false" outlineLevel="0" collapsed="false">
      <c r="A39" s="48" t="str">
        <f aca="false">"EV" &amp; TEXT(ROW()-ROW($A$35), "00")</f>
        <v>EV04</v>
      </c>
      <c r="B39" s="49" t="s">
        <v>246</v>
      </c>
      <c r="C39" s="50"/>
      <c r="D39" s="51" t="str">
        <f aca="false">$A39 &amp; " - " &amp; $B39</f>
        <v>EV04 - Car comes off the road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Format="false" ht="13.2" hidden="false" customHeight="false" outlineLevel="0" collapsed="false">
      <c r="A40" s="48" t="str">
        <f aca="false">"EV" &amp; TEXT(ROW()-ROW($A$35), "00")</f>
        <v>EV05</v>
      </c>
      <c r="B40" s="49" t="s">
        <v>247</v>
      </c>
      <c r="C40" s="50"/>
      <c r="D40" s="51" t="str">
        <f aca="false">$A40 &amp; " - " &amp; $B40</f>
        <v>EV05 - Car catches file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Format="false" ht="13.2" hidden="false" customHeight="false" outlineLevel="0" collapsed="false">
      <c r="A41" s="48" t="str">
        <f aca="false">"EV" &amp; TEXT(ROW()-ROW($A$35), "00")</f>
        <v>EV06</v>
      </c>
      <c r="B41" s="49" t="s">
        <v>175</v>
      </c>
      <c r="C41" s="50"/>
      <c r="D41" s="51" t="str">
        <f aca="false">$A41 &amp; " - " &amp; $B41</f>
        <v>EV06 - N/A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Format="false" ht="13.2" hidden="false" customHeight="false" outlineLevel="0" collapsed="false">
      <c r="A42" s="52"/>
      <c r="B42" s="53"/>
      <c r="C42" s="53"/>
      <c r="D42" s="53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3.9030612244898"/>
    <col collapsed="false" hidden="false" max="2" min="2" style="0" width="29.0255102040816"/>
    <col collapsed="false" hidden="false" max="4" min="3" style="0" width="50.219387755102"/>
    <col collapsed="false" hidden="false" max="5" min="5" style="0" width="32.8010204081633"/>
    <col collapsed="false" hidden="false" max="1025" min="6" style="0" width="13.9030612244898"/>
  </cols>
  <sheetData>
    <row r="1" customFormat="false" ht="12.75" hidden="false" customHeight="true" outlineLevel="0" collapsed="false">
      <c r="A1" s="36" t="s">
        <v>248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2.75" hidden="false" customHeight="true" outlineLevel="0" collapsed="false">
      <c r="A2" s="37" t="s">
        <v>156</v>
      </c>
      <c r="B2" s="38" t="s">
        <v>249</v>
      </c>
      <c r="C2" s="38" t="s">
        <v>250</v>
      </c>
      <c r="D2" s="38" t="s">
        <v>251</v>
      </c>
      <c r="E2" s="38" t="s">
        <v>159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2.75" hidden="false" customHeight="true" outlineLevel="0" collapsed="false">
      <c r="A3" s="54" t="s">
        <v>252</v>
      </c>
      <c r="B3" s="40" t="s">
        <v>253</v>
      </c>
      <c r="C3" s="40"/>
      <c r="D3" s="40"/>
      <c r="E3" s="41" t="str">
        <f aca="false">$A3 &amp; " - " &amp; $B3</f>
        <v>E0 - Incredible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2.75" hidden="false" customHeight="true" outlineLevel="0" collapsed="false">
      <c r="A4" s="54" t="s">
        <v>254</v>
      </c>
      <c r="B4" s="40" t="s">
        <v>255</v>
      </c>
      <c r="C4" s="40" t="s">
        <v>256</v>
      </c>
      <c r="D4" s="40" t="s">
        <v>257</v>
      </c>
      <c r="E4" s="41" t="str">
        <f aca="false">$A4 &amp; " - " &amp; $B4</f>
        <v>E1 - Very low probability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2.75" hidden="false" customHeight="true" outlineLevel="0" collapsed="false">
      <c r="A5" s="54" t="s">
        <v>258</v>
      </c>
      <c r="B5" s="40" t="s">
        <v>259</v>
      </c>
      <c r="C5" s="40" t="s">
        <v>260</v>
      </c>
      <c r="D5" s="40" t="s">
        <v>261</v>
      </c>
      <c r="E5" s="41" t="str">
        <f aca="false">$A5 &amp; " - " &amp; $B5</f>
        <v>E2 - Low probability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customFormat="false" ht="12.75" hidden="false" customHeight="true" outlineLevel="0" collapsed="false">
      <c r="A6" s="54" t="s">
        <v>262</v>
      </c>
      <c r="B6" s="40" t="s">
        <v>263</v>
      </c>
      <c r="C6" s="40" t="s">
        <v>264</v>
      </c>
      <c r="D6" s="40" t="s">
        <v>265</v>
      </c>
      <c r="E6" s="41" t="str">
        <f aca="false">$A6 &amp; " - " &amp; $B6</f>
        <v>E3 - Medium probability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customFormat="false" ht="12.75" hidden="false" customHeight="true" outlineLevel="0" collapsed="false">
      <c r="A7" s="54" t="s">
        <v>266</v>
      </c>
      <c r="B7" s="40" t="s">
        <v>267</v>
      </c>
      <c r="C7" s="40" t="s">
        <v>268</v>
      </c>
      <c r="D7" s="40" t="s">
        <v>269</v>
      </c>
      <c r="E7" s="41" t="str">
        <f aca="false">$A7 &amp; " - " &amp; $B7</f>
        <v>E4 - High probability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2.75" hidden="false" customHeight="true" outlineLevel="0" collapsed="false">
      <c r="A8" s="42"/>
      <c r="B8" s="42"/>
      <c r="C8" s="42"/>
      <c r="D8" s="42"/>
      <c r="E8" s="42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customFormat="false" ht="12.75" hidden="false" customHeight="true" outlineLevel="0" collapsed="false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customFormat="false" ht="12.75" hidden="false" customHeight="true" outlineLevel="0" collapsed="false">
      <c r="A10" s="36" t="s">
        <v>270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customFormat="false" ht="12.75" hidden="false" customHeight="true" outlineLevel="0" collapsed="false">
      <c r="A11" s="37" t="s">
        <v>156</v>
      </c>
      <c r="B11" s="38" t="s">
        <v>249</v>
      </c>
      <c r="C11" s="38" t="s">
        <v>158</v>
      </c>
      <c r="D11" s="38" t="s">
        <v>271</v>
      </c>
      <c r="E11" s="38" t="s">
        <v>159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customFormat="false" ht="12.75" hidden="false" customHeight="true" outlineLevel="0" collapsed="false">
      <c r="A12" s="54" t="s">
        <v>272</v>
      </c>
      <c r="B12" s="40" t="s">
        <v>273</v>
      </c>
      <c r="C12" s="40" t="s">
        <v>273</v>
      </c>
      <c r="D12" s="40" t="s">
        <v>274</v>
      </c>
      <c r="E12" s="41" t="str">
        <f aca="false">$A12 &amp; " - " &amp; $B12</f>
        <v>S0 - No injuries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customFormat="false" ht="12.75" hidden="false" customHeight="true" outlineLevel="0" collapsed="false">
      <c r="A13" s="54" t="s">
        <v>275</v>
      </c>
      <c r="B13" s="40" t="s">
        <v>276</v>
      </c>
      <c r="C13" s="40" t="s">
        <v>276</v>
      </c>
      <c r="D13" s="40" t="s">
        <v>277</v>
      </c>
      <c r="E13" s="41" t="str">
        <f aca="false">$A13 &amp; " - " &amp; $B13</f>
        <v>S1 - Light and moderate injuries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customFormat="false" ht="12.75" hidden="false" customHeight="true" outlineLevel="0" collapsed="false">
      <c r="A14" s="54" t="s">
        <v>278</v>
      </c>
      <c r="B14" s="40" t="s">
        <v>279</v>
      </c>
      <c r="C14" s="40" t="s">
        <v>280</v>
      </c>
      <c r="D14" s="40" t="s">
        <v>281</v>
      </c>
      <c r="E14" s="41" t="str">
        <f aca="false">$A14 &amp; " - " &amp; $B14</f>
        <v>S2 - Severe and life-threatening injuries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customFormat="false" ht="12.75" hidden="false" customHeight="true" outlineLevel="0" collapsed="false">
      <c r="A15" s="54" t="s">
        <v>282</v>
      </c>
      <c r="B15" s="40" t="s">
        <v>283</v>
      </c>
      <c r="C15" s="40" t="s">
        <v>284</v>
      </c>
      <c r="D15" s="40" t="s">
        <v>285</v>
      </c>
      <c r="E15" s="41" t="str">
        <f aca="false">$A15 &amp; " - " &amp; $B15</f>
        <v>S3 - Life-threatening or fatal injuries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customFormat="false" ht="12.75" hidden="false" customHeight="true" outlineLevel="0" collapsed="false">
      <c r="A16" s="42"/>
      <c r="B16" s="42"/>
      <c r="C16" s="42"/>
      <c r="D16" s="42"/>
      <c r="E16" s="42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2.75" hidden="false" customHeight="true" outlineLevel="0" collapsed="false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customFormat="false" ht="12.75" hidden="false" customHeight="true" outlineLevel="0" collapsed="false">
      <c r="A18" s="36" t="s">
        <v>286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customFormat="false" ht="12.75" hidden="false" customHeight="true" outlineLevel="0" collapsed="false">
      <c r="A19" s="37" t="s">
        <v>156</v>
      </c>
      <c r="B19" s="38" t="s">
        <v>249</v>
      </c>
      <c r="C19" s="55" t="s">
        <v>158</v>
      </c>
      <c r="D19" s="56"/>
      <c r="E19" s="38" t="s">
        <v>159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customFormat="false" ht="12.75" hidden="false" customHeight="true" outlineLevel="0" collapsed="false">
      <c r="A20" s="54" t="s">
        <v>287</v>
      </c>
      <c r="B20" s="40" t="s">
        <v>288</v>
      </c>
      <c r="C20" s="57" t="s">
        <v>288</v>
      </c>
      <c r="D20" s="58"/>
      <c r="E20" s="41" t="str">
        <f aca="false">$A20 &amp; " - " &amp; $B20</f>
        <v>C0 - Controllable in general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customFormat="false" ht="12.75" hidden="false" customHeight="true" outlineLevel="0" collapsed="false">
      <c r="A21" s="54" t="s">
        <v>289</v>
      </c>
      <c r="B21" s="40" t="s">
        <v>290</v>
      </c>
      <c r="C21" s="57" t="s">
        <v>291</v>
      </c>
      <c r="D21" s="58"/>
      <c r="E21" s="41" t="str">
        <f aca="false">$A21 &amp; " - " &amp; $B21</f>
        <v>C1 - Simply controllable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customFormat="false" ht="12.75" hidden="false" customHeight="true" outlineLevel="0" collapsed="false">
      <c r="A22" s="54" t="s">
        <v>292</v>
      </c>
      <c r="B22" s="40" t="s">
        <v>293</v>
      </c>
      <c r="C22" s="57" t="s">
        <v>294</v>
      </c>
      <c r="D22" s="58"/>
      <c r="E22" s="41" t="str">
        <f aca="false">$A22 &amp; " - " &amp; $B22</f>
        <v>C2 - Normally controllable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customFormat="false" ht="12.75" hidden="false" customHeight="true" outlineLevel="0" collapsed="false">
      <c r="A23" s="54" t="s">
        <v>295</v>
      </c>
      <c r="B23" s="40" t="s">
        <v>296</v>
      </c>
      <c r="C23" s="57" t="s">
        <v>297</v>
      </c>
      <c r="D23" s="58"/>
      <c r="E23" s="41" t="str">
        <f aca="false">$A23 &amp; " - " &amp; $B23</f>
        <v>C3 - Difficult to control or uncontrollable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customFormat="false" ht="12.75" hidden="false" customHeight="true" outlineLevel="0" collapsed="false">
      <c r="A24" s="42"/>
      <c r="B24" s="42"/>
      <c r="C24" s="59"/>
      <c r="D24" s="60"/>
      <c r="E24" s="42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2" customFormat="false" ht="15.75" hidden="false" customHeight="true" outlineLevel="0" collapsed="false">
      <c r="B2" s="61" t="s">
        <v>286</v>
      </c>
      <c r="C2" s="62" t="s">
        <v>248</v>
      </c>
      <c r="D2" s="63" t="s">
        <v>270</v>
      </c>
      <c r="E2" s="63"/>
      <c r="F2" s="63"/>
      <c r="G2" s="63"/>
    </row>
    <row r="3" customFormat="false" ht="15.75" hidden="false" customHeight="true" outlineLevel="0" collapsed="false">
      <c r="B3" s="61"/>
      <c r="C3" s="62"/>
      <c r="D3" s="50" t="s">
        <v>272</v>
      </c>
      <c r="E3" s="50" t="s">
        <v>275</v>
      </c>
      <c r="F3" s="50" t="s">
        <v>278</v>
      </c>
      <c r="G3" s="50" t="s">
        <v>282</v>
      </c>
    </row>
    <row r="4" customFormat="false" ht="15.75" hidden="false" customHeight="true" outlineLevel="0" collapsed="false">
      <c r="B4" s="64" t="s">
        <v>289</v>
      </c>
      <c r="C4" s="65" t="s">
        <v>254</v>
      </c>
      <c r="D4" s="65" t="s">
        <v>114</v>
      </c>
      <c r="E4" s="65" t="s">
        <v>114</v>
      </c>
      <c r="F4" s="65" t="s">
        <v>114</v>
      </c>
      <c r="G4" s="65" t="s">
        <v>114</v>
      </c>
    </row>
    <row r="5" customFormat="false" ht="15.75" hidden="false" customHeight="true" outlineLevel="0" collapsed="false">
      <c r="B5" s="64"/>
      <c r="C5" s="65" t="s">
        <v>258</v>
      </c>
      <c r="D5" s="65" t="s">
        <v>114</v>
      </c>
      <c r="E5" s="65" t="s">
        <v>114</v>
      </c>
      <c r="F5" s="65" t="s">
        <v>114</v>
      </c>
      <c r="G5" s="65" t="s">
        <v>114</v>
      </c>
    </row>
    <row r="6" customFormat="false" ht="15.75" hidden="false" customHeight="true" outlineLevel="0" collapsed="false">
      <c r="B6" s="64"/>
      <c r="C6" s="65" t="s">
        <v>262</v>
      </c>
      <c r="D6" s="65" t="s">
        <v>114</v>
      </c>
      <c r="E6" s="65" t="s">
        <v>114</v>
      </c>
      <c r="F6" s="65" t="s">
        <v>114</v>
      </c>
      <c r="G6" s="65" t="s">
        <v>140</v>
      </c>
    </row>
    <row r="7" customFormat="false" ht="15.75" hidden="false" customHeight="true" outlineLevel="0" collapsed="false">
      <c r="B7" s="64"/>
      <c r="C7" s="65" t="s">
        <v>266</v>
      </c>
      <c r="D7" s="65" t="s">
        <v>114</v>
      </c>
      <c r="E7" s="65" t="s">
        <v>114</v>
      </c>
      <c r="F7" s="65" t="s">
        <v>140</v>
      </c>
      <c r="G7" s="65" t="s">
        <v>149</v>
      </c>
    </row>
    <row r="8" customFormat="false" ht="15.75" hidden="false" customHeight="true" outlineLevel="0" collapsed="false">
      <c r="B8" s="64" t="s">
        <v>292</v>
      </c>
      <c r="C8" s="65" t="s">
        <v>254</v>
      </c>
      <c r="D8" s="65" t="s">
        <v>114</v>
      </c>
      <c r="E8" s="65" t="s">
        <v>114</v>
      </c>
      <c r="F8" s="65" t="s">
        <v>114</v>
      </c>
      <c r="G8" s="65" t="s">
        <v>114</v>
      </c>
    </row>
    <row r="9" customFormat="false" ht="15.75" hidden="false" customHeight="true" outlineLevel="0" collapsed="false">
      <c r="B9" s="64"/>
      <c r="C9" s="65" t="s">
        <v>258</v>
      </c>
      <c r="D9" s="65" t="s">
        <v>114</v>
      </c>
      <c r="E9" s="65" t="s">
        <v>114</v>
      </c>
      <c r="F9" s="65" t="s">
        <v>114</v>
      </c>
      <c r="G9" s="65" t="s">
        <v>140</v>
      </c>
    </row>
    <row r="10" customFormat="false" ht="15.75" hidden="false" customHeight="true" outlineLevel="0" collapsed="false">
      <c r="B10" s="64"/>
      <c r="C10" s="65" t="s">
        <v>262</v>
      </c>
      <c r="D10" s="65" t="s">
        <v>114</v>
      </c>
      <c r="E10" s="65" t="s">
        <v>114</v>
      </c>
      <c r="F10" s="65" t="s">
        <v>140</v>
      </c>
      <c r="G10" s="65" t="s">
        <v>149</v>
      </c>
    </row>
    <row r="11" customFormat="false" ht="15.75" hidden="false" customHeight="true" outlineLevel="0" collapsed="false">
      <c r="B11" s="64"/>
      <c r="C11" s="65" t="s">
        <v>266</v>
      </c>
      <c r="D11" s="65" t="s">
        <v>114</v>
      </c>
      <c r="E11" s="65" t="s">
        <v>140</v>
      </c>
      <c r="F11" s="65" t="s">
        <v>149</v>
      </c>
      <c r="G11" s="65" t="s">
        <v>298</v>
      </c>
    </row>
    <row r="12" customFormat="false" ht="15.75" hidden="false" customHeight="true" outlineLevel="0" collapsed="false">
      <c r="B12" s="64" t="s">
        <v>295</v>
      </c>
      <c r="C12" s="65" t="s">
        <v>254</v>
      </c>
      <c r="D12" s="65" t="s">
        <v>114</v>
      </c>
      <c r="E12" s="65" t="s">
        <v>114</v>
      </c>
      <c r="F12" s="65" t="s">
        <v>114</v>
      </c>
      <c r="G12" s="65" t="s">
        <v>140</v>
      </c>
    </row>
    <row r="13" customFormat="false" ht="15.75" hidden="false" customHeight="true" outlineLevel="0" collapsed="false">
      <c r="B13" s="64"/>
      <c r="C13" s="65" t="s">
        <v>258</v>
      </c>
      <c r="D13" s="65" t="s">
        <v>114</v>
      </c>
      <c r="E13" s="65" t="s">
        <v>114</v>
      </c>
      <c r="F13" s="65" t="s">
        <v>140</v>
      </c>
      <c r="G13" s="65" t="s">
        <v>149</v>
      </c>
    </row>
    <row r="14" customFormat="false" ht="15.75" hidden="false" customHeight="true" outlineLevel="0" collapsed="false">
      <c r="B14" s="64"/>
      <c r="C14" s="65" t="s">
        <v>262</v>
      </c>
      <c r="D14" s="65" t="s">
        <v>114</v>
      </c>
      <c r="E14" s="65" t="s">
        <v>140</v>
      </c>
      <c r="F14" s="65" t="s">
        <v>149</v>
      </c>
      <c r="G14" s="65" t="s">
        <v>298</v>
      </c>
    </row>
    <row r="15" customFormat="false" ht="15.75" hidden="false" customHeight="true" outlineLevel="0" collapsed="false">
      <c r="B15" s="64"/>
      <c r="C15" s="65" t="s">
        <v>266</v>
      </c>
      <c r="D15" s="65" t="s">
        <v>114</v>
      </c>
      <c r="E15" s="65" t="s">
        <v>149</v>
      </c>
      <c r="F15" s="65" t="s">
        <v>298</v>
      </c>
      <c r="G15" s="65" t="s">
        <v>299</v>
      </c>
    </row>
  </sheetData>
  <mergeCells count="6">
    <mergeCell ref="B2:B3"/>
    <mergeCell ref="C2:C3"/>
    <mergeCell ref="D2:G2"/>
    <mergeCell ref="B4:B7"/>
    <mergeCell ref="B8:B11"/>
    <mergeCell ref="B12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2018-09-16T09:35:40Z</dcterms:created>
  <dc:creator>Sandra GEORGE</dc:creator>
  <dc:description/>
  <dc:language>en-US</dc:language>
  <cp:lastModifiedBy/>
  <dcterms:modified xsi:type="dcterms:W3CDTF">2018-10-20T11:13:47Z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