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sseffekt-my.sharepoint.com/personal/nikolas_meyer_messeffekt_de/Documents/Dokumente/Website/OpenData/Gabriel_Projekte/MUN/Wärme/"/>
    </mc:Choice>
  </mc:AlternateContent>
  <xr:revisionPtr revIDLastSave="34" documentId="8_{E6BDFFE4-1847-45E3-B709-60B76EE74E11}" xr6:coauthVersionLast="47" xr6:coauthVersionMax="47" xr10:uidLastSave="{9937A09A-22EF-4FF6-A3C1-3CAEAC6618C6}"/>
  <bookViews>
    <workbookView xWindow="-120" yWindow="-120" windowWidth="29040" windowHeight="17640" firstSheet="1" activeTab="2" xr2:uid="{00000000-000D-0000-FFFF-FFFF00000000}"/>
  </bookViews>
  <sheets>
    <sheet name="1_Spar-total" sheetId="12" r:id="rId1"/>
    <sheet name="Wärmeeinsparrechnung" sheetId="11" r:id="rId2"/>
    <sheet name="2019_Waerme-Baseline" sheetId="1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1" l="1"/>
  <c r="G6" i="11"/>
  <c r="J15" i="11"/>
  <c r="I15" i="11"/>
  <c r="G15" i="11"/>
  <c r="I26" i="11"/>
  <c r="J26" i="11"/>
  <c r="K26" i="11"/>
  <c r="H26" i="11"/>
  <c r="L27" i="11"/>
  <c r="G27" i="11"/>
  <c r="K23" i="11"/>
  <c r="K24" i="11"/>
  <c r="K27" i="11" s="1"/>
  <c r="I23" i="11"/>
  <c r="J23" i="11"/>
  <c r="I24" i="11"/>
  <c r="I27" i="11" s="1"/>
  <c r="J24" i="11"/>
  <c r="J27" i="11" s="1"/>
  <c r="G48" i="11"/>
  <c r="H48" i="11"/>
  <c r="I48" i="11"/>
  <c r="J48" i="11"/>
  <c r="K48" i="11"/>
  <c r="H24" i="11"/>
  <c r="H27" i="11" s="1"/>
  <c r="H23" i="11"/>
  <c r="H45" i="16"/>
  <c r="H42" i="16" s="1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44" i="16"/>
  <c r="G42" i="16" s="1"/>
  <c r="G9" i="11" l="1"/>
  <c r="G46" i="11"/>
  <c r="H46" i="11"/>
  <c r="I46" i="11"/>
  <c r="J46" i="11"/>
  <c r="K46" i="11"/>
  <c r="D1516" i="11"/>
  <c r="D1517" i="11"/>
  <c r="D1518" i="11"/>
  <c r="D1519" i="11"/>
  <c r="D1520" i="11"/>
  <c r="D1521" i="11"/>
  <c r="D1522" i="11"/>
  <c r="D1523" i="11"/>
  <c r="D1524" i="11"/>
  <c r="D1525" i="11"/>
  <c r="D1526" i="11"/>
  <c r="D1527" i="11"/>
  <c r="D1528" i="11"/>
  <c r="D1529" i="11"/>
  <c r="D1530" i="11"/>
  <c r="D1531" i="11"/>
  <c r="D1532" i="11"/>
  <c r="D1533" i="11"/>
  <c r="D1534" i="11"/>
  <c r="D1535" i="11"/>
  <c r="D1536" i="11"/>
  <c r="D1537" i="11"/>
  <c r="D1538" i="11"/>
  <c r="D1539" i="11"/>
  <c r="D1540" i="11"/>
  <c r="D1541" i="11"/>
  <c r="D1542" i="11"/>
  <c r="D1543" i="11"/>
  <c r="D1544" i="11"/>
  <c r="D1545" i="11"/>
  <c r="D1546" i="11"/>
  <c r="D1547" i="11"/>
  <c r="D1548" i="11"/>
  <c r="D1549" i="11"/>
  <c r="D1550" i="11"/>
  <c r="D1551" i="11"/>
  <c r="D1552" i="11"/>
  <c r="D1553" i="11"/>
  <c r="D1554" i="11"/>
  <c r="D1555" i="11"/>
  <c r="D1556" i="11"/>
  <c r="D1557" i="11"/>
  <c r="D1558" i="11"/>
  <c r="D1559" i="11"/>
  <c r="D1560" i="11"/>
  <c r="D1561" i="11"/>
  <c r="D1562" i="11"/>
  <c r="D1563" i="11"/>
  <c r="D1564" i="11"/>
  <c r="D1565" i="11"/>
  <c r="D1566" i="11"/>
  <c r="D1567" i="11"/>
  <c r="D1568" i="11"/>
  <c r="D1569" i="11"/>
  <c r="D1570" i="11"/>
  <c r="D1571" i="11"/>
  <c r="D1572" i="11"/>
  <c r="D1573" i="11"/>
  <c r="D1574" i="11"/>
  <c r="D1575" i="11"/>
  <c r="D1576" i="11"/>
  <c r="D1577" i="11"/>
  <c r="D1578" i="11"/>
  <c r="D1579" i="11"/>
  <c r="D1580" i="11"/>
  <c r="D1581" i="11"/>
  <c r="D1582" i="11"/>
  <c r="D1583" i="11"/>
  <c r="D1584" i="11"/>
  <c r="D1585" i="11"/>
  <c r="D1586" i="11"/>
  <c r="D1587" i="11"/>
  <c r="D1588" i="11"/>
  <c r="D1589" i="11"/>
  <c r="D1590" i="11"/>
  <c r="D1591" i="11"/>
  <c r="D1592" i="11"/>
  <c r="D1593" i="11"/>
  <c r="D1594" i="11"/>
  <c r="D1595" i="11"/>
  <c r="D1596" i="11"/>
  <c r="D1597" i="11"/>
  <c r="D1598" i="11"/>
  <c r="D1599" i="11"/>
  <c r="D1600" i="11"/>
  <c r="D1601" i="11"/>
  <c r="D1602" i="11"/>
  <c r="D1603" i="11"/>
  <c r="D1604" i="11"/>
  <c r="D1605" i="11"/>
  <c r="D1606" i="11"/>
  <c r="D1607" i="11"/>
  <c r="D1608" i="11"/>
  <c r="D1609" i="11"/>
  <c r="D1610" i="11"/>
  <c r="D1611" i="11"/>
  <c r="D1612" i="11"/>
  <c r="D1613" i="11"/>
  <c r="D1614" i="11"/>
  <c r="D1615" i="11"/>
  <c r="D1616" i="11"/>
  <c r="D1617" i="11"/>
  <c r="D1618" i="11"/>
  <c r="D1619" i="11"/>
  <c r="D1620" i="11"/>
  <c r="D1621" i="11"/>
  <c r="D1622" i="11"/>
  <c r="D1623" i="11"/>
  <c r="D1624" i="11"/>
  <c r="D1625" i="11"/>
  <c r="D1626" i="11"/>
  <c r="D1627" i="11"/>
  <c r="D1628" i="11"/>
  <c r="D1629" i="11"/>
  <c r="D1630" i="11"/>
  <c r="D1631" i="11"/>
  <c r="D1632" i="11"/>
  <c r="D1633" i="11"/>
  <c r="D1634" i="11"/>
  <c r="D1635" i="11"/>
  <c r="D1636" i="11"/>
  <c r="D1637" i="11"/>
  <c r="D1638" i="11"/>
  <c r="D1639" i="11"/>
  <c r="D1640" i="11"/>
  <c r="D1641" i="11"/>
  <c r="D1642" i="11"/>
  <c r="D1643" i="11"/>
  <c r="D1644" i="11"/>
  <c r="D1645" i="11"/>
  <c r="D1646" i="11"/>
  <c r="D1647" i="11"/>
  <c r="D1648" i="11"/>
  <c r="D1649" i="11"/>
  <c r="D1650" i="11"/>
  <c r="D1651" i="11"/>
  <c r="D1652" i="11"/>
  <c r="D1653" i="11"/>
  <c r="D1654" i="11"/>
  <c r="D1655" i="11"/>
  <c r="D1656" i="11"/>
  <c r="D1657" i="11"/>
  <c r="D1658" i="11"/>
  <c r="D1659" i="11"/>
  <c r="D1660" i="11"/>
  <c r="D1661" i="11"/>
  <c r="D1662" i="11"/>
  <c r="D1663" i="11"/>
  <c r="D1664" i="11"/>
  <c r="D1665" i="11"/>
  <c r="D1666" i="11"/>
  <c r="D1667" i="11"/>
  <c r="D1668" i="11"/>
  <c r="D1669" i="11"/>
  <c r="D1670" i="11"/>
  <c r="D1671" i="11"/>
  <c r="D1672" i="11"/>
  <c r="D1673" i="11"/>
  <c r="D1674" i="11"/>
  <c r="D1675" i="11"/>
  <c r="D1676" i="11"/>
  <c r="D1677" i="11"/>
  <c r="D1678" i="11"/>
  <c r="D1679" i="11"/>
  <c r="D1680" i="11"/>
  <c r="D1681" i="11"/>
  <c r="D1682" i="11"/>
  <c r="D1683" i="11"/>
  <c r="D1684" i="11"/>
  <c r="D1685" i="11"/>
  <c r="D1686" i="11"/>
  <c r="D1687" i="11"/>
  <c r="D1688" i="11"/>
  <c r="D1689" i="11"/>
  <c r="D1690" i="11"/>
  <c r="D1691" i="11"/>
  <c r="D1692" i="11"/>
  <c r="D1693" i="11"/>
  <c r="D1694" i="11"/>
  <c r="D1695" i="11"/>
  <c r="D1696" i="11"/>
  <c r="D1697" i="11"/>
  <c r="D1698" i="11"/>
  <c r="D1699" i="11"/>
  <c r="D1700" i="11"/>
  <c r="D1701" i="11"/>
  <c r="D1702" i="11"/>
  <c r="D1703" i="11"/>
  <c r="D1704" i="11"/>
  <c r="D1705" i="11"/>
  <c r="D1706" i="11"/>
  <c r="D1707" i="11"/>
  <c r="D1708" i="11"/>
  <c r="D1709" i="11"/>
  <c r="D1710" i="11"/>
  <c r="D1711" i="11"/>
  <c r="D1712" i="11"/>
  <c r="D1713" i="11"/>
  <c r="D1714" i="11"/>
  <c r="D1715" i="11"/>
  <c r="D1716" i="11"/>
  <c r="D1717" i="11"/>
  <c r="D1718" i="11"/>
  <c r="D1719" i="11"/>
  <c r="D1720" i="11"/>
  <c r="D1721" i="11"/>
  <c r="D1722" i="11"/>
  <c r="D1723" i="11"/>
  <c r="D1724" i="11"/>
  <c r="D1725" i="11"/>
  <c r="D1726" i="11"/>
  <c r="D1727" i="11"/>
  <c r="D1728" i="11"/>
  <c r="D1729" i="11"/>
  <c r="D1730" i="11"/>
  <c r="D1731" i="11"/>
  <c r="D1732" i="11"/>
  <c r="D1733" i="11"/>
  <c r="D1734" i="11"/>
  <c r="D1735" i="11"/>
  <c r="D1736" i="11"/>
  <c r="D1737" i="11"/>
  <c r="D1738" i="11"/>
  <c r="D1739" i="11"/>
  <c r="D1740" i="11"/>
  <c r="D1741" i="11"/>
  <c r="D1742" i="11"/>
  <c r="D1743" i="11"/>
  <c r="D1744" i="11"/>
  <c r="D1745" i="11"/>
  <c r="D1746" i="11"/>
  <c r="D1747" i="11"/>
  <c r="D1748" i="11"/>
  <c r="D1749" i="11"/>
  <c r="D1750" i="11"/>
  <c r="D1751" i="11"/>
  <c r="D1752" i="11"/>
  <c r="D1753" i="11"/>
  <c r="D1754" i="11"/>
  <c r="D1755" i="11"/>
  <c r="D1756" i="11"/>
  <c r="D1757" i="11"/>
  <c r="D1758" i="11"/>
  <c r="D1759" i="11"/>
  <c r="D1760" i="11"/>
  <c r="D1761" i="11"/>
  <c r="D1762" i="11"/>
  <c r="D1763" i="11"/>
  <c r="D1764" i="11"/>
  <c r="D1765" i="11"/>
  <c r="D1766" i="11"/>
  <c r="D1767" i="11"/>
  <c r="D1768" i="11"/>
  <c r="D1769" i="11"/>
  <c r="D1770" i="11"/>
  <c r="D1771" i="11"/>
  <c r="D1772" i="11"/>
  <c r="D1773" i="11"/>
  <c r="D1774" i="11"/>
  <c r="D1775" i="11"/>
  <c r="D1776" i="11"/>
  <c r="D1777" i="11"/>
  <c r="D1778" i="11"/>
  <c r="D1779" i="11"/>
  <c r="D1780" i="11"/>
  <c r="D1781" i="11"/>
  <c r="D1782" i="11"/>
  <c r="D1783" i="11"/>
  <c r="D1784" i="11"/>
  <c r="D1785" i="11"/>
  <c r="D1786" i="11"/>
  <c r="D1787" i="11"/>
  <c r="D1788" i="11"/>
  <c r="D1789" i="11"/>
  <c r="D1790" i="11"/>
  <c r="D1791" i="11"/>
  <c r="D1792" i="11"/>
  <c r="D1793" i="11"/>
  <c r="D1794" i="11"/>
  <c r="D1795" i="11"/>
  <c r="D1796" i="11"/>
  <c r="D1797" i="11"/>
  <c r="D1798" i="11"/>
  <c r="D1799" i="11"/>
  <c r="D1800" i="11"/>
  <c r="D1801" i="11"/>
  <c r="D1802" i="11"/>
  <c r="D1803" i="11"/>
  <c r="D1804" i="11"/>
  <c r="D1805" i="11"/>
  <c r="D1806" i="11"/>
  <c r="D1807" i="11"/>
  <c r="D1808" i="11"/>
  <c r="D1809" i="11"/>
  <c r="D1810" i="11"/>
  <c r="D1811" i="11"/>
  <c r="D1812" i="11"/>
  <c r="D1813" i="11"/>
  <c r="D1814" i="11"/>
  <c r="D1815" i="11"/>
  <c r="D1816" i="11"/>
  <c r="D1817" i="11"/>
  <c r="D1818" i="11"/>
  <c r="D1819" i="11"/>
  <c r="D1820" i="11"/>
  <c r="D1821" i="11"/>
  <c r="D1822" i="11"/>
  <c r="D1823" i="11"/>
  <c r="D1824" i="11"/>
  <c r="D1825" i="11"/>
  <c r="D1826" i="11"/>
  <c r="D1827" i="11"/>
  <c r="D1828" i="11"/>
  <c r="D1829" i="11"/>
  <c r="D1830" i="11"/>
  <c r="D1831" i="11"/>
  <c r="D1832" i="11"/>
  <c r="D1833" i="11"/>
  <c r="D1834" i="11"/>
  <c r="D1835" i="11"/>
  <c r="D1836" i="11"/>
  <c r="D1837" i="11"/>
  <c r="D1838" i="11"/>
  <c r="D1839" i="11"/>
  <c r="D1840" i="11"/>
  <c r="D1841" i="11"/>
  <c r="D1842" i="11"/>
  <c r="D1843" i="11"/>
  <c r="D1844" i="11"/>
  <c r="D1845" i="11"/>
  <c r="D1846" i="11"/>
  <c r="D1847" i="11"/>
  <c r="D1848" i="11"/>
  <c r="D1849" i="11"/>
  <c r="D1850" i="11"/>
  <c r="D1851" i="11"/>
  <c r="D1852" i="11"/>
  <c r="D1853" i="11"/>
  <c r="D1854" i="11"/>
  <c r="D1855" i="11"/>
  <c r="D1856" i="11"/>
  <c r="D1857" i="11"/>
  <c r="D1858" i="11"/>
  <c r="D1859" i="11"/>
  <c r="D1860" i="11"/>
  <c r="D1861" i="11"/>
  <c r="D1862" i="11"/>
  <c r="D1863" i="11"/>
  <c r="D1864" i="11"/>
  <c r="D1865" i="11"/>
  <c r="D1866" i="11"/>
  <c r="D1867" i="11"/>
  <c r="D1868" i="11"/>
  <c r="D1869" i="11"/>
  <c r="D1870" i="11"/>
  <c r="D1871" i="11"/>
  <c r="D1872" i="11"/>
  <c r="D1873" i="11"/>
  <c r="D1874" i="11"/>
  <c r="D1875" i="11"/>
  <c r="D1876" i="11"/>
  <c r="D1877" i="11"/>
  <c r="D1878" i="11"/>
  <c r="D1879" i="11"/>
  <c r="D1880" i="11"/>
  <c r="D1881" i="11"/>
  <c r="D1882" i="11"/>
  <c r="D1883" i="11"/>
  <c r="D1884" i="11"/>
  <c r="D1885" i="11"/>
  <c r="D1886" i="11"/>
  <c r="D1887" i="11"/>
  <c r="D1888" i="11"/>
  <c r="D1889" i="11"/>
  <c r="D1890" i="11"/>
  <c r="D1891" i="11"/>
  <c r="D1892" i="11"/>
  <c r="D1893" i="11"/>
  <c r="D1894" i="11"/>
  <c r="D1895" i="11"/>
  <c r="D1896" i="11"/>
  <c r="D1897" i="11"/>
  <c r="D1898" i="11"/>
  <c r="D1899" i="11"/>
  <c r="D1900" i="11"/>
  <c r="D1901" i="11"/>
  <c r="D1902" i="11"/>
  <c r="D1903" i="11"/>
  <c r="D1904" i="11"/>
  <c r="D1905" i="11"/>
  <c r="D1906" i="11"/>
  <c r="D1907" i="11"/>
  <c r="D1908" i="11"/>
  <c r="D1909" i="11"/>
  <c r="D1910" i="11"/>
  <c r="D1911" i="11"/>
  <c r="D1912" i="11"/>
  <c r="D1913" i="11"/>
  <c r="D1914" i="11"/>
  <c r="D1915" i="11"/>
  <c r="D1916" i="11"/>
  <c r="D1917" i="11"/>
  <c r="D1918" i="11"/>
  <c r="D1919" i="11"/>
  <c r="D1920" i="11"/>
  <c r="D1921" i="11"/>
  <c r="D1922" i="11"/>
  <c r="D1923" i="11"/>
  <c r="D1924" i="11"/>
  <c r="D1925" i="11"/>
  <c r="D1926" i="11"/>
  <c r="D1927" i="11"/>
  <c r="D1928" i="11"/>
  <c r="D1929" i="11"/>
  <c r="D1930" i="11"/>
  <c r="D1931" i="11"/>
  <c r="D1932" i="11"/>
  <c r="D1933" i="11"/>
  <c r="D1934" i="11"/>
  <c r="D1935" i="11"/>
  <c r="D1936" i="11"/>
  <c r="D1937" i="11"/>
  <c r="D1938" i="11"/>
  <c r="D1939" i="11"/>
  <c r="D1940" i="11"/>
  <c r="D1941" i="11"/>
  <c r="D1942" i="11"/>
  <c r="D1943" i="11"/>
  <c r="D1944" i="11"/>
  <c r="D1945" i="11"/>
  <c r="D1946" i="11"/>
  <c r="D1947" i="11"/>
  <c r="D1948" i="11"/>
  <c r="D1949" i="11"/>
  <c r="D1950" i="11"/>
  <c r="D1951" i="11"/>
  <c r="D1952" i="11"/>
  <c r="D1953" i="11"/>
  <c r="D1954" i="11"/>
  <c r="D1955" i="11"/>
  <c r="D1956" i="11"/>
  <c r="D1957" i="11"/>
  <c r="D1958" i="11"/>
  <c r="D1959" i="11"/>
  <c r="D1960" i="11"/>
  <c r="D1961" i="11"/>
  <c r="D1962" i="11"/>
  <c r="D1963" i="11"/>
  <c r="D1964" i="11"/>
  <c r="D1965" i="11"/>
  <c r="D1966" i="11"/>
  <c r="D1967" i="11"/>
  <c r="D1968" i="11"/>
  <c r="D1969" i="11"/>
  <c r="D1970" i="11"/>
  <c r="D1971" i="11"/>
  <c r="D1972" i="11"/>
  <c r="D1973" i="11"/>
  <c r="D1974" i="11"/>
  <c r="D1975" i="11"/>
  <c r="D1976" i="11"/>
  <c r="D1977" i="11"/>
  <c r="D1978" i="11"/>
  <c r="D1979" i="11"/>
  <c r="D1980" i="11"/>
  <c r="D1981" i="11"/>
  <c r="D1982" i="11"/>
  <c r="D1983" i="11"/>
  <c r="D1984" i="11"/>
  <c r="D1985" i="11"/>
  <c r="D1986" i="11"/>
  <c r="D1987" i="11"/>
  <c r="D1988" i="11"/>
  <c r="D1989" i="11"/>
  <c r="D1990" i="11"/>
  <c r="D1991" i="11"/>
  <c r="D1992" i="11"/>
  <c r="D1993" i="11"/>
  <c r="D1994" i="11"/>
  <c r="D1995" i="11"/>
  <c r="D1996" i="11"/>
  <c r="D1997" i="11"/>
  <c r="D1998" i="11"/>
  <c r="D1999" i="11"/>
  <c r="D2000" i="11"/>
  <c r="D2001" i="11"/>
  <c r="D2002" i="11"/>
  <c r="D2003" i="11"/>
  <c r="D2004" i="11"/>
  <c r="D2005" i="11"/>
  <c r="D2006" i="11"/>
  <c r="D2007" i="11"/>
  <c r="D2008" i="11"/>
  <c r="D2009" i="11"/>
  <c r="D2010" i="11"/>
  <c r="D2011" i="11"/>
  <c r="D2012" i="11"/>
  <c r="D2013" i="11"/>
  <c r="D2014" i="11"/>
  <c r="D2015" i="11"/>
  <c r="D2016" i="11"/>
  <c r="D2017" i="11"/>
  <c r="D2018" i="11"/>
  <c r="D2019" i="11"/>
  <c r="D2020" i="11"/>
  <c r="D2021" i="11"/>
  <c r="D2022" i="11"/>
  <c r="D2023" i="11"/>
  <c r="D2024" i="11"/>
  <c r="D2025" i="11"/>
  <c r="D2026" i="11"/>
  <c r="D2027" i="11"/>
  <c r="D2028" i="11"/>
  <c r="D2029" i="11"/>
  <c r="D2030" i="11"/>
  <c r="D2031" i="11"/>
  <c r="D2032" i="11"/>
  <c r="D2033" i="11"/>
  <c r="D2034" i="11"/>
  <c r="D2035" i="11"/>
  <c r="D2036" i="11"/>
  <c r="D2037" i="11"/>
  <c r="D2038" i="11"/>
  <c r="D2039" i="11"/>
  <c r="D2040" i="11"/>
  <c r="D2041" i="11"/>
  <c r="D2042" i="11"/>
  <c r="D2043" i="11"/>
  <c r="D2044" i="11"/>
  <c r="D2045" i="11"/>
  <c r="D2046" i="11"/>
  <c r="D2047" i="11"/>
  <c r="D2048" i="11"/>
  <c r="D2049" i="11"/>
  <c r="D2050" i="11"/>
  <c r="D2051" i="11"/>
  <c r="D2052" i="11"/>
  <c r="D2053" i="11"/>
  <c r="D2054" i="11"/>
  <c r="D2055" i="11"/>
  <c r="D2056" i="11"/>
  <c r="D2057" i="11"/>
  <c r="D2058" i="11"/>
  <c r="D2059" i="11"/>
  <c r="D2060" i="11"/>
  <c r="D2061" i="11"/>
  <c r="D2062" i="11"/>
  <c r="D2063" i="11"/>
  <c r="D2064" i="11"/>
  <c r="D2065" i="11"/>
  <c r="D2066" i="11"/>
  <c r="D2067" i="11"/>
  <c r="D2068" i="11"/>
  <c r="D2069" i="11"/>
  <c r="D2070" i="11"/>
  <c r="D2071" i="11"/>
  <c r="D2072" i="11"/>
  <c r="D2073" i="11"/>
  <c r="D2074" i="11"/>
  <c r="D2075" i="11"/>
  <c r="D2076" i="11"/>
  <c r="D2077" i="11"/>
  <c r="D2078" i="11"/>
  <c r="D2079" i="11"/>
  <c r="D2080" i="11"/>
  <c r="D2081" i="11"/>
  <c r="D2082" i="11"/>
  <c r="D2083" i="11"/>
  <c r="D2084" i="11"/>
  <c r="D2085" i="11"/>
  <c r="D2086" i="11"/>
  <c r="D2087" i="11"/>
  <c r="D2088" i="11"/>
  <c r="D2089" i="11"/>
  <c r="D2090" i="11"/>
  <c r="D2091" i="11"/>
  <c r="D2092" i="11"/>
  <c r="D2093" i="11"/>
  <c r="D2094" i="11"/>
  <c r="D2095" i="11"/>
  <c r="D2096" i="11"/>
  <c r="D2097" i="11"/>
  <c r="D2098" i="11"/>
  <c r="D2099" i="11"/>
  <c r="D2100" i="11"/>
  <c r="D2101" i="11"/>
  <c r="D2102" i="11"/>
  <c r="D2103" i="11"/>
  <c r="D2104" i="11"/>
  <c r="D2105" i="11"/>
  <c r="D2106" i="11"/>
  <c r="D2107" i="11"/>
  <c r="D2108" i="11"/>
  <c r="D2109" i="11"/>
  <c r="D2110" i="11"/>
  <c r="D2111" i="11"/>
  <c r="D2112" i="11"/>
  <c r="D2113" i="11"/>
  <c r="D2114" i="11"/>
  <c r="D2115" i="11"/>
  <c r="D2116" i="11"/>
  <c r="D2117" i="11"/>
  <c r="D2118" i="11"/>
  <c r="D2119" i="11"/>
  <c r="D2120" i="11"/>
  <c r="D2121" i="11"/>
  <c r="D2122" i="11"/>
  <c r="D2123" i="11"/>
  <c r="D2124" i="11"/>
  <c r="D2125" i="11"/>
  <c r="D2126" i="11"/>
  <c r="D2127" i="11"/>
  <c r="D2128" i="11"/>
  <c r="D2129" i="11"/>
  <c r="D2130" i="11"/>
  <c r="D2131" i="11"/>
  <c r="D2132" i="11"/>
  <c r="D2133" i="11"/>
  <c r="D2134" i="11"/>
  <c r="D2135" i="11"/>
  <c r="D2136" i="11"/>
  <c r="D2137" i="11"/>
  <c r="D2138" i="11"/>
  <c r="D2139" i="11"/>
  <c r="D2140" i="11"/>
  <c r="D2141" i="11"/>
  <c r="D2142" i="11"/>
  <c r="D2143" i="11"/>
  <c r="D2144" i="11"/>
  <c r="D2145" i="11"/>
  <c r="D2146" i="11"/>
  <c r="D2147" i="11"/>
  <c r="D2148" i="11"/>
  <c r="D2149" i="11"/>
  <c r="D2150" i="11"/>
  <c r="D2151" i="11"/>
  <c r="D2152" i="11"/>
  <c r="D2153" i="11"/>
  <c r="D2154" i="11"/>
  <c r="D2155" i="11"/>
  <c r="D2156" i="11"/>
  <c r="D2157" i="11"/>
  <c r="D2158" i="11"/>
  <c r="D2159" i="11"/>
  <c r="D2160" i="11"/>
  <c r="D2161" i="11"/>
  <c r="D2162" i="11"/>
  <c r="D2163" i="11"/>
  <c r="D2164" i="11"/>
  <c r="D2165" i="11"/>
  <c r="D2166" i="11"/>
  <c r="D2167" i="11"/>
  <c r="D2168" i="11"/>
  <c r="D2169" i="11"/>
  <c r="D2170" i="11"/>
  <c r="D2171" i="11"/>
  <c r="D2172" i="11"/>
  <c r="D2173" i="11"/>
  <c r="D2174" i="11"/>
  <c r="D2175" i="11"/>
  <c r="D2176" i="11"/>
  <c r="D2177" i="11"/>
  <c r="D2178" i="11"/>
  <c r="D2179" i="11"/>
  <c r="D2180" i="11"/>
  <c r="D4" i="11"/>
  <c r="D5" i="11"/>
  <c r="D6" i="11"/>
  <c r="J25" i="11" s="1" a="1"/>
  <c r="J25" i="11" s="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672" i="11"/>
  <c r="D673" i="11"/>
  <c r="D674" i="11"/>
  <c r="D675" i="11"/>
  <c r="D676" i="11"/>
  <c r="D677" i="11"/>
  <c r="D678" i="11"/>
  <c r="D679" i="11"/>
  <c r="D680" i="11"/>
  <c r="D681" i="11"/>
  <c r="D682" i="11"/>
  <c r="D683" i="11"/>
  <c r="D684" i="11"/>
  <c r="D685" i="11"/>
  <c r="D686" i="11"/>
  <c r="D687" i="11"/>
  <c r="D688" i="11"/>
  <c r="D689" i="11"/>
  <c r="D690" i="11"/>
  <c r="D691" i="11"/>
  <c r="D692" i="11"/>
  <c r="D693" i="11"/>
  <c r="D694" i="11"/>
  <c r="D695" i="11"/>
  <c r="D696" i="11"/>
  <c r="D697" i="11"/>
  <c r="D698" i="11"/>
  <c r="D699" i="11"/>
  <c r="D700" i="11"/>
  <c r="D701" i="11"/>
  <c r="D702" i="11"/>
  <c r="D703" i="11"/>
  <c r="D704" i="11"/>
  <c r="D705" i="11"/>
  <c r="D706" i="11"/>
  <c r="D707" i="11"/>
  <c r="D708" i="11"/>
  <c r="D709" i="11"/>
  <c r="D710" i="11"/>
  <c r="D711" i="11"/>
  <c r="D712" i="11"/>
  <c r="D713" i="11"/>
  <c r="D714" i="11"/>
  <c r="D715" i="11"/>
  <c r="D716" i="11"/>
  <c r="D717" i="11"/>
  <c r="D718" i="11"/>
  <c r="D719" i="11"/>
  <c r="D720" i="11"/>
  <c r="D721" i="11"/>
  <c r="D722" i="11"/>
  <c r="D723" i="11"/>
  <c r="D724" i="11"/>
  <c r="D725" i="11"/>
  <c r="D726" i="11"/>
  <c r="D727" i="11"/>
  <c r="D728" i="11"/>
  <c r="D729" i="11"/>
  <c r="D730" i="11"/>
  <c r="D731" i="11"/>
  <c r="D732" i="11"/>
  <c r="D733" i="11"/>
  <c r="D734" i="11"/>
  <c r="D735" i="11"/>
  <c r="D736" i="11"/>
  <c r="D737" i="11"/>
  <c r="D738" i="11"/>
  <c r="D739" i="11"/>
  <c r="D740" i="11"/>
  <c r="D741" i="11"/>
  <c r="D742" i="11"/>
  <c r="D743" i="11"/>
  <c r="D744" i="11"/>
  <c r="D745" i="11"/>
  <c r="D746" i="11"/>
  <c r="D747" i="11"/>
  <c r="D748" i="11"/>
  <c r="D749" i="11"/>
  <c r="D750" i="11"/>
  <c r="D751" i="11"/>
  <c r="D752" i="11"/>
  <c r="D753" i="11"/>
  <c r="D754" i="11"/>
  <c r="D755" i="11"/>
  <c r="D756" i="11"/>
  <c r="D757" i="11"/>
  <c r="D758" i="11"/>
  <c r="D759" i="11"/>
  <c r="D760" i="11"/>
  <c r="D761" i="11"/>
  <c r="D762" i="11"/>
  <c r="D763" i="11"/>
  <c r="D764" i="11"/>
  <c r="D765" i="11"/>
  <c r="D766" i="11"/>
  <c r="D767" i="11"/>
  <c r="D768" i="11"/>
  <c r="D769" i="11"/>
  <c r="D770" i="11"/>
  <c r="D771" i="11"/>
  <c r="D772" i="11"/>
  <c r="D773" i="11"/>
  <c r="D774" i="11"/>
  <c r="D775" i="11"/>
  <c r="D776" i="11"/>
  <c r="D777" i="11"/>
  <c r="D778" i="11"/>
  <c r="D779" i="11"/>
  <c r="D780" i="11"/>
  <c r="D781" i="11"/>
  <c r="D782" i="11"/>
  <c r="D783" i="11"/>
  <c r="D784" i="11"/>
  <c r="D785" i="11"/>
  <c r="D786" i="11"/>
  <c r="D787" i="11"/>
  <c r="D788" i="11"/>
  <c r="D789" i="11"/>
  <c r="D790" i="11"/>
  <c r="D791" i="11"/>
  <c r="D792" i="11"/>
  <c r="D793" i="11"/>
  <c r="D794" i="11"/>
  <c r="D795" i="11"/>
  <c r="D796" i="11"/>
  <c r="D797" i="11"/>
  <c r="D798" i="11"/>
  <c r="D799" i="11"/>
  <c r="D800" i="11"/>
  <c r="D801" i="11"/>
  <c r="D802" i="11"/>
  <c r="D803" i="11"/>
  <c r="D804" i="11"/>
  <c r="D805" i="11"/>
  <c r="D806" i="11"/>
  <c r="D807" i="11"/>
  <c r="D808" i="11"/>
  <c r="D809" i="11"/>
  <c r="D810" i="11"/>
  <c r="D811" i="11"/>
  <c r="D812" i="11"/>
  <c r="D813" i="11"/>
  <c r="D814" i="11"/>
  <c r="D815" i="11"/>
  <c r="D816" i="11"/>
  <c r="D817" i="11"/>
  <c r="D818" i="11"/>
  <c r="D819" i="11"/>
  <c r="D820" i="11"/>
  <c r="D821" i="11"/>
  <c r="D822" i="11"/>
  <c r="D823" i="11"/>
  <c r="D824" i="11"/>
  <c r="D825" i="11"/>
  <c r="D826" i="11"/>
  <c r="D827" i="11"/>
  <c r="D828" i="11"/>
  <c r="D829" i="11"/>
  <c r="D830" i="11"/>
  <c r="D831" i="11"/>
  <c r="D832" i="11"/>
  <c r="D833" i="11"/>
  <c r="D834" i="11"/>
  <c r="D835" i="11"/>
  <c r="D836" i="11"/>
  <c r="D837" i="11"/>
  <c r="D838" i="11"/>
  <c r="D839" i="11"/>
  <c r="D840" i="11"/>
  <c r="D841" i="11"/>
  <c r="D842" i="11"/>
  <c r="D843" i="11"/>
  <c r="D844" i="11"/>
  <c r="D845" i="11"/>
  <c r="D846" i="11"/>
  <c r="D847" i="11"/>
  <c r="D848" i="11"/>
  <c r="D849" i="11"/>
  <c r="D850" i="11"/>
  <c r="D851" i="11"/>
  <c r="D852" i="11"/>
  <c r="D853" i="11"/>
  <c r="D854" i="11"/>
  <c r="D855" i="11"/>
  <c r="D856" i="11"/>
  <c r="D857" i="11"/>
  <c r="D858" i="11"/>
  <c r="D859" i="11"/>
  <c r="D860" i="11"/>
  <c r="D861" i="11"/>
  <c r="D862" i="11"/>
  <c r="D863" i="11"/>
  <c r="D864" i="11"/>
  <c r="D865" i="11"/>
  <c r="D866" i="11"/>
  <c r="D867" i="11"/>
  <c r="D868" i="11"/>
  <c r="D869" i="11"/>
  <c r="D870" i="11"/>
  <c r="D871" i="11"/>
  <c r="D872" i="11"/>
  <c r="D873" i="11"/>
  <c r="D874" i="11"/>
  <c r="D875" i="11"/>
  <c r="D876" i="11"/>
  <c r="D877" i="11"/>
  <c r="D878" i="11"/>
  <c r="D879" i="11"/>
  <c r="D880" i="11"/>
  <c r="D881" i="11"/>
  <c r="D882" i="11"/>
  <c r="D883" i="11"/>
  <c r="D884" i="11"/>
  <c r="D885" i="11"/>
  <c r="D886" i="11"/>
  <c r="D887" i="11"/>
  <c r="D888" i="11"/>
  <c r="D889" i="11"/>
  <c r="D890" i="11"/>
  <c r="D891" i="11"/>
  <c r="D892" i="11"/>
  <c r="D893" i="11"/>
  <c r="D894" i="11"/>
  <c r="D895" i="11"/>
  <c r="D896" i="11"/>
  <c r="D897" i="11"/>
  <c r="D898" i="11"/>
  <c r="D899" i="11"/>
  <c r="D900" i="11"/>
  <c r="D901" i="11"/>
  <c r="D902" i="11"/>
  <c r="D903" i="11"/>
  <c r="D904" i="11"/>
  <c r="D905" i="11"/>
  <c r="D906" i="11"/>
  <c r="D907" i="11"/>
  <c r="D908" i="11"/>
  <c r="D909" i="11"/>
  <c r="D910" i="11"/>
  <c r="D911" i="11"/>
  <c r="D912" i="11"/>
  <c r="D913" i="11"/>
  <c r="D914" i="11"/>
  <c r="D915" i="11"/>
  <c r="D916" i="11"/>
  <c r="D917" i="11"/>
  <c r="D918" i="11"/>
  <c r="D919" i="11"/>
  <c r="D920" i="11"/>
  <c r="D921" i="11"/>
  <c r="D922" i="11"/>
  <c r="D923" i="11"/>
  <c r="D924" i="11"/>
  <c r="D925" i="11"/>
  <c r="D926" i="11"/>
  <c r="D927" i="11"/>
  <c r="D928" i="11"/>
  <c r="D929" i="11"/>
  <c r="D930" i="11"/>
  <c r="D931" i="11"/>
  <c r="D932" i="11"/>
  <c r="D933" i="11"/>
  <c r="D934" i="11"/>
  <c r="D935" i="11"/>
  <c r="D936" i="11"/>
  <c r="D937" i="11"/>
  <c r="D938" i="11"/>
  <c r="D939" i="11"/>
  <c r="D940" i="11"/>
  <c r="D941" i="11"/>
  <c r="D942" i="11"/>
  <c r="D943" i="11"/>
  <c r="D944" i="11"/>
  <c r="D945" i="11"/>
  <c r="D946" i="11"/>
  <c r="D947" i="11"/>
  <c r="D948" i="11"/>
  <c r="D949" i="11"/>
  <c r="D950" i="11"/>
  <c r="D951" i="11"/>
  <c r="D952" i="11"/>
  <c r="D953" i="11"/>
  <c r="D954" i="11"/>
  <c r="D955" i="11"/>
  <c r="D956" i="11"/>
  <c r="D957" i="11"/>
  <c r="D958" i="11"/>
  <c r="D959" i="11"/>
  <c r="D960" i="11"/>
  <c r="D961" i="11"/>
  <c r="D962" i="11"/>
  <c r="D963" i="11"/>
  <c r="D964" i="11"/>
  <c r="D965" i="11"/>
  <c r="D966" i="11"/>
  <c r="D967" i="11"/>
  <c r="D968" i="11"/>
  <c r="D969" i="11"/>
  <c r="D970" i="11"/>
  <c r="D971" i="11"/>
  <c r="D972" i="11"/>
  <c r="D973" i="11"/>
  <c r="D974" i="11"/>
  <c r="D975" i="11"/>
  <c r="D976" i="11"/>
  <c r="D977" i="11"/>
  <c r="D978" i="11"/>
  <c r="D979" i="11"/>
  <c r="D980" i="11"/>
  <c r="D981" i="11"/>
  <c r="D982" i="11"/>
  <c r="D983" i="11"/>
  <c r="D984" i="11"/>
  <c r="D985" i="11"/>
  <c r="D986" i="11"/>
  <c r="D987" i="11"/>
  <c r="D988" i="11"/>
  <c r="D989" i="11"/>
  <c r="D990" i="11"/>
  <c r="D991" i="11"/>
  <c r="D992" i="11"/>
  <c r="D993" i="11"/>
  <c r="D994" i="11"/>
  <c r="D995" i="11"/>
  <c r="D996" i="11"/>
  <c r="D997" i="11"/>
  <c r="D998" i="11"/>
  <c r="D999" i="11"/>
  <c r="D1000" i="11"/>
  <c r="D1001" i="11"/>
  <c r="D1002" i="11"/>
  <c r="D1003" i="11"/>
  <c r="D1004" i="11"/>
  <c r="D1005" i="11"/>
  <c r="D1006" i="11"/>
  <c r="D1007" i="11"/>
  <c r="D1008" i="11"/>
  <c r="D1009" i="11"/>
  <c r="D1010" i="11"/>
  <c r="D1011" i="11"/>
  <c r="D1012" i="11"/>
  <c r="D1013" i="11"/>
  <c r="D1014" i="11"/>
  <c r="D1015" i="11"/>
  <c r="D1016" i="11"/>
  <c r="D1017" i="11"/>
  <c r="D1018" i="11"/>
  <c r="D1019" i="11"/>
  <c r="D1020" i="11"/>
  <c r="D1021" i="11"/>
  <c r="D1022" i="11"/>
  <c r="D1023" i="11"/>
  <c r="D1024" i="11"/>
  <c r="D1025" i="11"/>
  <c r="D1026" i="11"/>
  <c r="D1027" i="11"/>
  <c r="D1028" i="11"/>
  <c r="D1029" i="11"/>
  <c r="D1030" i="11"/>
  <c r="D1031" i="11"/>
  <c r="D1032" i="11"/>
  <c r="D1033" i="11"/>
  <c r="D1034" i="11"/>
  <c r="D1035" i="11"/>
  <c r="D1036" i="11"/>
  <c r="D1037" i="11"/>
  <c r="D1038" i="11"/>
  <c r="D1039" i="11"/>
  <c r="D1040" i="11"/>
  <c r="D1041" i="11"/>
  <c r="D1042" i="11"/>
  <c r="D1043" i="11"/>
  <c r="D1044" i="11"/>
  <c r="D1045" i="11"/>
  <c r="D1046" i="11"/>
  <c r="D1047" i="11"/>
  <c r="D1048" i="11"/>
  <c r="D1049" i="11"/>
  <c r="D1050" i="11"/>
  <c r="D1051" i="11"/>
  <c r="D1052" i="11"/>
  <c r="D1053" i="11"/>
  <c r="D1054" i="11"/>
  <c r="D1055" i="11"/>
  <c r="D1056" i="11"/>
  <c r="D1057" i="11"/>
  <c r="D1058" i="11"/>
  <c r="D1059" i="11"/>
  <c r="D1060" i="11"/>
  <c r="D1061" i="11"/>
  <c r="D1062" i="11"/>
  <c r="D1063" i="11"/>
  <c r="D1064" i="11"/>
  <c r="D1065" i="11"/>
  <c r="D1066" i="11"/>
  <c r="D1067" i="11"/>
  <c r="D1068" i="11"/>
  <c r="D1069" i="11"/>
  <c r="D1070" i="11"/>
  <c r="D1071" i="11"/>
  <c r="D1072" i="11"/>
  <c r="D1073" i="11"/>
  <c r="D1074" i="11"/>
  <c r="D1075" i="11"/>
  <c r="D1076" i="11"/>
  <c r="D1077" i="11"/>
  <c r="D1078" i="11"/>
  <c r="D1079" i="11"/>
  <c r="D1080" i="11"/>
  <c r="D1081" i="11"/>
  <c r="D1082" i="11"/>
  <c r="D1083" i="11"/>
  <c r="D1084" i="11"/>
  <c r="D1085" i="11"/>
  <c r="D1086" i="11"/>
  <c r="D1087" i="11"/>
  <c r="D1088" i="11"/>
  <c r="D1089" i="11"/>
  <c r="D1090" i="11"/>
  <c r="D1091" i="11"/>
  <c r="D1092" i="11"/>
  <c r="D1093" i="11"/>
  <c r="D1094" i="11"/>
  <c r="D1095" i="11"/>
  <c r="D1096" i="11"/>
  <c r="D1097" i="11"/>
  <c r="D1098" i="11"/>
  <c r="D1099" i="11"/>
  <c r="D1100" i="11"/>
  <c r="D1101" i="11"/>
  <c r="D1102" i="11"/>
  <c r="D1103" i="11"/>
  <c r="D1104" i="11"/>
  <c r="D1105" i="11"/>
  <c r="D1106" i="11"/>
  <c r="D1107" i="11"/>
  <c r="D1108" i="11"/>
  <c r="D1109" i="11"/>
  <c r="D1110" i="11"/>
  <c r="D1111" i="11"/>
  <c r="D1112" i="11"/>
  <c r="D1113" i="11"/>
  <c r="D1114" i="11"/>
  <c r="D1115" i="11"/>
  <c r="D1116" i="11"/>
  <c r="D1117" i="11"/>
  <c r="D1118" i="11"/>
  <c r="D1119" i="11"/>
  <c r="D1120" i="11"/>
  <c r="D1121" i="11"/>
  <c r="D1122" i="11"/>
  <c r="D1123" i="11"/>
  <c r="D1124" i="11"/>
  <c r="D1125" i="11"/>
  <c r="D1126" i="11"/>
  <c r="D1127" i="11"/>
  <c r="D1128" i="11"/>
  <c r="D1129" i="11"/>
  <c r="D1130" i="11"/>
  <c r="D1131" i="11"/>
  <c r="D1132" i="11"/>
  <c r="D1133" i="11"/>
  <c r="D1134" i="11"/>
  <c r="D1135" i="11"/>
  <c r="D1136" i="11"/>
  <c r="D1137" i="11"/>
  <c r="D1138" i="11"/>
  <c r="D1139" i="11"/>
  <c r="D1140" i="11"/>
  <c r="D1141" i="11"/>
  <c r="D1142" i="11"/>
  <c r="D1143" i="11"/>
  <c r="D1144" i="11"/>
  <c r="D1145" i="11"/>
  <c r="D1146" i="11"/>
  <c r="D1147" i="11"/>
  <c r="D1148" i="11"/>
  <c r="D1149" i="11"/>
  <c r="D1150" i="11"/>
  <c r="D1151" i="11"/>
  <c r="D1152" i="11"/>
  <c r="D1153" i="11"/>
  <c r="D1154" i="11"/>
  <c r="D1155" i="11"/>
  <c r="D1156" i="11"/>
  <c r="D1157" i="11"/>
  <c r="D1158" i="11"/>
  <c r="D1159" i="11"/>
  <c r="D1160" i="11"/>
  <c r="D1161" i="11"/>
  <c r="D1162" i="11"/>
  <c r="D1163" i="11"/>
  <c r="D1164" i="11"/>
  <c r="D1165" i="11"/>
  <c r="D1166" i="11"/>
  <c r="D1167" i="11"/>
  <c r="D1168" i="11"/>
  <c r="D1169" i="11"/>
  <c r="D1170" i="11"/>
  <c r="D1171" i="11"/>
  <c r="D1172" i="11"/>
  <c r="D1173" i="11"/>
  <c r="D1174" i="11"/>
  <c r="D1175" i="11"/>
  <c r="D1176" i="11"/>
  <c r="D1177" i="11"/>
  <c r="D1178" i="11"/>
  <c r="D1179" i="11"/>
  <c r="D1180" i="11"/>
  <c r="D1181" i="11"/>
  <c r="D1182" i="11"/>
  <c r="D1183" i="11"/>
  <c r="D1184" i="11"/>
  <c r="D1185" i="11"/>
  <c r="D1186" i="11"/>
  <c r="D1187" i="11"/>
  <c r="D1188" i="11"/>
  <c r="D1189" i="11"/>
  <c r="D1190" i="11"/>
  <c r="D1191" i="11"/>
  <c r="D1192" i="11"/>
  <c r="D1193" i="11"/>
  <c r="D1194" i="11"/>
  <c r="D1195" i="11"/>
  <c r="D1196" i="11"/>
  <c r="D1197" i="11"/>
  <c r="D1198" i="11"/>
  <c r="D1199" i="11"/>
  <c r="D1200" i="11"/>
  <c r="D1201" i="11"/>
  <c r="D1202" i="11"/>
  <c r="D1203" i="11"/>
  <c r="D1204" i="11"/>
  <c r="D1205" i="11"/>
  <c r="D1206" i="11"/>
  <c r="D1207" i="11"/>
  <c r="D1208" i="11"/>
  <c r="D1209" i="11"/>
  <c r="D1210" i="11"/>
  <c r="D1211" i="11"/>
  <c r="D1212" i="11"/>
  <c r="D1213" i="11"/>
  <c r="D1214" i="11"/>
  <c r="D1215" i="11"/>
  <c r="D1216" i="11"/>
  <c r="D1217" i="11"/>
  <c r="D1218" i="11"/>
  <c r="D1219" i="11"/>
  <c r="D1220" i="11"/>
  <c r="D1221" i="11"/>
  <c r="D1222" i="11"/>
  <c r="D1223" i="11"/>
  <c r="D1224" i="11"/>
  <c r="D1225" i="11"/>
  <c r="D1226" i="11"/>
  <c r="D1227" i="11"/>
  <c r="D1228" i="11"/>
  <c r="D1229" i="11"/>
  <c r="D1230" i="11"/>
  <c r="D1231" i="11"/>
  <c r="D1232" i="11"/>
  <c r="D1233" i="11"/>
  <c r="D1234" i="11"/>
  <c r="D1235" i="11"/>
  <c r="D1236" i="11"/>
  <c r="D1237" i="11"/>
  <c r="D1238" i="11"/>
  <c r="D1239" i="11"/>
  <c r="D1240" i="11"/>
  <c r="D1241" i="11"/>
  <c r="D1242" i="11"/>
  <c r="D1243" i="11"/>
  <c r="D1244" i="11"/>
  <c r="D1245" i="11"/>
  <c r="D1246" i="11"/>
  <c r="D1247" i="11"/>
  <c r="D1248" i="11"/>
  <c r="D1249" i="11"/>
  <c r="D1250" i="11"/>
  <c r="D1251" i="11"/>
  <c r="D1252" i="11"/>
  <c r="D1253" i="11"/>
  <c r="D1254" i="11"/>
  <c r="D1255" i="11"/>
  <c r="D1256" i="11"/>
  <c r="D1257" i="11"/>
  <c r="D1258" i="11"/>
  <c r="D1259" i="11"/>
  <c r="D1260" i="11"/>
  <c r="D1261" i="11"/>
  <c r="D1262" i="11"/>
  <c r="D1263" i="11"/>
  <c r="D1264" i="11"/>
  <c r="D1265" i="11"/>
  <c r="D1266" i="11"/>
  <c r="D1267" i="11"/>
  <c r="D1268" i="11"/>
  <c r="D1269" i="11"/>
  <c r="D1270" i="11"/>
  <c r="D1271" i="11"/>
  <c r="D1272" i="11"/>
  <c r="D1273" i="11"/>
  <c r="D1274" i="11"/>
  <c r="D1275" i="11"/>
  <c r="D1276" i="11"/>
  <c r="D1277" i="11"/>
  <c r="D1278" i="11"/>
  <c r="D1279" i="11"/>
  <c r="D1280" i="11"/>
  <c r="D1281" i="11"/>
  <c r="D1282" i="11"/>
  <c r="D1283" i="11"/>
  <c r="D1284" i="11"/>
  <c r="D1285" i="11"/>
  <c r="D1286" i="11"/>
  <c r="D1287" i="11"/>
  <c r="D1288" i="11"/>
  <c r="D1289" i="11"/>
  <c r="D1290" i="11"/>
  <c r="D1291" i="11"/>
  <c r="D1292" i="11"/>
  <c r="D1293" i="11"/>
  <c r="D1294" i="11"/>
  <c r="D1295" i="11"/>
  <c r="D1296" i="11"/>
  <c r="D1297" i="11"/>
  <c r="D1298" i="11"/>
  <c r="D1299" i="11"/>
  <c r="D1300" i="11"/>
  <c r="D1301" i="11"/>
  <c r="D1302" i="11"/>
  <c r="D1303" i="11"/>
  <c r="D1304" i="11"/>
  <c r="D1305" i="11"/>
  <c r="D1306" i="11"/>
  <c r="D1307" i="11"/>
  <c r="D1308" i="11"/>
  <c r="D1309" i="11"/>
  <c r="D1310" i="11"/>
  <c r="D1311" i="11"/>
  <c r="D1312" i="11"/>
  <c r="D1313" i="11"/>
  <c r="D1314" i="11"/>
  <c r="D1315" i="11"/>
  <c r="D1316" i="11"/>
  <c r="D1317" i="11"/>
  <c r="D1318" i="11"/>
  <c r="D1319" i="11"/>
  <c r="D1320" i="11"/>
  <c r="D1321" i="11"/>
  <c r="D1322" i="11"/>
  <c r="D1323" i="11"/>
  <c r="D1324" i="11"/>
  <c r="D1325" i="11"/>
  <c r="D1326" i="11"/>
  <c r="D1327" i="11"/>
  <c r="D1328" i="11"/>
  <c r="D1329" i="11"/>
  <c r="D1330" i="11"/>
  <c r="D1331" i="11"/>
  <c r="D1332" i="11"/>
  <c r="D1333" i="11"/>
  <c r="D1334" i="11"/>
  <c r="D1335" i="11"/>
  <c r="D1336" i="11"/>
  <c r="D1337" i="11"/>
  <c r="D1338" i="11"/>
  <c r="D1339" i="11"/>
  <c r="D1340" i="11"/>
  <c r="D1341" i="11"/>
  <c r="D1342" i="11"/>
  <c r="D1343" i="11"/>
  <c r="D1344" i="11"/>
  <c r="D1345" i="11"/>
  <c r="D1346" i="11"/>
  <c r="D1347" i="11"/>
  <c r="D1348" i="11"/>
  <c r="D1349" i="11"/>
  <c r="D1350" i="11"/>
  <c r="D1351" i="11"/>
  <c r="D1352" i="11"/>
  <c r="D1353" i="11"/>
  <c r="D1354" i="11"/>
  <c r="D1355" i="11"/>
  <c r="D1356" i="11"/>
  <c r="D1357" i="11"/>
  <c r="D1358" i="11"/>
  <c r="D1359" i="11"/>
  <c r="D1360" i="11"/>
  <c r="D1361" i="11"/>
  <c r="D1362" i="11"/>
  <c r="D1363" i="11"/>
  <c r="D1364" i="11"/>
  <c r="D1365" i="11"/>
  <c r="D1366" i="11"/>
  <c r="D1367" i="11"/>
  <c r="D1368" i="11"/>
  <c r="D1369" i="11"/>
  <c r="D1370" i="11"/>
  <c r="D1371" i="11"/>
  <c r="D1372" i="11"/>
  <c r="D1373" i="11"/>
  <c r="D1374" i="11"/>
  <c r="D1375" i="11"/>
  <c r="D1376" i="11"/>
  <c r="D1377" i="11"/>
  <c r="D1378" i="11"/>
  <c r="D1379" i="11"/>
  <c r="D1380" i="11"/>
  <c r="D1381" i="11"/>
  <c r="D1382" i="11"/>
  <c r="D1383" i="11"/>
  <c r="D1384" i="11"/>
  <c r="D1385" i="11"/>
  <c r="D1386" i="11"/>
  <c r="D1387" i="11"/>
  <c r="D1388" i="11"/>
  <c r="D1389" i="11"/>
  <c r="D1390" i="11"/>
  <c r="D1391" i="11"/>
  <c r="D1392" i="11"/>
  <c r="D1393" i="11"/>
  <c r="D1394" i="11"/>
  <c r="D1395" i="11"/>
  <c r="D1396" i="11"/>
  <c r="D1397" i="11"/>
  <c r="D1398" i="11"/>
  <c r="D1399" i="11"/>
  <c r="D1400" i="11"/>
  <c r="D1401" i="11"/>
  <c r="D1402" i="11"/>
  <c r="D1403" i="11"/>
  <c r="D1404" i="11"/>
  <c r="D1405" i="11"/>
  <c r="D1406" i="11"/>
  <c r="D1407" i="11"/>
  <c r="D1408" i="11"/>
  <c r="D1409" i="11"/>
  <c r="D1410" i="11"/>
  <c r="D1411" i="11"/>
  <c r="D1412" i="11"/>
  <c r="D1413" i="11"/>
  <c r="D1414" i="11"/>
  <c r="D1415" i="11"/>
  <c r="D1416" i="11"/>
  <c r="D1417" i="11"/>
  <c r="D1418" i="11"/>
  <c r="D1419" i="11"/>
  <c r="D1420" i="11"/>
  <c r="D1421" i="11"/>
  <c r="D1422" i="11"/>
  <c r="D1423" i="11"/>
  <c r="D1424" i="11"/>
  <c r="D1425" i="11"/>
  <c r="D1426" i="11"/>
  <c r="D1427" i="11"/>
  <c r="D1428" i="11"/>
  <c r="D1429" i="11"/>
  <c r="D1430" i="11"/>
  <c r="D1431" i="11"/>
  <c r="D1432" i="11"/>
  <c r="D1433" i="11"/>
  <c r="D1434" i="11"/>
  <c r="D1435" i="11"/>
  <c r="D1436" i="11"/>
  <c r="D1437" i="11"/>
  <c r="D1438" i="11"/>
  <c r="D1439" i="11"/>
  <c r="D1440" i="11"/>
  <c r="D1441" i="11"/>
  <c r="D1442" i="11"/>
  <c r="D1443" i="11"/>
  <c r="D1444" i="11"/>
  <c r="D1445" i="11"/>
  <c r="D1446" i="11"/>
  <c r="D1447" i="11"/>
  <c r="D1448" i="11"/>
  <c r="D1449" i="11"/>
  <c r="D1450" i="11"/>
  <c r="D1451" i="11"/>
  <c r="D1452" i="11"/>
  <c r="D1453" i="11"/>
  <c r="D1454" i="11"/>
  <c r="D1455" i="11"/>
  <c r="D1456" i="11"/>
  <c r="D1457" i="11"/>
  <c r="D1458" i="11"/>
  <c r="D1459" i="11"/>
  <c r="D1460" i="11"/>
  <c r="D1461" i="11"/>
  <c r="D1462" i="11"/>
  <c r="D1463" i="11"/>
  <c r="D1464" i="11"/>
  <c r="D1465" i="11"/>
  <c r="D1466" i="11"/>
  <c r="D1467" i="11"/>
  <c r="D1468" i="11"/>
  <c r="D1469" i="11"/>
  <c r="D1470" i="11"/>
  <c r="D1471" i="11"/>
  <c r="D1472" i="11"/>
  <c r="D1473" i="11"/>
  <c r="D1474" i="11"/>
  <c r="D1475" i="11"/>
  <c r="D1476" i="11"/>
  <c r="D1477" i="11"/>
  <c r="D1478" i="11"/>
  <c r="D1479" i="11"/>
  <c r="D1480" i="11"/>
  <c r="D1481" i="11"/>
  <c r="D1482" i="11"/>
  <c r="D1483" i="11"/>
  <c r="D1484" i="11"/>
  <c r="D1485" i="11"/>
  <c r="D1486" i="11"/>
  <c r="D1487" i="11"/>
  <c r="D1488" i="11"/>
  <c r="D1489" i="11"/>
  <c r="D1490" i="11"/>
  <c r="D1491" i="11"/>
  <c r="D1492" i="11"/>
  <c r="D1493" i="11"/>
  <c r="D1494" i="11"/>
  <c r="D1495" i="11"/>
  <c r="D1496" i="11"/>
  <c r="D1497" i="11"/>
  <c r="D1498" i="11"/>
  <c r="D1499" i="11"/>
  <c r="D1500" i="11"/>
  <c r="D1501" i="11"/>
  <c r="D1502" i="11"/>
  <c r="D1503" i="11"/>
  <c r="D1504" i="11"/>
  <c r="D1505" i="11"/>
  <c r="D1506" i="11"/>
  <c r="D1507" i="11"/>
  <c r="D1508" i="11"/>
  <c r="D1509" i="11"/>
  <c r="D1510" i="11"/>
  <c r="D1511" i="11"/>
  <c r="D1512" i="11"/>
  <c r="D1513" i="11"/>
  <c r="D1514" i="11"/>
  <c r="D1515" i="11"/>
  <c r="D3" i="11"/>
  <c r="K39" i="11"/>
  <c r="K47" i="11" s="1"/>
  <c r="H39" i="11"/>
  <c r="H47" i="11" s="1"/>
  <c r="I39" i="11"/>
  <c r="J39" i="11"/>
  <c r="J47" i="11" s="1"/>
  <c r="G39" i="11"/>
  <c r="G47" i="11" s="1"/>
  <c r="I8" i="11" l="1" a="1"/>
  <c r="I8" i="11" s="1"/>
  <c r="J8" i="11" a="1"/>
  <c r="J8" i="11" s="1"/>
  <c r="G8" i="11" a="1"/>
  <c r="G8" i="11" s="1"/>
  <c r="I38" i="11" a="1"/>
  <c r="I38" i="11" s="1"/>
  <c r="I49" i="11" s="1"/>
  <c r="I47" i="11"/>
  <c r="K25" i="11" a="1"/>
  <c r="K25" i="11" s="1"/>
  <c r="K28" i="11" s="1"/>
  <c r="L25" i="11" a="1"/>
  <c r="L25" i="11" s="1"/>
  <c r="L28" i="11" s="1"/>
  <c r="J28" i="11"/>
  <c r="H38" i="11" a="1"/>
  <c r="H38" i="11" s="1"/>
  <c r="H49" i="11" s="1"/>
  <c r="K38" i="11" a="1"/>
  <c r="K38" i="11" s="1"/>
  <c r="K49" i="11" s="1"/>
  <c r="H25" i="11" a="1"/>
  <c r="H25" i="11" s="1"/>
  <c r="H28" i="11" s="1"/>
  <c r="G38" i="11" a="1"/>
  <c r="G38" i="11" s="1"/>
  <c r="G49" i="11" s="1"/>
  <c r="J38" i="11" a="1"/>
  <c r="J38" i="11" s="1"/>
  <c r="J49" i="11" s="1"/>
  <c r="I25" i="11" a="1"/>
  <c r="I25" i="11" s="1"/>
  <c r="I28" i="11" s="1"/>
  <c r="I9" i="11" l="1"/>
  <c r="J9" i="11" s="1"/>
  <c r="G16" i="11"/>
  <c r="G10" i="11"/>
  <c r="J10" i="11"/>
  <c r="K10" i="12"/>
  <c r="K7" i="12"/>
  <c r="I16" i="11" l="1"/>
  <c r="J11" i="11"/>
  <c r="L7" i="12"/>
  <c r="J14" i="11" l="1"/>
  <c r="J12" i="11"/>
  <c r="C26" i="12"/>
  <c r="K9" i="12" l="1"/>
  <c r="K12" i="12" s="1"/>
  <c r="C6" i="12" l="1"/>
  <c r="K3" i="12" l="1"/>
  <c r="L3" i="12" s="1"/>
  <c r="C8" i="12" l="1"/>
  <c r="C10" i="12" s="1"/>
  <c r="D14" i="12" l="1"/>
  <c r="C16" i="12" l="1"/>
  <c r="C21" i="12" l="1"/>
  <c r="C22" i="12" s="1"/>
  <c r="C23" i="12" s="1"/>
  <c r="K11" i="12" l="1"/>
  <c r="K13" i="12" s="1"/>
  <c r="C20" i="12" l="1"/>
  <c r="C7" i="12" l="1"/>
  <c r="C13" i="12"/>
  <c r="D13" i="12" s="1"/>
  <c r="D15" i="12" s="1"/>
  <c r="D16" i="12" s="1"/>
  <c r="C27" i="12" s="1"/>
  <c r="C31" i="12" l="1"/>
  <c r="C28" i="12"/>
  <c r="C29" i="12" s="1"/>
  <c r="C30" i="1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440633-B334-4278-9869-456D22A29C1B}" keepAlive="1" name="Abfrage - grafana_data_export_2021-10-08-bis30 10" description="Verbindung mit der Abfrage 'grafana_data_export_2021-10-08-bis30 10' in der Arbeitsmappe." type="5" refreshedVersion="7" background="1" saveData="1">
    <dbPr connection="Provider=Microsoft.Mashup.OleDb.1;Data Source=$Workbook$;Location=&quot;grafana_data_export_2021-10-08-bis30 10&quot;;Extended Properties=&quot;&quot;" command="SELECT * FROM [grafana_data_export_2021-10-08-bis30 10]"/>
  </connection>
  <connection id="2" xr16:uid="{42568C37-775D-4F39-BCEF-2B4D544806F2}" keepAlive="1" name="Abfrage - grafana_data_export_2021-10-08-bis30 10 (2)" description="Verbindung mit der Abfrage 'grafana_data_export_2021-10-08-bis30 10 (2)' in der Arbeitsmappe." type="5" refreshedVersion="7" background="1" saveData="1">
    <dbPr connection="Provider=Microsoft.Mashup.OleDb.1;Data Source=$Workbook$;Location=&quot;grafana_data_export_2021-10-08-bis30 10 (2)&quot;;Extended Properties=&quot;&quot;" command="SELECT * FROM [grafana_data_export_2021-10-08-bis30 10 (2)]"/>
  </connection>
  <connection id="3" xr16:uid="{24E9D275-750B-465A-A779-41C2703A8AB2}" keepAlive="1" name="Abfrage - grafana_data_export_211030-211108" description="Verbindung mit der Abfrage 'grafana_data_export_211030-211108' in der Arbeitsmappe." type="5" refreshedVersion="7" background="1" saveData="1">
    <dbPr connection="Provider=Microsoft.Mashup.OleDb.1;Data Source=$Workbook$;Location=grafana_data_export_211030-211108;Extended Properties=&quot;&quot;" command="SELECT * FROM [grafana_data_export_211030-211108]"/>
  </connection>
  <connection id="4" xr16:uid="{00000000-0015-0000-FFFF-FFFF00000000}" keepAlive="1" name="Abfrage - produkt_klima_tag_19920517_20191231_01262" description="Verbindung mit der Abfrage 'produkt_klima_tag_19920517_20191231_01262' in der Arbeitsmappe." type="5" refreshedVersion="6" background="1" saveData="1">
    <dbPr connection="Provider=Microsoft.Mashup.OleDb.1;Data Source=$Workbook$;Location=produkt_klima_tag_19920517_20191231_01262;Extended Properties=&quot;&quot;" command="SELECT * FROM [produkt_klima_tag_19920517_20191231_01262]"/>
  </connection>
  <connection id="5" xr16:uid="{00000000-0015-0000-FFFF-FFFF01000000}" keepAlive="1" name="Abfrage - produkt_klima_tag_19920517_20191231_01262 (2)" description="Verbindung mit der Abfrage 'produkt_klima_tag_19920517_20191231_01262 (2)' in der Arbeitsmappe." type="5" refreshedVersion="6" background="1" saveData="1">
    <dbPr connection="Provider=Microsoft.Mashup.OleDb.1;Data Source=$Workbook$;Location=&quot;produkt_klima_tag_19920517_20191231_01262 (2)&quot;;Extended Properties=&quot;&quot;" command="SELECT * FROM [produkt_klima_tag_19920517_20191231_01262 (2)]"/>
  </connection>
  <connection id="6" xr16:uid="{00000000-0015-0000-FFFF-FFFF02000000}" keepAlive="1" name="Abfrage - produkt_klima_tag_20190831_20210302_01262" description="Verbindung mit der Abfrage 'produkt_klima_tag_20190831_20210302_01262' in der Arbeitsmappe." type="5" refreshedVersion="6" background="1" saveData="1">
    <dbPr connection="Provider=Microsoft.Mashup.OleDb.1;Data Source=$Workbook$;Location=produkt_klima_tag_20190831_20210302_01262;Extended Properties=&quot;&quot;" command="SELECT * FROM [produkt_klima_tag_20190831_20210302_0126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<sst xmlns="http://schemas.openxmlformats.org/spreadsheetml/2006/main" count="125" uniqueCount="106">
  <si>
    <t>Monate</t>
  </si>
  <si>
    <t>€/Monat</t>
  </si>
  <si>
    <t>Tage</t>
  </si>
  <si>
    <t>Zusammenfassung</t>
  </si>
  <si>
    <t>€/a</t>
  </si>
  <si>
    <t>Start der Messperiode:</t>
  </si>
  <si>
    <t xml:space="preserve">Ende der Messperiode: </t>
  </si>
  <si>
    <t>Art der Berechnung</t>
  </si>
  <si>
    <t>Erste Einsparrechnung nach IBN</t>
  </si>
  <si>
    <t>Nachberechnung</t>
  </si>
  <si>
    <t>Mindesteinsparbetrag gemäß Vertrag</t>
  </si>
  <si>
    <t>Vergütungsanspruch messeffekt nach</t>
  </si>
  <si>
    <t>Monaten</t>
  </si>
  <si>
    <t>Energiekosteneinsparung (Summe)</t>
  </si>
  <si>
    <t>Vergütung an messeffekt ab Monat</t>
  </si>
  <si>
    <t>Rückerstattung(+) / Nachzahlung(-)</t>
  </si>
  <si>
    <t>Stromkosteneinsparung (nachberechnet)</t>
  </si>
  <si>
    <t>Dauer der Messperiode</t>
  </si>
  <si>
    <t>pro Jahr</t>
  </si>
  <si>
    <t>Vergütungsdauer messeffekt in der laufenden Abrechnungsperiode</t>
  </si>
  <si>
    <t>Vergütungshöhe in der laufenden Abre.-Periode</t>
  </si>
  <si>
    <t>Vergütungsanspruch messeffekt im laufenden Jahr</t>
  </si>
  <si>
    <t>€ pro Jahr</t>
  </si>
  <si>
    <t>€ aus dem vergangenen Projektjahr</t>
  </si>
  <si>
    <t>€ im laufenden Projektjahr</t>
  </si>
  <si>
    <t>pro Monat</t>
  </si>
  <si>
    <t>&lt;- Eingabe von Hand</t>
  </si>
  <si>
    <t>Auswahlliste</t>
  </si>
  <si>
    <t>relative Energieeinsparung Strom (nachberechnet):</t>
  </si>
  <si>
    <t>&lt;-Auswählen</t>
  </si>
  <si>
    <t>In Rechnung gestellte Vergütung im vergangenen Projektjahr</t>
  </si>
  <si>
    <t>relative Energieeinsparung Wärme, nachberechnet:</t>
  </si>
  <si>
    <t>relative Energieeinsparung Wärme, Sommer-Deckelung:</t>
  </si>
  <si>
    <t>relative Energieeinsparung Wärme, anzuwenden:</t>
  </si>
  <si>
    <t>Wärmekosteneinsparung (nachberechnet, ggf. gedeckelt)</t>
  </si>
  <si>
    <t>Zeitlicher Bezug:</t>
  </si>
  <si>
    <t>pro Messperiode</t>
  </si>
  <si>
    <t>Anspruch auf Vergütung: letzte Abre.periode = Vorauszahlung</t>
  </si>
  <si>
    <t>Nachberechnung nach Projektjahr</t>
  </si>
  <si>
    <t xml:space="preserve"> Time</t>
  </si>
  <si>
    <t xml:space="preserve">Vergütungsanspruch an messeffekt </t>
  </si>
  <si>
    <t>Verbrauch 2019 [MWh_el]</t>
  </si>
  <si>
    <t>Wärmeverbrauch 1. Einsparjahr [MWh]</t>
  </si>
  <si>
    <t>Wärmeverbrauch Vorjahr [MWh]</t>
  </si>
  <si>
    <t xml:space="preserve"> =&gt; Einsparung [MWh_th]</t>
  </si>
  <si>
    <t>Wärmekosten [ct/kWh]</t>
  </si>
  <si>
    <t>Stromkosten [ct/kWh]</t>
  </si>
  <si>
    <t xml:space="preserve"> =&gt; Stromeinsparung €/a</t>
  </si>
  <si>
    <t xml:space="preserve"> =&gt; Wärmeeinsparung €/a</t>
  </si>
  <si>
    <t xml:space="preserve"> =&gt; Energieeinsparung gesamt €/a</t>
  </si>
  <si>
    <t>Vergütungsanspruch messeffekt im laufenden Jahr - nach Ausgleichszahlung</t>
  </si>
  <si>
    <t>Vereinfachte Einsparrechnung</t>
  </si>
  <si>
    <t xml:space="preserve"> =&gt; Einsparung [MWh_el] bzw. relativ</t>
  </si>
  <si>
    <t>Vergütungsanspruch messeffekt im laufenden Jahr - ohne Ausgleichszahlung</t>
  </si>
  <si>
    <t>Start</t>
  </si>
  <si>
    <t>Ende</t>
  </si>
  <si>
    <t>Rgs.-Datum</t>
  </si>
  <si>
    <t>MWh 1</t>
  </si>
  <si>
    <t>MWh2</t>
  </si>
  <si>
    <t>MWh3</t>
  </si>
  <si>
    <t>MWh4</t>
  </si>
  <si>
    <t>MWh5</t>
  </si>
  <si>
    <t>Preiskorrektur</t>
  </si>
  <si>
    <t>MWh Summe (nachgerechnet)</t>
  </si>
  <si>
    <t>MWh Summe (abgelesen</t>
  </si>
  <si>
    <t>Kommentar</t>
  </si>
  <si>
    <t>Messdatum</t>
  </si>
  <si>
    <t>Wetterdaten + Gradtagszahlen</t>
  </si>
  <si>
    <t>TMK [°C]</t>
  </si>
  <si>
    <t>Gradtagszahl [°C]</t>
  </si>
  <si>
    <t>kWh/Gradtagszahl</t>
  </si>
  <si>
    <t>Tagleistung</t>
  </si>
  <si>
    <t>Nachtleistung</t>
  </si>
  <si>
    <t>Mittelwert</t>
  </si>
  <si>
    <t>Q_dot Küche [kW]</t>
  </si>
  <si>
    <t xml:space="preserve">Jahresabrechnung Stadtwerke </t>
  </si>
  <si>
    <t xml:space="preserve">Ablesen Zählerstand </t>
  </si>
  <si>
    <t>Ablesedatum</t>
  </si>
  <si>
    <t>1. Ablesen</t>
  </si>
  <si>
    <t>2. Ablesen</t>
  </si>
  <si>
    <t>3.Ablesen</t>
  </si>
  <si>
    <t>4. Ablesen</t>
  </si>
  <si>
    <t>5. Ablesen</t>
  </si>
  <si>
    <t>Zählerstand [MWh]</t>
  </si>
  <si>
    <t>Gradtagszahl verg. Periode [°C]</t>
  </si>
  <si>
    <t>Check sum 1 (Datumssequenz)</t>
  </si>
  <si>
    <t>Check sum 2 (Energiesummen)</t>
  </si>
  <si>
    <t>Check sum 3 (Wetterdaten vorh.)</t>
  </si>
  <si>
    <t>Prüfsumme Wetterdaten vorh.</t>
  </si>
  <si>
    <t xml:space="preserve">MWh verbraucht verg. Periode </t>
  </si>
  <si>
    <t>BASELINE</t>
  </si>
  <si>
    <t>Berechnungen VN4</t>
  </si>
  <si>
    <t>MWh Baseline</t>
  </si>
  <si>
    <t>MWh eingespart</t>
  </si>
  <si>
    <t>Wärmepreis [ct/kWh]</t>
  </si>
  <si>
    <t>EUR eingespart</t>
  </si>
  <si>
    <t>"beste" Ab-lesezeitpunkte</t>
  </si>
  <si>
    <t>Korrektur 1. Ablesezeitpunkt</t>
  </si>
  <si>
    <t>Korrektur 2. Ablesezeitpunkt</t>
  </si>
  <si>
    <t>Ergebnis 
(für VN)</t>
  </si>
  <si>
    <t>Corona</t>
  </si>
  <si>
    <t>ein Monat Einsparung drin</t>
  </si>
  <si>
    <t>Start des Messzeitraums (letztes Ablesen)</t>
  </si>
  <si>
    <t xml:space="preserve">Ende des Messzeitraums </t>
  </si>
  <si>
    <t xml:space="preserve">relative Einsparung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</si>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</sst>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0.0"/>
    <numFmt numFmtId="165" formatCode="0.0%"/>
    <numFmt numFmtId="166" formatCode="0.000"/>
    <numFmt numFmtId="167" formatCode="#,##0.0"/>
    <numFmt numFmtId="168" formatCode="ddd/\,\ dd/mm/yyyy\ hh:mm"/>
    <numFmt numFmtId="169" formatCode="[$-F400]h:mm:ss\ AM/P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3">
    <xf numFmtId="0" fontId="0" fillId="0" borderId="0" xfId="0"/>
    <xf numFmtId="0" fontId="0" fillId="0" borderId="0" xfId="0" applyAlignment="1">
      <alignment vertical="top" wrapText="1"/>
    </xf>
    <xf numFmtId="0" fontId="0" fillId="34" borderId="12" xfId="0" applyFill="1" applyBorder="1"/>
    <xf numFmtId="44" fontId="0" fillId="33" borderId="19" xfId="44" applyFont="1" applyFill="1" applyBorder="1" applyAlignment="1">
      <alignment vertical="top" wrapText="1"/>
    </xf>
    <xf numFmtId="0" fontId="0" fillId="33" borderId="20" xfId="0" applyFill="1" applyBorder="1" applyAlignment="1">
      <alignment vertical="top" wrapText="1"/>
    </xf>
    <xf numFmtId="0" fontId="0" fillId="34" borderId="13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4" xfId="0" applyFill="1" applyBorder="1"/>
    <xf numFmtId="0" fontId="0" fillId="34" borderId="17" xfId="0" applyFill="1" applyBorder="1"/>
    <xf numFmtId="0" fontId="22" fillId="35" borderId="0" xfId="0" applyFont="1" applyFill="1" applyAlignment="1">
      <alignment vertical="center"/>
    </xf>
    <xf numFmtId="0" fontId="21" fillId="35" borderId="0" xfId="0" applyFont="1" applyFill="1" applyAlignment="1">
      <alignment vertical="center"/>
    </xf>
    <xf numFmtId="0" fontId="0" fillId="35" borderId="0" xfId="0" applyFill="1" applyAlignment="1">
      <alignment vertical="top" wrapText="1"/>
    </xf>
    <xf numFmtId="0" fontId="0" fillId="35" borderId="0" xfId="0" applyFill="1"/>
    <xf numFmtId="0" fontId="0" fillId="35" borderId="10" xfId="0" applyFill="1" applyBorder="1"/>
    <xf numFmtId="0" fontId="0" fillId="35" borderId="20" xfId="0" applyFill="1" applyBorder="1" applyAlignment="1">
      <alignment vertical="top" wrapText="1"/>
    </xf>
    <xf numFmtId="0" fontId="0" fillId="35" borderId="18" xfId="0" applyFill="1" applyBorder="1"/>
    <xf numFmtId="0" fontId="0" fillId="35" borderId="19" xfId="0" applyFill="1" applyBorder="1"/>
    <xf numFmtId="0" fontId="0" fillId="35" borderId="20" xfId="0" applyFill="1" applyBorder="1"/>
    <xf numFmtId="0" fontId="16" fillId="34" borderId="19" xfId="0" applyFont="1" applyFill="1" applyBorder="1"/>
    <xf numFmtId="0" fontId="16" fillId="34" borderId="20" xfId="0" applyFont="1" applyFill="1" applyBorder="1"/>
    <xf numFmtId="44" fontId="0" fillId="35" borderId="19" xfId="44" applyFont="1" applyFill="1" applyBorder="1" applyAlignment="1">
      <alignment vertical="top" wrapText="1"/>
    </xf>
    <xf numFmtId="0" fontId="0" fillId="35" borderId="20" xfId="0" applyFill="1" applyBorder="1" applyAlignment="1">
      <alignment vertical="top"/>
    </xf>
    <xf numFmtId="44" fontId="0" fillId="35" borderId="19" xfId="44" applyFont="1" applyFill="1" applyBorder="1" applyAlignment="1">
      <alignment vertical="top"/>
    </xf>
    <xf numFmtId="2" fontId="0" fillId="35" borderId="19" xfId="0" applyNumberFormat="1" applyFill="1" applyBorder="1"/>
    <xf numFmtId="0" fontId="0" fillId="35" borderId="20" xfId="0" applyFill="1" applyBorder="1" applyAlignment="1">
      <alignment horizontal="left"/>
    </xf>
    <xf numFmtId="165" fontId="0" fillId="35" borderId="19" xfId="1" applyNumberFormat="1" applyFont="1" applyFill="1" applyBorder="1"/>
    <xf numFmtId="9" fontId="0" fillId="33" borderId="20" xfId="1" applyFont="1" applyFill="1" applyBorder="1" applyAlignment="1">
      <alignment vertical="top" wrapText="1"/>
    </xf>
    <xf numFmtId="1" fontId="0" fillId="35" borderId="19" xfId="0" applyNumberFormat="1" applyFill="1" applyBorder="1"/>
    <xf numFmtId="0" fontId="20" fillId="33" borderId="0" xfId="0" applyFont="1" applyFill="1"/>
    <xf numFmtId="0" fontId="0" fillId="34" borderId="11" xfId="0" applyFill="1" applyBorder="1"/>
    <xf numFmtId="44" fontId="0" fillId="35" borderId="11" xfId="44" applyFont="1" applyFill="1" applyBorder="1" applyAlignment="1">
      <alignment horizontal="right" vertical="top"/>
    </xf>
    <xf numFmtId="44" fontId="0" fillId="35" borderId="11" xfId="0" applyNumberFormat="1" applyFill="1" applyBorder="1" applyAlignment="1">
      <alignment horizontal="right" vertical="top" wrapText="1"/>
    </xf>
    <xf numFmtId="44" fontId="0" fillId="35" borderId="11" xfId="44" applyFont="1" applyFill="1" applyBorder="1" applyAlignment="1">
      <alignment horizontal="right"/>
    </xf>
    <xf numFmtId="165" fontId="0" fillId="34" borderId="11" xfId="1" applyNumberFormat="1" applyFont="1" applyFill="1" applyBorder="1" applyAlignment="1">
      <alignment horizontal="center"/>
    </xf>
    <xf numFmtId="2" fontId="16" fillId="33" borderId="19" xfId="0" applyNumberFormat="1" applyFont="1" applyFill="1" applyBorder="1" applyAlignment="1">
      <alignment vertical="top" wrapText="1"/>
    </xf>
    <xf numFmtId="44" fontId="16" fillId="35" borderId="19" xfId="44" applyFont="1" applyFill="1" applyBorder="1" applyAlignment="1">
      <alignment vertical="top" wrapText="1"/>
    </xf>
    <xf numFmtId="0" fontId="16" fillId="34" borderId="11" xfId="0" applyFont="1" applyFill="1" applyBorder="1" applyAlignment="1">
      <alignment vertical="top"/>
    </xf>
    <xf numFmtId="0" fontId="16" fillId="34" borderId="11" xfId="0" applyFont="1" applyFill="1" applyBorder="1"/>
    <xf numFmtId="0" fontId="0" fillId="34" borderId="11" xfId="0" applyFill="1" applyBorder="1" applyAlignment="1">
      <alignment horizontal="left" indent="1"/>
    </xf>
    <xf numFmtId="22" fontId="0" fillId="33" borderId="20" xfId="0" applyNumberFormat="1" applyFill="1" applyBorder="1" applyAlignment="1">
      <alignment horizontal="right"/>
    </xf>
    <xf numFmtId="0" fontId="0" fillId="33" borderId="0" xfId="0" applyFill="1"/>
    <xf numFmtId="44" fontId="0" fillId="35" borderId="0" xfId="0" applyNumberFormat="1" applyFill="1"/>
    <xf numFmtId="44" fontId="0" fillId="35" borderId="0" xfId="44" applyFont="1" applyFill="1" applyAlignment="1">
      <alignment vertical="top" wrapText="1"/>
    </xf>
    <xf numFmtId="44" fontId="0" fillId="35" borderId="0" xfId="44" applyFont="1" applyFill="1"/>
    <xf numFmtId="44" fontId="0" fillId="35" borderId="0" xfId="0" applyNumberFormat="1" applyFill="1" applyAlignment="1">
      <alignment vertical="top" wrapText="1"/>
    </xf>
    <xf numFmtId="0" fontId="0" fillId="36" borderId="11" xfId="0" applyFill="1" applyBorder="1"/>
    <xf numFmtId="2" fontId="0" fillId="35" borderId="0" xfId="0" applyNumberFormat="1" applyFill="1"/>
    <xf numFmtId="44" fontId="20" fillId="35" borderId="11" xfId="0" applyNumberFormat="1" applyFont="1" applyFill="1" applyBorder="1" applyAlignment="1">
      <alignment horizontal="right" vertical="top" wrapText="1"/>
    </xf>
    <xf numFmtId="44" fontId="16" fillId="35" borderId="11" xfId="0" applyNumberFormat="1" applyFont="1" applyFill="1" applyBorder="1" applyAlignment="1">
      <alignment horizontal="right" vertical="top" wrapText="1"/>
    </xf>
    <xf numFmtId="0" fontId="16" fillId="34" borderId="11" xfId="0" applyFont="1" applyFill="1" applyBorder="1" applyAlignment="1">
      <alignment horizontal="center" vertical="top" wrapText="1"/>
    </xf>
    <xf numFmtId="0" fontId="16" fillId="34" borderId="11" xfId="0" applyFont="1" applyFill="1" applyBorder="1" applyAlignment="1">
      <alignment horizontal="left" indent="1"/>
    </xf>
    <xf numFmtId="0" fontId="16" fillId="35" borderId="20" xfId="0" applyFont="1" applyFill="1" applyBorder="1" applyAlignment="1">
      <alignment horizontal="left"/>
    </xf>
    <xf numFmtId="0" fontId="16" fillId="35" borderId="0" xfId="0" applyFont="1" applyFill="1"/>
    <xf numFmtId="165" fontId="19" fillId="35" borderId="19" xfId="1" applyNumberFormat="1" applyFont="1" applyFill="1" applyBorder="1"/>
    <xf numFmtId="0" fontId="25" fillId="35" borderId="16" xfId="0" applyFont="1" applyFill="1" applyBorder="1"/>
    <xf numFmtId="22" fontId="0" fillId="0" borderId="0" xfId="0" applyNumberFormat="1"/>
    <xf numFmtId="14" fontId="0" fillId="35" borderId="0" xfId="0" applyNumberFormat="1" applyFill="1"/>
    <xf numFmtId="0" fontId="22" fillId="35" borderId="12" xfId="0" applyFont="1" applyFill="1" applyBorder="1" applyAlignment="1">
      <alignment vertical="center"/>
    </xf>
    <xf numFmtId="0" fontId="22" fillId="35" borderId="13" xfId="0" applyFont="1" applyFill="1" applyBorder="1" applyAlignment="1">
      <alignment vertical="center"/>
    </xf>
    <xf numFmtId="0" fontId="22" fillId="35" borderId="14" xfId="0" applyFont="1" applyFill="1" applyBorder="1" applyAlignment="1">
      <alignment vertical="center"/>
    </xf>
    <xf numFmtId="0" fontId="0" fillId="35" borderId="21" xfId="0" applyFill="1" applyBorder="1"/>
    <xf numFmtId="164" fontId="0" fillId="35" borderId="0" xfId="0" applyNumberFormat="1" applyFill="1"/>
    <xf numFmtId="9" fontId="0" fillId="35" borderId="21" xfId="1" applyFont="1" applyFill="1" applyBorder="1"/>
    <xf numFmtId="44" fontId="0" fillId="35" borderId="0" xfId="44" applyFont="1" applyFill="1" applyBorder="1"/>
    <xf numFmtId="0" fontId="0" fillId="35" borderId="15" xfId="0" applyFill="1" applyBorder="1"/>
    <xf numFmtId="44" fontId="0" fillId="35" borderId="16" xfId="44" applyFont="1" applyFill="1" applyBorder="1"/>
    <xf numFmtId="0" fontId="0" fillId="35" borderId="17" xfId="0" applyFill="1" applyBorder="1"/>
    <xf numFmtId="0" fontId="0" fillId="35" borderId="11" xfId="0" applyFill="1" applyBorder="1"/>
    <xf numFmtId="0" fontId="0" fillId="33" borderId="0" xfId="0" applyFill="1" applyAlignment="1">
      <alignment vertical="top" wrapText="1"/>
    </xf>
    <xf numFmtId="0" fontId="23" fillId="35" borderId="0" xfId="0" applyFont="1" applyFill="1" applyAlignment="1">
      <alignment vertical="center"/>
    </xf>
    <xf numFmtId="0" fontId="20" fillId="33" borderId="0" xfId="0" applyFont="1" applyFill="1" applyAlignment="1">
      <alignment vertical="top" wrapText="1"/>
    </xf>
    <xf numFmtId="0" fontId="20" fillId="35" borderId="0" xfId="0" applyFont="1" applyFill="1"/>
    <xf numFmtId="0" fontId="25" fillId="35" borderId="0" xfId="0" applyFont="1" applyFill="1"/>
    <xf numFmtId="14" fontId="0" fillId="0" borderId="11" xfId="0" applyNumberFormat="1" applyBorder="1" applyAlignment="1">
      <alignment vertical="top" wrapText="1"/>
    </xf>
    <xf numFmtId="14" fontId="0" fillId="35" borderId="11" xfId="0" applyNumberFormat="1" applyFill="1" applyBorder="1"/>
    <xf numFmtId="0" fontId="24" fillId="36" borderId="11" xfId="0" applyFont="1" applyFill="1" applyBorder="1"/>
    <xf numFmtId="2" fontId="0" fillId="35" borderId="11" xfId="0" applyNumberFormat="1" applyFill="1" applyBorder="1"/>
    <xf numFmtId="2" fontId="24" fillId="35" borderId="11" xfId="0" applyNumberFormat="1" applyFont="1" applyFill="1" applyBorder="1"/>
    <xf numFmtId="14" fontId="20" fillId="0" borderId="0" xfId="0" applyNumberFormat="1" applyFont="1"/>
    <xf numFmtId="3" fontId="0" fillId="0" borderId="0" xfId="0" applyNumberFormat="1"/>
    <xf numFmtId="168" fontId="26" fillId="0" borderId="0" xfId="0" applyNumberFormat="1" applyFont="1"/>
    <xf numFmtId="0" fontId="26" fillId="0" borderId="0" xfId="0" applyFont="1"/>
    <xf numFmtId="169" fontId="0" fillId="0" borderId="0" xfId="0" applyNumberFormat="1"/>
    <xf numFmtId="0" fontId="26" fillId="33" borderId="0" xfId="0" applyFont="1" applyFill="1"/>
    <xf numFmtId="167" fontId="0" fillId="0" borderId="0" xfId="0" applyNumberFormat="1"/>
    <xf numFmtId="0" fontId="16" fillId="36" borderId="11" xfId="0" applyFont="1" applyFill="1" applyBorder="1"/>
    <xf numFmtId="164" fontId="16" fillId="35" borderId="11" xfId="0" applyNumberFormat="1" applyFont="1" applyFill="1" applyBorder="1"/>
    <xf numFmtId="166" fontId="0" fillId="35" borderId="11" xfId="0" applyNumberFormat="1" applyFill="1" applyBorder="1"/>
    <xf numFmtId="0" fontId="0" fillId="35" borderId="11" xfId="0" applyFill="1" applyBorder="1" applyAlignment="1">
      <alignment horizontal="center"/>
    </xf>
    <xf numFmtId="166" fontId="16" fillId="35" borderId="11" xfId="0" applyNumberFormat="1" applyFont="1" applyFill="1" applyBorder="1"/>
    <xf numFmtId="166" fontId="16" fillId="37" borderId="11" xfId="0" applyNumberFormat="1" applyFont="1" applyFill="1" applyBorder="1"/>
    <xf numFmtId="14" fontId="0" fillId="37" borderId="11" xfId="0" applyNumberFormat="1" applyFill="1" applyBorder="1" applyAlignment="1">
      <alignment horizontal="center"/>
    </xf>
    <xf numFmtId="166" fontId="0" fillId="37" borderId="11" xfId="0" applyNumberFormat="1" applyFill="1" applyBorder="1"/>
    <xf numFmtId="0" fontId="16" fillId="36" borderId="11" xfId="0" applyFont="1" applyFill="1" applyBorder="1" applyAlignment="1">
      <alignment wrapText="1"/>
    </xf>
    <xf numFmtId="0" fontId="0" fillId="36" borderId="11" xfId="0" applyFill="1" applyBorder="1" applyAlignment="1">
      <alignment wrapText="1"/>
    </xf>
    <xf numFmtId="164" fontId="26" fillId="37" borderId="0" xfId="0" applyNumberFormat="1" applyFont="1" applyFill="1"/>
    <xf numFmtId="14" fontId="0" fillId="33" borderId="11" xfId="0" applyNumberFormat="1" applyFill="1" applyBorder="1"/>
    <xf numFmtId="166" fontId="0" fillId="33" borderId="11" xfId="0" applyNumberFormat="1" applyFill="1" applyBorder="1"/>
    <xf numFmtId="14" fontId="0" fillId="33" borderId="11" xfId="0" applyNumberFormat="1" applyFill="1" applyBorder="1" applyAlignment="1">
      <alignment vertical="top" wrapText="1"/>
    </xf>
    <xf numFmtId="2" fontId="0" fillId="33" borderId="11" xfId="0" applyNumberFormat="1" applyFill="1" applyBorder="1"/>
    <xf numFmtId="9" fontId="0" fillId="37" borderId="0" xfId="1" applyFont="1" applyFill="1"/>
    <xf numFmtId="0" fontId="0" fillId="36" borderId="18" xfId="0" applyFill="1" applyBorder="1" applyAlignment="1">
      <alignment wrapText="1"/>
    </xf>
    <xf numFmtId="14" fontId="0" fillId="35" borderId="18" xfId="0" applyNumberFormat="1" applyFill="1" applyBorder="1"/>
    <xf numFmtId="166" fontId="0" fillId="35" borderId="18" xfId="0" applyNumberFormat="1" applyFill="1" applyBorder="1"/>
    <xf numFmtId="14" fontId="0" fillId="0" borderId="18" xfId="0" applyNumberFormat="1" applyBorder="1" applyAlignment="1">
      <alignment vertical="top" wrapText="1"/>
    </xf>
    <xf numFmtId="2" fontId="0" fillId="35" borderId="18" xfId="0" applyNumberFormat="1" applyFill="1" applyBorder="1"/>
    <xf numFmtId="166" fontId="0" fillId="37" borderId="18" xfId="0" applyNumberFormat="1" applyFill="1" applyBorder="1"/>
    <xf numFmtId="44" fontId="0" fillId="37" borderId="18" xfId="44" applyFont="1" applyFill="1" applyBorder="1"/>
    <xf numFmtId="0" fontId="0" fillId="35" borderId="18" xfId="0" applyFill="1" applyBorder="1" applyAlignment="1">
      <alignment horizontal="center"/>
    </xf>
    <xf numFmtId="0" fontId="22" fillId="35" borderId="10" xfId="0" applyFont="1" applyFill="1" applyBorder="1" applyAlignment="1">
      <alignment vertical="center"/>
    </xf>
    <xf numFmtId="0" fontId="0" fillId="35" borderId="10" xfId="0" applyFill="1" applyBorder="1" applyAlignment="1">
      <alignment vertical="top" wrapText="1"/>
    </xf>
    <xf numFmtId="9" fontId="0" fillId="35" borderId="10" xfId="1" applyFont="1" applyFill="1" applyBorder="1"/>
  </cellXfs>
  <cellStyles count="47">
    <cellStyle name="20 % - Akzent1" xfId="20" builtinId="30" customBuiltin="1"/>
    <cellStyle name="20 % - Akzent2" xfId="24" builtinId="34" customBuiltin="1"/>
    <cellStyle name="20 % - Akzent3" xfId="28" builtinId="38" customBuiltin="1"/>
    <cellStyle name="20 % - Akzent4" xfId="32" builtinId="42" customBuiltin="1"/>
    <cellStyle name="20 % - Akzent5" xfId="36" builtinId="46" customBuiltin="1"/>
    <cellStyle name="20 % - Akzent6" xfId="40" builtinId="50" customBuiltin="1"/>
    <cellStyle name="40 % - Akzent1" xfId="21" builtinId="31" customBuiltin="1"/>
    <cellStyle name="40 % - Akzent2" xfId="25" builtinId="35" customBuiltin="1"/>
    <cellStyle name="40 % - Akzent3" xfId="29" builtinId="39" customBuiltin="1"/>
    <cellStyle name="40 % - Akzent4" xfId="33" builtinId="43" customBuiltin="1"/>
    <cellStyle name="40 % - Akzent5" xfId="37" builtinId="47" customBuiltin="1"/>
    <cellStyle name="40 % - Akzent6" xfId="41" builtinId="51" customBuiltin="1"/>
    <cellStyle name="60 % - Akzent1" xfId="22" builtinId="32" customBuiltin="1"/>
    <cellStyle name="60 % - Akzent2" xfId="26" builtinId="36" customBuiltin="1"/>
    <cellStyle name="60 % - Akzent3" xfId="30" builtinId="40" customBuiltin="1"/>
    <cellStyle name="60 % - Akzent4" xfId="34" builtinId="44" customBuiltin="1"/>
    <cellStyle name="60 % - Akzent5" xfId="38" builtinId="48" customBuiltin="1"/>
    <cellStyle name="60 % - Akzent6" xfId="42" builtinId="52" customBuiltin="1"/>
    <cellStyle name="Akzent1" xfId="19" builtinId="29" customBuiltin="1"/>
    <cellStyle name="Akzent2" xfId="23" builtinId="33" customBuiltin="1"/>
    <cellStyle name="Akzent3" xfId="27" builtinId="37" customBuiltin="1"/>
    <cellStyle name="Akzent4" xfId="31" builtinId="41" customBuiltin="1"/>
    <cellStyle name="Akzent5" xfId="35" builtinId="45" customBuiltin="1"/>
    <cellStyle name="Akzent6" xfId="39" builtinId="49" customBuiltin="1"/>
    <cellStyle name="Ausgabe" xfId="11" builtinId="21" customBuiltin="1"/>
    <cellStyle name="Berechnung" xfId="12" builtinId="22" customBuiltin="1"/>
    <cellStyle name="Eingabe" xfId="10" builtinId="20" customBuiltin="1"/>
    <cellStyle name="Ergebnis" xfId="18" builtinId="25" customBuiltin="1"/>
    <cellStyle name="Erklärender Text" xfId="17" builtinId="53" customBuiltin="1"/>
    <cellStyle name="Gut" xfId="7" builtinId="26" customBuiltin="1"/>
    <cellStyle name="Komma 2" xfId="45" xr:uid="{59FC7841-0DCC-4A59-B900-B65D66ED5557}"/>
    <cellStyle name="Neutral" xfId="9" builtinId="28" customBuiltin="1"/>
    <cellStyle name="Notiz" xfId="16" builtinId="10" customBuiltin="1"/>
    <cellStyle name="Prozent" xfId="1" builtinId="5"/>
    <cellStyle name="Schlecht" xfId="8" builtinId="27" customBuiltin="1"/>
    <cellStyle name="Standard" xfId="0" builtinId="0"/>
    <cellStyle name="Standard 2" xfId="43" xr:uid="{00000000-0005-0000-0000-000024000000}"/>
    <cellStyle name="Überschrift" xfId="2" builtinId="15" customBuiltin="1"/>
    <cellStyle name="Überschrift 1" xfId="3" builtinId="16" customBuiltin="1"/>
    <cellStyle name="Überschrift 2" xfId="4" builtinId="17" customBuiltin="1"/>
    <cellStyle name="Überschrift 3" xfId="5" builtinId="18" customBuiltin="1"/>
    <cellStyle name="Überschrift 4" xfId="6" builtinId="19" customBuiltin="1"/>
    <cellStyle name="Verknüpfte Zelle" xfId="13" builtinId="24" customBuiltin="1"/>
    <cellStyle name="Währung" xfId="44" builtinId="4"/>
    <cellStyle name="Währung 2" xfId="46" xr:uid="{05370E9D-FA3F-4C10-99E3-D6D63E1F52D1}"/>
    <cellStyle name="Warnender Text" xfId="15" builtinId="11" customBuiltin="1"/>
    <cellStyle name="Zelle überprüfen" xfId="14" builtinId="23" customBuiltin="1"/>
  </cellStyles>
  <dxfs count="0"/>
  <tableStyles count="0" defaultTableStyle="TableStyleMedium2" defaultPivotStyle="PivotStyleLight16"/>
  <colors>
    <mruColors>
      <color rgb="FFF1550F"/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05555555555555"/>
          <c:y val="5.935185185185185E-2"/>
          <c:w val="0.66116316710411205"/>
          <c:h val="0.68282407407407408"/>
        </c:manualLayout>
      </c:layout>
      <c:scatterChart>
        <c:scatterStyle val="lineMarker"/>
        <c:varyColors val="0"/>
        <c:ser>
          <c:idx val="1"/>
          <c:order val="0"/>
          <c:tx>
            <c:strRef>
              <c:f>'2019_Waerme-Baseline'!$H$43</c:f>
              <c:strCache>
                <c:ptCount val="1"/>
                <c:pt idx="0">
                  <c:v>Nachtleistung</c:v>
                </c:pt>
              </c:strCache>
            </c:strRef>
          </c:tx>
          <c:spPr>
            <a:ln w="25400">
              <a:noFill/>
            </a:ln>
          </c:spPr>
          <c:marker>
            <c:symbol val="square"/>
            <c:size val="4"/>
            <c:spPr>
              <a:solidFill>
                <a:srgbClr val="000099"/>
              </a:solidFill>
              <a:ln>
                <a:noFill/>
              </a:ln>
            </c:spPr>
          </c:marker>
          <c:xVal>
            <c:numRef>
              <c:f>'2019_Waerme-Baseline'!$E$44:$E$262</c:f>
              <c:numCache>
                <c:formatCode>General</c:formatCode>
                <c:ptCount val="219"/>
                <c:pt idx="0">
                  <c:v>-2.7</c:v>
                </c:pt>
                <c:pt idx="1">
                  <c:v>-2.7</c:v>
                </c:pt>
                <c:pt idx="2">
                  <c:v>-2.4</c:v>
                </c:pt>
                <c:pt idx="3">
                  <c:v>-2.5</c:v>
                </c:pt>
                <c:pt idx="4">
                  <c:v>-2.4</c:v>
                </c:pt>
                <c:pt idx="5">
                  <c:v>-2</c:v>
                </c:pt>
                <c:pt idx="6">
                  <c:v>-2.1</c:v>
                </c:pt>
                <c:pt idx="7">
                  <c:v>-2.2999999999999998</c:v>
                </c:pt>
                <c:pt idx="8">
                  <c:v>-2.4</c:v>
                </c:pt>
                <c:pt idx="9">
                  <c:v>-2.4</c:v>
                </c:pt>
                <c:pt idx="10">
                  <c:v>-2.4</c:v>
                </c:pt>
                <c:pt idx="11">
                  <c:v>-2.2999999999999998</c:v>
                </c:pt>
                <c:pt idx="12">
                  <c:v>-2.4</c:v>
                </c:pt>
                <c:pt idx="13">
                  <c:v>-2.4</c:v>
                </c:pt>
                <c:pt idx="14">
                  <c:v>-2.2999999999999998</c:v>
                </c:pt>
                <c:pt idx="15">
                  <c:v>-2.5</c:v>
                </c:pt>
                <c:pt idx="16">
                  <c:v>-2.6</c:v>
                </c:pt>
                <c:pt idx="17">
                  <c:v>-2.6</c:v>
                </c:pt>
                <c:pt idx="18">
                  <c:v>-2.5</c:v>
                </c:pt>
                <c:pt idx="19">
                  <c:v>-2.7</c:v>
                </c:pt>
                <c:pt idx="20">
                  <c:v>-2.5</c:v>
                </c:pt>
                <c:pt idx="21">
                  <c:v>-2.8</c:v>
                </c:pt>
                <c:pt idx="22">
                  <c:v>-2.5</c:v>
                </c:pt>
                <c:pt idx="23">
                  <c:v>-2.6</c:v>
                </c:pt>
                <c:pt idx="24">
                  <c:v>-3</c:v>
                </c:pt>
                <c:pt idx="25">
                  <c:v>-3.2</c:v>
                </c:pt>
                <c:pt idx="26">
                  <c:v>-3.2</c:v>
                </c:pt>
                <c:pt idx="27">
                  <c:v>-3.3</c:v>
                </c:pt>
                <c:pt idx="28">
                  <c:v>-3.3</c:v>
                </c:pt>
                <c:pt idx="29">
                  <c:v>-3.2</c:v>
                </c:pt>
                <c:pt idx="30">
                  <c:v>-3</c:v>
                </c:pt>
                <c:pt idx="31">
                  <c:v>-3</c:v>
                </c:pt>
                <c:pt idx="32">
                  <c:v>-2.9</c:v>
                </c:pt>
                <c:pt idx="33">
                  <c:v>-3</c:v>
                </c:pt>
                <c:pt idx="34">
                  <c:v>-2.9</c:v>
                </c:pt>
                <c:pt idx="35">
                  <c:v>-3</c:v>
                </c:pt>
                <c:pt idx="36">
                  <c:v>-3.1</c:v>
                </c:pt>
                <c:pt idx="37">
                  <c:v>-3.1</c:v>
                </c:pt>
                <c:pt idx="38">
                  <c:v>-3.2</c:v>
                </c:pt>
                <c:pt idx="39">
                  <c:v>-3.4</c:v>
                </c:pt>
                <c:pt idx="40">
                  <c:v>-3.4</c:v>
                </c:pt>
                <c:pt idx="41">
                  <c:v>-3.5</c:v>
                </c:pt>
                <c:pt idx="42">
                  <c:v>-3.7</c:v>
                </c:pt>
                <c:pt idx="43">
                  <c:v>-3.9</c:v>
                </c:pt>
                <c:pt idx="44">
                  <c:v>-3.9</c:v>
                </c:pt>
                <c:pt idx="45">
                  <c:v>-4</c:v>
                </c:pt>
                <c:pt idx="46">
                  <c:v>-4.2</c:v>
                </c:pt>
                <c:pt idx="47">
                  <c:v>-4.2</c:v>
                </c:pt>
                <c:pt idx="48">
                  <c:v>-4</c:v>
                </c:pt>
                <c:pt idx="49">
                  <c:v>-3.8</c:v>
                </c:pt>
                <c:pt idx="50">
                  <c:v>-2.6</c:v>
                </c:pt>
                <c:pt idx="51">
                  <c:v>-1.1000000000000001</c:v>
                </c:pt>
                <c:pt idx="52">
                  <c:v>-1.4</c:v>
                </c:pt>
                <c:pt idx="53">
                  <c:v>-0.7</c:v>
                </c:pt>
                <c:pt idx="54">
                  <c:v>-0.2</c:v>
                </c:pt>
                <c:pt idx="55">
                  <c:v>0.7</c:v>
                </c:pt>
                <c:pt idx="56">
                  <c:v>1.2</c:v>
                </c:pt>
                <c:pt idx="57">
                  <c:v>1</c:v>
                </c:pt>
                <c:pt idx="58">
                  <c:v>0.6</c:v>
                </c:pt>
                <c:pt idx="59">
                  <c:v>-0.2</c:v>
                </c:pt>
                <c:pt idx="60">
                  <c:v>-1.1000000000000001</c:v>
                </c:pt>
                <c:pt idx="61">
                  <c:v>-1.3</c:v>
                </c:pt>
                <c:pt idx="62">
                  <c:v>-1.6</c:v>
                </c:pt>
                <c:pt idx="63">
                  <c:v>-1.9</c:v>
                </c:pt>
                <c:pt idx="64">
                  <c:v>-3.1</c:v>
                </c:pt>
                <c:pt idx="65">
                  <c:v>-2.9</c:v>
                </c:pt>
                <c:pt idx="66">
                  <c:v>-2.8</c:v>
                </c:pt>
                <c:pt idx="67">
                  <c:v>-3.1</c:v>
                </c:pt>
                <c:pt idx="68">
                  <c:v>-3.8</c:v>
                </c:pt>
                <c:pt idx="69">
                  <c:v>-4.5</c:v>
                </c:pt>
                <c:pt idx="70">
                  <c:v>-3.5</c:v>
                </c:pt>
                <c:pt idx="71">
                  <c:v>-3.8</c:v>
                </c:pt>
                <c:pt idx="72">
                  <c:v>-4.2</c:v>
                </c:pt>
                <c:pt idx="73">
                  <c:v>-3.7</c:v>
                </c:pt>
                <c:pt idx="74">
                  <c:v>-4.8</c:v>
                </c:pt>
                <c:pt idx="75">
                  <c:v>-3.4</c:v>
                </c:pt>
                <c:pt idx="76">
                  <c:v>-3.9</c:v>
                </c:pt>
                <c:pt idx="77">
                  <c:v>-2.8</c:v>
                </c:pt>
                <c:pt idx="78">
                  <c:v>-1.2</c:v>
                </c:pt>
                <c:pt idx="79">
                  <c:v>0.1</c:v>
                </c:pt>
                <c:pt idx="80">
                  <c:v>5.3</c:v>
                </c:pt>
                <c:pt idx="81">
                  <c:v>6.5</c:v>
                </c:pt>
                <c:pt idx="82">
                  <c:v>6.4</c:v>
                </c:pt>
                <c:pt idx="83">
                  <c:v>6.8</c:v>
                </c:pt>
                <c:pt idx="84">
                  <c:v>6.9</c:v>
                </c:pt>
                <c:pt idx="85">
                  <c:v>7.1</c:v>
                </c:pt>
                <c:pt idx="86">
                  <c:v>7.5</c:v>
                </c:pt>
                <c:pt idx="87">
                  <c:v>7.4</c:v>
                </c:pt>
                <c:pt idx="88">
                  <c:v>7.1</c:v>
                </c:pt>
                <c:pt idx="89">
                  <c:v>7.7</c:v>
                </c:pt>
                <c:pt idx="90">
                  <c:v>7.3</c:v>
                </c:pt>
                <c:pt idx="91">
                  <c:v>7.2</c:v>
                </c:pt>
                <c:pt idx="92">
                  <c:v>7.4</c:v>
                </c:pt>
                <c:pt idx="93">
                  <c:v>7</c:v>
                </c:pt>
                <c:pt idx="94">
                  <c:v>7.5</c:v>
                </c:pt>
                <c:pt idx="95">
                  <c:v>7.5</c:v>
                </c:pt>
                <c:pt idx="96">
                  <c:v>8.6</c:v>
                </c:pt>
                <c:pt idx="97">
                  <c:v>8.6</c:v>
                </c:pt>
                <c:pt idx="98">
                  <c:v>9.1</c:v>
                </c:pt>
                <c:pt idx="99">
                  <c:v>9.1</c:v>
                </c:pt>
                <c:pt idx="100">
                  <c:v>9.1999999999999993</c:v>
                </c:pt>
                <c:pt idx="101">
                  <c:v>9.1999999999999993</c:v>
                </c:pt>
                <c:pt idx="102">
                  <c:v>9.3000000000000007</c:v>
                </c:pt>
                <c:pt idx="103">
                  <c:v>9.1999999999999993</c:v>
                </c:pt>
                <c:pt idx="104">
                  <c:v>8.6999999999999993</c:v>
                </c:pt>
                <c:pt idx="105">
                  <c:v>8.4</c:v>
                </c:pt>
                <c:pt idx="106">
                  <c:v>7.3</c:v>
                </c:pt>
                <c:pt idx="107">
                  <c:v>7</c:v>
                </c:pt>
                <c:pt idx="108">
                  <c:v>6.6</c:v>
                </c:pt>
                <c:pt idx="109">
                  <c:v>7.1</c:v>
                </c:pt>
                <c:pt idx="110">
                  <c:v>7.2</c:v>
                </c:pt>
                <c:pt idx="111">
                  <c:v>7</c:v>
                </c:pt>
                <c:pt idx="112">
                  <c:v>6.7</c:v>
                </c:pt>
                <c:pt idx="113">
                  <c:v>6.7</c:v>
                </c:pt>
                <c:pt idx="114">
                  <c:v>6.4</c:v>
                </c:pt>
                <c:pt idx="115">
                  <c:v>6.8</c:v>
                </c:pt>
                <c:pt idx="116">
                  <c:v>6.6</c:v>
                </c:pt>
                <c:pt idx="117">
                  <c:v>5.0999999999999996</c:v>
                </c:pt>
                <c:pt idx="118">
                  <c:v>4.4000000000000004</c:v>
                </c:pt>
                <c:pt idx="119">
                  <c:v>4.5</c:v>
                </c:pt>
                <c:pt idx="120">
                  <c:v>4.8</c:v>
                </c:pt>
                <c:pt idx="121">
                  <c:v>5.2</c:v>
                </c:pt>
                <c:pt idx="122">
                  <c:v>4.5</c:v>
                </c:pt>
                <c:pt idx="123">
                  <c:v>4.4000000000000004</c:v>
                </c:pt>
                <c:pt idx="124">
                  <c:v>3.8</c:v>
                </c:pt>
                <c:pt idx="125">
                  <c:v>2.2999999999999998</c:v>
                </c:pt>
                <c:pt idx="126">
                  <c:v>2.7</c:v>
                </c:pt>
                <c:pt idx="127">
                  <c:v>3.2</c:v>
                </c:pt>
                <c:pt idx="128">
                  <c:v>5</c:v>
                </c:pt>
                <c:pt idx="129">
                  <c:v>5.3</c:v>
                </c:pt>
                <c:pt idx="130">
                  <c:v>6</c:v>
                </c:pt>
                <c:pt idx="131">
                  <c:v>6</c:v>
                </c:pt>
                <c:pt idx="132">
                  <c:v>5.0999999999999996</c:v>
                </c:pt>
                <c:pt idx="133">
                  <c:v>4.4000000000000004</c:v>
                </c:pt>
                <c:pt idx="134">
                  <c:v>3</c:v>
                </c:pt>
                <c:pt idx="135">
                  <c:v>2.5</c:v>
                </c:pt>
                <c:pt idx="136">
                  <c:v>3.4</c:v>
                </c:pt>
                <c:pt idx="137">
                  <c:v>4</c:v>
                </c:pt>
                <c:pt idx="138">
                  <c:v>4.2</c:v>
                </c:pt>
                <c:pt idx="139">
                  <c:v>3.9</c:v>
                </c:pt>
                <c:pt idx="140">
                  <c:v>3.5</c:v>
                </c:pt>
                <c:pt idx="141">
                  <c:v>4.2</c:v>
                </c:pt>
                <c:pt idx="142">
                  <c:v>5.4</c:v>
                </c:pt>
                <c:pt idx="143">
                  <c:v>6.2</c:v>
                </c:pt>
                <c:pt idx="144">
                  <c:v>7.1</c:v>
                </c:pt>
                <c:pt idx="145">
                  <c:v>7.6</c:v>
                </c:pt>
                <c:pt idx="146">
                  <c:v>8</c:v>
                </c:pt>
                <c:pt idx="147">
                  <c:v>8.8000000000000007</c:v>
                </c:pt>
                <c:pt idx="148">
                  <c:v>9.5</c:v>
                </c:pt>
                <c:pt idx="149">
                  <c:v>10</c:v>
                </c:pt>
                <c:pt idx="150">
                  <c:v>10.4</c:v>
                </c:pt>
                <c:pt idx="151">
                  <c:v>9.8000000000000007</c:v>
                </c:pt>
                <c:pt idx="152">
                  <c:v>9.8000000000000007</c:v>
                </c:pt>
                <c:pt idx="153">
                  <c:v>10.1</c:v>
                </c:pt>
                <c:pt idx="154">
                  <c:v>9.6999999999999993</c:v>
                </c:pt>
                <c:pt idx="155">
                  <c:v>9.5</c:v>
                </c:pt>
                <c:pt idx="156">
                  <c:v>8.5</c:v>
                </c:pt>
                <c:pt idx="157">
                  <c:v>7.9</c:v>
                </c:pt>
                <c:pt idx="158">
                  <c:v>8.6</c:v>
                </c:pt>
                <c:pt idx="159">
                  <c:v>8.3000000000000007</c:v>
                </c:pt>
                <c:pt idx="160">
                  <c:v>6.7</c:v>
                </c:pt>
                <c:pt idx="161">
                  <c:v>5.9</c:v>
                </c:pt>
                <c:pt idx="162">
                  <c:v>8</c:v>
                </c:pt>
                <c:pt idx="163">
                  <c:v>7.9</c:v>
                </c:pt>
                <c:pt idx="164">
                  <c:v>5.7</c:v>
                </c:pt>
                <c:pt idx="165">
                  <c:v>7.2</c:v>
                </c:pt>
                <c:pt idx="166">
                  <c:v>7.7</c:v>
                </c:pt>
                <c:pt idx="167">
                  <c:v>8.6</c:v>
                </c:pt>
                <c:pt idx="168">
                  <c:v>9.6999999999999993</c:v>
                </c:pt>
                <c:pt idx="169">
                  <c:v>10.3</c:v>
                </c:pt>
                <c:pt idx="170">
                  <c:v>9.9</c:v>
                </c:pt>
                <c:pt idx="171">
                  <c:v>9.6999999999999993</c:v>
                </c:pt>
                <c:pt idx="172">
                  <c:v>10.4</c:v>
                </c:pt>
                <c:pt idx="173">
                  <c:v>10.199999999999999</c:v>
                </c:pt>
                <c:pt idx="174">
                  <c:v>10.5</c:v>
                </c:pt>
                <c:pt idx="175">
                  <c:v>9.8000000000000007</c:v>
                </c:pt>
                <c:pt idx="176">
                  <c:v>7.4</c:v>
                </c:pt>
                <c:pt idx="177">
                  <c:v>6.6</c:v>
                </c:pt>
                <c:pt idx="178">
                  <c:v>6.2</c:v>
                </c:pt>
                <c:pt idx="179">
                  <c:v>5.8</c:v>
                </c:pt>
                <c:pt idx="180">
                  <c:v>5.0999999999999996</c:v>
                </c:pt>
                <c:pt idx="181">
                  <c:v>4.8</c:v>
                </c:pt>
                <c:pt idx="182">
                  <c:v>3.5</c:v>
                </c:pt>
                <c:pt idx="183">
                  <c:v>2.8</c:v>
                </c:pt>
                <c:pt idx="184">
                  <c:v>7.1</c:v>
                </c:pt>
                <c:pt idx="185">
                  <c:v>6.9</c:v>
                </c:pt>
                <c:pt idx="186">
                  <c:v>6.5</c:v>
                </c:pt>
                <c:pt idx="187">
                  <c:v>6.9</c:v>
                </c:pt>
                <c:pt idx="188">
                  <c:v>6.7</c:v>
                </c:pt>
                <c:pt idx="189">
                  <c:v>7.2</c:v>
                </c:pt>
                <c:pt idx="190">
                  <c:v>7</c:v>
                </c:pt>
                <c:pt idx="191">
                  <c:v>7.3</c:v>
                </c:pt>
                <c:pt idx="192">
                  <c:v>7.5</c:v>
                </c:pt>
                <c:pt idx="193">
                  <c:v>7.5</c:v>
                </c:pt>
                <c:pt idx="194">
                  <c:v>8.9</c:v>
                </c:pt>
                <c:pt idx="195">
                  <c:v>8.9</c:v>
                </c:pt>
                <c:pt idx="196">
                  <c:v>9</c:v>
                </c:pt>
                <c:pt idx="197">
                  <c:v>9</c:v>
                </c:pt>
                <c:pt idx="198">
                  <c:v>9.5</c:v>
                </c:pt>
                <c:pt idx="199">
                  <c:v>9.6</c:v>
                </c:pt>
                <c:pt idx="200">
                  <c:v>8.9</c:v>
                </c:pt>
                <c:pt idx="201">
                  <c:v>9.1</c:v>
                </c:pt>
                <c:pt idx="202">
                  <c:v>8.6</c:v>
                </c:pt>
                <c:pt idx="203">
                  <c:v>6</c:v>
                </c:pt>
                <c:pt idx="204">
                  <c:v>6.4</c:v>
                </c:pt>
                <c:pt idx="205">
                  <c:v>6.1</c:v>
                </c:pt>
                <c:pt idx="206">
                  <c:v>5.9</c:v>
                </c:pt>
                <c:pt idx="207">
                  <c:v>5.5</c:v>
                </c:pt>
                <c:pt idx="208">
                  <c:v>5.4</c:v>
                </c:pt>
                <c:pt idx="209">
                  <c:v>5.2</c:v>
                </c:pt>
                <c:pt idx="210">
                  <c:v>5.0999999999999996</c:v>
                </c:pt>
                <c:pt idx="211">
                  <c:v>5.3</c:v>
                </c:pt>
                <c:pt idx="212">
                  <c:v>5.3</c:v>
                </c:pt>
                <c:pt idx="213">
                  <c:v>4.9000000000000004</c:v>
                </c:pt>
                <c:pt idx="214">
                  <c:v>4.9000000000000004</c:v>
                </c:pt>
                <c:pt idx="215">
                  <c:v>4.7</c:v>
                </c:pt>
                <c:pt idx="216">
                  <c:v>4.5999999999999996</c:v>
                </c:pt>
                <c:pt idx="217">
                  <c:v>4.4000000000000004</c:v>
                </c:pt>
                <c:pt idx="218">
                  <c:v>4.3</c:v>
                </c:pt>
              </c:numCache>
            </c:numRef>
          </c:xVal>
          <c:yVal>
            <c:numRef>
              <c:f>'2019_Waerme-Baseline'!$H$44:$H$262</c:f>
              <c:numCache>
                <c:formatCode>General</c:formatCode>
                <c:ptCount val="219"/>
                <c:pt idx="0">
                  <c:v>11.649218749999999</c:v>
                </c:pt>
                <c:pt idx="1">
                  <c:v>9.9018359374999907</c:v>
                </c:pt>
                <c:pt idx="2">
                  <c:v>8.7369140624999897</c:v>
                </c:pt>
                <c:pt idx="3">
                  <c:v>9.5135286458333308</c:v>
                </c:pt>
                <c:pt idx="4">
                  <c:v>9.4164518229166596</c:v>
                </c:pt>
                <c:pt idx="5">
                  <c:v>22.618899739583298</c:v>
                </c:pt>
                <c:pt idx="6">
                  <c:v>10.290143229166601</c:v>
                </c:pt>
                <c:pt idx="7">
                  <c:v>9.9989127604166708</c:v>
                </c:pt>
                <c:pt idx="8">
                  <c:v>9.5135286458333308</c:v>
                </c:pt>
                <c:pt idx="9">
                  <c:v>9.2222981770833297</c:v>
                </c:pt>
                <c:pt idx="10">
                  <c:v>9.1252213541666602</c:v>
                </c:pt>
                <c:pt idx="11">
                  <c:v>9.2222981770833297</c:v>
                </c:pt>
                <c:pt idx="12">
                  <c:v>9.6106054687499896</c:v>
                </c:pt>
                <c:pt idx="13">
                  <c:v>17.473828124999901</c:v>
                </c:pt>
                <c:pt idx="14">
                  <c:v>10.6784505208333</c:v>
                </c:pt>
                <c:pt idx="15">
                  <c:v>10.484296874999901</c:v>
                </c:pt>
                <c:pt idx="16">
                  <c:v>9.9018359374999996</c:v>
                </c:pt>
                <c:pt idx="17">
                  <c:v>9.6106054687500002</c:v>
                </c:pt>
                <c:pt idx="18">
                  <c:v>9.8047591145833302</c:v>
                </c:pt>
                <c:pt idx="19">
                  <c:v>9.5135286458333201</c:v>
                </c:pt>
                <c:pt idx="20">
                  <c:v>9.4164518229166596</c:v>
                </c:pt>
                <c:pt idx="21">
                  <c:v>18.153365885416601</c:v>
                </c:pt>
                <c:pt idx="22">
                  <c:v>9.8047591145833302</c:v>
                </c:pt>
                <c:pt idx="23">
                  <c:v>9.9018359374999996</c:v>
                </c:pt>
                <c:pt idx="24">
                  <c:v>9.7076822916666607</c:v>
                </c:pt>
                <c:pt idx="25">
                  <c:v>9.4164518229166596</c:v>
                </c:pt>
                <c:pt idx="26">
                  <c:v>9.4164518229166596</c:v>
                </c:pt>
                <c:pt idx="27">
                  <c:v>9.5135286458333308</c:v>
                </c:pt>
                <c:pt idx="28">
                  <c:v>9.5135286458333201</c:v>
                </c:pt>
                <c:pt idx="29">
                  <c:v>18.250442708333299</c:v>
                </c:pt>
                <c:pt idx="30">
                  <c:v>12.619986979166599</c:v>
                </c:pt>
                <c:pt idx="31">
                  <c:v>10.484296875</c:v>
                </c:pt>
                <c:pt idx="32">
                  <c:v>9.9989127604166601</c:v>
                </c:pt>
                <c:pt idx="33">
                  <c:v>9.9018359374999996</c:v>
                </c:pt>
                <c:pt idx="34">
                  <c:v>9.9018359374999996</c:v>
                </c:pt>
                <c:pt idx="35">
                  <c:v>22.424746093749999</c:v>
                </c:pt>
                <c:pt idx="36">
                  <c:v>20.580286458333301</c:v>
                </c:pt>
                <c:pt idx="37">
                  <c:v>10.969680989583299</c:v>
                </c:pt>
                <c:pt idx="38">
                  <c:v>10.095989583333299</c:v>
                </c:pt>
                <c:pt idx="39">
                  <c:v>22.0364388020833</c:v>
                </c:pt>
                <c:pt idx="40">
                  <c:v>11.2609114583333</c:v>
                </c:pt>
                <c:pt idx="41">
                  <c:v>8.6398372395833292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8.4456835937499992</c:v>
                </c:pt>
                <c:pt idx="93">
                  <c:v>8.6398372395833292</c:v>
                </c:pt>
                <c:pt idx="94">
                  <c:v>7.4749153645833299</c:v>
                </c:pt>
                <c:pt idx="95">
                  <c:v>8.4456835937499992</c:v>
                </c:pt>
                <c:pt idx="96">
                  <c:v>16.9884440104166</c:v>
                </c:pt>
                <c:pt idx="97">
                  <c:v>24.657513020833299</c:v>
                </c:pt>
                <c:pt idx="98">
                  <c:v>11.649218749999999</c:v>
                </c:pt>
                <c:pt idx="99">
                  <c:v>10.484296874999901</c:v>
                </c:pt>
                <c:pt idx="100">
                  <c:v>9.7076822916666607</c:v>
                </c:pt>
                <c:pt idx="101">
                  <c:v>9.5135286458333201</c:v>
                </c:pt>
                <c:pt idx="102">
                  <c:v>9.9989127604166708</c:v>
                </c:pt>
                <c:pt idx="103">
                  <c:v>9.8047591145833302</c:v>
                </c:pt>
                <c:pt idx="104">
                  <c:v>10.095989583333299</c:v>
                </c:pt>
                <c:pt idx="105">
                  <c:v>9.9018359374999996</c:v>
                </c:pt>
                <c:pt idx="106">
                  <c:v>9.9989127604166708</c:v>
                </c:pt>
                <c:pt idx="107">
                  <c:v>10.095989583333299</c:v>
                </c:pt>
                <c:pt idx="108">
                  <c:v>10.095989583333299</c:v>
                </c:pt>
                <c:pt idx="109">
                  <c:v>21.453977864583301</c:v>
                </c:pt>
                <c:pt idx="110">
                  <c:v>10.969680989583299</c:v>
                </c:pt>
                <c:pt idx="111">
                  <c:v>9.7076822916666607</c:v>
                </c:pt>
                <c:pt idx="112">
                  <c:v>9.3193750000000009</c:v>
                </c:pt>
                <c:pt idx="113">
                  <c:v>9.2222981770833297</c:v>
                </c:pt>
                <c:pt idx="114">
                  <c:v>9.2222981770833297</c:v>
                </c:pt>
                <c:pt idx="115">
                  <c:v>9.4164518229166596</c:v>
                </c:pt>
                <c:pt idx="116">
                  <c:v>9.9018359374999996</c:v>
                </c:pt>
                <c:pt idx="117">
                  <c:v>9.6106054687499896</c:v>
                </c:pt>
                <c:pt idx="118">
                  <c:v>9.0281445312499908</c:v>
                </c:pt>
                <c:pt idx="119">
                  <c:v>9.7076822916666607</c:v>
                </c:pt>
                <c:pt idx="120">
                  <c:v>9.9989127604166601</c:v>
                </c:pt>
                <c:pt idx="121">
                  <c:v>17.570904947916599</c:v>
                </c:pt>
                <c:pt idx="122">
                  <c:v>9.9018359374999996</c:v>
                </c:pt>
                <c:pt idx="123">
                  <c:v>9.6106054687499896</c:v>
                </c:pt>
                <c:pt idx="124">
                  <c:v>9.4164518229166596</c:v>
                </c:pt>
                <c:pt idx="125">
                  <c:v>8.8339908854166609</c:v>
                </c:pt>
                <c:pt idx="126">
                  <c:v>9.2222981770833297</c:v>
                </c:pt>
                <c:pt idx="127">
                  <c:v>9.9989127604166601</c:v>
                </c:pt>
                <c:pt idx="128">
                  <c:v>15.920598958333301</c:v>
                </c:pt>
                <c:pt idx="129">
                  <c:v>22.7159765625</c:v>
                </c:pt>
                <c:pt idx="130">
                  <c:v>11.5521419270833</c:v>
                </c:pt>
                <c:pt idx="131">
                  <c:v>10.095989583333299</c:v>
                </c:pt>
                <c:pt idx="132">
                  <c:v>10.095989583333299</c:v>
                </c:pt>
                <c:pt idx="133">
                  <c:v>8.9310677083333196</c:v>
                </c:pt>
                <c:pt idx="134">
                  <c:v>22.327669270833301</c:v>
                </c:pt>
                <c:pt idx="135">
                  <c:v>24.4633593749999</c:v>
                </c:pt>
                <c:pt idx="136">
                  <c:v>10.8726041666666</c:v>
                </c:pt>
                <c:pt idx="137">
                  <c:v>7.9602994791666601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8.2515299479166604</c:v>
                </c:pt>
                <c:pt idx="189">
                  <c:v>4.7567643229166698</c:v>
                </c:pt>
                <c:pt idx="190">
                  <c:v>31.161660156250001</c:v>
                </c:pt>
                <c:pt idx="191">
                  <c:v>19.4153645833333</c:v>
                </c:pt>
                <c:pt idx="192">
                  <c:v>21.259824218750001</c:v>
                </c:pt>
                <c:pt idx="193">
                  <c:v>9.6106054687500002</c:v>
                </c:pt>
                <c:pt idx="194">
                  <c:v>5.6304557291666599</c:v>
                </c:pt>
                <c:pt idx="195">
                  <c:v>6.6983007812500004</c:v>
                </c:pt>
                <c:pt idx="196">
                  <c:v>7.4749153645833299</c:v>
                </c:pt>
                <c:pt idx="197">
                  <c:v>7.1836848958333297</c:v>
                </c:pt>
                <c:pt idx="198">
                  <c:v>7.1836848958333297</c:v>
                </c:pt>
                <c:pt idx="199">
                  <c:v>5.0479947916666603</c:v>
                </c:pt>
                <c:pt idx="200">
                  <c:v>4.3684570312499904</c:v>
                </c:pt>
                <c:pt idx="201">
                  <c:v>3.6889192708333298</c:v>
                </c:pt>
                <c:pt idx="202">
                  <c:v>18.5416731770833</c:v>
                </c:pt>
                <c:pt idx="203">
                  <c:v>20.2890559895833</c:v>
                </c:pt>
                <c:pt idx="204">
                  <c:v>10.095989583333299</c:v>
                </c:pt>
                <c:pt idx="205">
                  <c:v>7.9602994791666601</c:v>
                </c:pt>
                <c:pt idx="206">
                  <c:v>7.3778385416666596</c:v>
                </c:pt>
                <c:pt idx="207">
                  <c:v>7.9602994791666601</c:v>
                </c:pt>
                <c:pt idx="208">
                  <c:v>8.0573763020833304</c:v>
                </c:pt>
                <c:pt idx="209">
                  <c:v>8.1544531249999892</c:v>
                </c:pt>
                <c:pt idx="210">
                  <c:v>8.1544531249999892</c:v>
                </c:pt>
                <c:pt idx="211">
                  <c:v>8.2515299479166604</c:v>
                </c:pt>
                <c:pt idx="212">
                  <c:v>7.8632226562499996</c:v>
                </c:pt>
                <c:pt idx="213">
                  <c:v>6.0187630208333296</c:v>
                </c:pt>
                <c:pt idx="214">
                  <c:v>4.8538411458333304</c:v>
                </c:pt>
                <c:pt idx="215">
                  <c:v>9.0281445312499908</c:v>
                </c:pt>
                <c:pt idx="216">
                  <c:v>8.1544531249999892</c:v>
                </c:pt>
                <c:pt idx="217">
                  <c:v>7.3778385416666596</c:v>
                </c:pt>
                <c:pt idx="218">
                  <c:v>7.9602994791666601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C2E-4E4C-A0A3-4C82973724BB}"/>
            </c:ext>
          </c:extLst>
        </c:ser>
        <c:ser>
          <c:idx val="0"/>
          <c:order val="1"/>
          <c:tx>
            <c:strRef>
              <c:f>'2019_Waerme-Baseline'!$G$43</c:f>
              <c:strCache>
                <c:ptCount val="1"/>
                <c:pt idx="0">
                  <c:v>Tagleistung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1550F"/>
              </a:solidFill>
              <a:ln w="9525">
                <a:noFill/>
              </a:ln>
              <a:effectLst/>
            </c:spPr>
          </c:marker>
          <c:xVal>
            <c:numRef>
              <c:f>'2019_Waerme-Baseline'!$E$44:$E$262</c:f>
              <c:numCache>
                <c:formatCode>General</c:formatCode>
                <c:ptCount val="219"/>
                <c:pt idx="0">
                  <c:v>-2.7</c:v>
                </c:pt>
                <c:pt idx="1">
                  <c:v>-2.7</c:v>
                </c:pt>
                <c:pt idx="2">
                  <c:v>-2.4</c:v>
                </c:pt>
                <c:pt idx="3">
                  <c:v>-2.5</c:v>
                </c:pt>
                <c:pt idx="4">
                  <c:v>-2.4</c:v>
                </c:pt>
                <c:pt idx="5">
                  <c:v>-2</c:v>
                </c:pt>
                <c:pt idx="6">
                  <c:v>-2.1</c:v>
                </c:pt>
                <c:pt idx="7">
                  <c:v>-2.2999999999999998</c:v>
                </c:pt>
                <c:pt idx="8">
                  <c:v>-2.4</c:v>
                </c:pt>
                <c:pt idx="9">
                  <c:v>-2.4</c:v>
                </c:pt>
                <c:pt idx="10">
                  <c:v>-2.4</c:v>
                </c:pt>
                <c:pt idx="11">
                  <c:v>-2.2999999999999998</c:v>
                </c:pt>
                <c:pt idx="12">
                  <c:v>-2.4</c:v>
                </c:pt>
                <c:pt idx="13">
                  <c:v>-2.4</c:v>
                </c:pt>
                <c:pt idx="14">
                  <c:v>-2.2999999999999998</c:v>
                </c:pt>
                <c:pt idx="15">
                  <c:v>-2.5</c:v>
                </c:pt>
                <c:pt idx="16">
                  <c:v>-2.6</c:v>
                </c:pt>
                <c:pt idx="17">
                  <c:v>-2.6</c:v>
                </c:pt>
                <c:pt idx="18">
                  <c:v>-2.5</c:v>
                </c:pt>
                <c:pt idx="19">
                  <c:v>-2.7</c:v>
                </c:pt>
                <c:pt idx="20">
                  <c:v>-2.5</c:v>
                </c:pt>
                <c:pt idx="21">
                  <c:v>-2.8</c:v>
                </c:pt>
                <c:pt idx="22">
                  <c:v>-2.5</c:v>
                </c:pt>
                <c:pt idx="23">
                  <c:v>-2.6</c:v>
                </c:pt>
                <c:pt idx="24">
                  <c:v>-3</c:v>
                </c:pt>
                <c:pt idx="25">
                  <c:v>-3.2</c:v>
                </c:pt>
                <c:pt idx="26">
                  <c:v>-3.2</c:v>
                </c:pt>
                <c:pt idx="27">
                  <c:v>-3.3</c:v>
                </c:pt>
                <c:pt idx="28">
                  <c:v>-3.3</c:v>
                </c:pt>
                <c:pt idx="29">
                  <c:v>-3.2</c:v>
                </c:pt>
                <c:pt idx="30">
                  <c:v>-3</c:v>
                </c:pt>
                <c:pt idx="31">
                  <c:v>-3</c:v>
                </c:pt>
                <c:pt idx="32">
                  <c:v>-2.9</c:v>
                </c:pt>
                <c:pt idx="33">
                  <c:v>-3</c:v>
                </c:pt>
                <c:pt idx="34">
                  <c:v>-2.9</c:v>
                </c:pt>
                <c:pt idx="35">
                  <c:v>-3</c:v>
                </c:pt>
                <c:pt idx="36">
                  <c:v>-3.1</c:v>
                </c:pt>
                <c:pt idx="37">
                  <c:v>-3.1</c:v>
                </c:pt>
                <c:pt idx="38">
                  <c:v>-3.2</c:v>
                </c:pt>
                <c:pt idx="39">
                  <c:v>-3.4</c:v>
                </c:pt>
                <c:pt idx="40">
                  <c:v>-3.4</c:v>
                </c:pt>
                <c:pt idx="41">
                  <c:v>-3.5</c:v>
                </c:pt>
                <c:pt idx="42">
                  <c:v>-3.7</c:v>
                </c:pt>
                <c:pt idx="43">
                  <c:v>-3.9</c:v>
                </c:pt>
                <c:pt idx="44">
                  <c:v>-3.9</c:v>
                </c:pt>
                <c:pt idx="45">
                  <c:v>-4</c:v>
                </c:pt>
                <c:pt idx="46">
                  <c:v>-4.2</c:v>
                </c:pt>
                <c:pt idx="47">
                  <c:v>-4.2</c:v>
                </c:pt>
                <c:pt idx="48">
                  <c:v>-4</c:v>
                </c:pt>
                <c:pt idx="49">
                  <c:v>-3.8</c:v>
                </c:pt>
                <c:pt idx="50">
                  <c:v>-2.6</c:v>
                </c:pt>
                <c:pt idx="51">
                  <c:v>-1.1000000000000001</c:v>
                </c:pt>
                <c:pt idx="52">
                  <c:v>-1.4</c:v>
                </c:pt>
                <c:pt idx="53">
                  <c:v>-0.7</c:v>
                </c:pt>
                <c:pt idx="54">
                  <c:v>-0.2</c:v>
                </c:pt>
                <c:pt idx="55">
                  <c:v>0.7</c:v>
                </c:pt>
                <c:pt idx="56">
                  <c:v>1.2</c:v>
                </c:pt>
                <c:pt idx="57">
                  <c:v>1</c:v>
                </c:pt>
                <c:pt idx="58">
                  <c:v>0.6</c:v>
                </c:pt>
                <c:pt idx="59">
                  <c:v>-0.2</c:v>
                </c:pt>
                <c:pt idx="60">
                  <c:v>-1.1000000000000001</c:v>
                </c:pt>
                <c:pt idx="61">
                  <c:v>-1.3</c:v>
                </c:pt>
                <c:pt idx="62">
                  <c:v>-1.6</c:v>
                </c:pt>
                <c:pt idx="63">
                  <c:v>-1.9</c:v>
                </c:pt>
                <c:pt idx="64">
                  <c:v>-3.1</c:v>
                </c:pt>
                <c:pt idx="65">
                  <c:v>-2.9</c:v>
                </c:pt>
                <c:pt idx="66">
                  <c:v>-2.8</c:v>
                </c:pt>
                <c:pt idx="67">
                  <c:v>-3.1</c:v>
                </c:pt>
                <c:pt idx="68">
                  <c:v>-3.8</c:v>
                </c:pt>
                <c:pt idx="69">
                  <c:v>-4.5</c:v>
                </c:pt>
                <c:pt idx="70">
                  <c:v>-3.5</c:v>
                </c:pt>
                <c:pt idx="71">
                  <c:v>-3.8</c:v>
                </c:pt>
                <c:pt idx="72">
                  <c:v>-4.2</c:v>
                </c:pt>
                <c:pt idx="73">
                  <c:v>-3.7</c:v>
                </c:pt>
                <c:pt idx="74">
                  <c:v>-4.8</c:v>
                </c:pt>
                <c:pt idx="75">
                  <c:v>-3.4</c:v>
                </c:pt>
                <c:pt idx="76">
                  <c:v>-3.9</c:v>
                </c:pt>
                <c:pt idx="77">
                  <c:v>-2.8</c:v>
                </c:pt>
                <c:pt idx="78">
                  <c:v>-1.2</c:v>
                </c:pt>
                <c:pt idx="79">
                  <c:v>0.1</c:v>
                </c:pt>
                <c:pt idx="80">
                  <c:v>5.3</c:v>
                </c:pt>
                <c:pt idx="81">
                  <c:v>6.5</c:v>
                </c:pt>
                <c:pt idx="82">
                  <c:v>6.4</c:v>
                </c:pt>
                <c:pt idx="83">
                  <c:v>6.8</c:v>
                </c:pt>
                <c:pt idx="84">
                  <c:v>6.9</c:v>
                </c:pt>
                <c:pt idx="85">
                  <c:v>7.1</c:v>
                </c:pt>
                <c:pt idx="86">
                  <c:v>7.5</c:v>
                </c:pt>
                <c:pt idx="87">
                  <c:v>7.4</c:v>
                </c:pt>
                <c:pt idx="88">
                  <c:v>7.1</c:v>
                </c:pt>
                <c:pt idx="89">
                  <c:v>7.7</c:v>
                </c:pt>
                <c:pt idx="90">
                  <c:v>7.3</c:v>
                </c:pt>
                <c:pt idx="91">
                  <c:v>7.2</c:v>
                </c:pt>
                <c:pt idx="92">
                  <c:v>7.4</c:v>
                </c:pt>
                <c:pt idx="93">
                  <c:v>7</c:v>
                </c:pt>
                <c:pt idx="94">
                  <c:v>7.5</c:v>
                </c:pt>
                <c:pt idx="95">
                  <c:v>7.5</c:v>
                </c:pt>
                <c:pt idx="96">
                  <c:v>8.6</c:v>
                </c:pt>
                <c:pt idx="97">
                  <c:v>8.6</c:v>
                </c:pt>
                <c:pt idx="98">
                  <c:v>9.1</c:v>
                </c:pt>
                <c:pt idx="99">
                  <c:v>9.1</c:v>
                </c:pt>
                <c:pt idx="100">
                  <c:v>9.1999999999999993</c:v>
                </c:pt>
                <c:pt idx="101">
                  <c:v>9.1999999999999993</c:v>
                </c:pt>
                <c:pt idx="102">
                  <c:v>9.3000000000000007</c:v>
                </c:pt>
                <c:pt idx="103">
                  <c:v>9.1999999999999993</c:v>
                </c:pt>
                <c:pt idx="104">
                  <c:v>8.6999999999999993</c:v>
                </c:pt>
                <c:pt idx="105">
                  <c:v>8.4</c:v>
                </c:pt>
                <c:pt idx="106">
                  <c:v>7.3</c:v>
                </c:pt>
                <c:pt idx="107">
                  <c:v>7</c:v>
                </c:pt>
                <c:pt idx="108">
                  <c:v>6.6</c:v>
                </c:pt>
                <c:pt idx="109">
                  <c:v>7.1</c:v>
                </c:pt>
                <c:pt idx="110">
                  <c:v>7.2</c:v>
                </c:pt>
                <c:pt idx="111">
                  <c:v>7</c:v>
                </c:pt>
                <c:pt idx="112">
                  <c:v>6.7</c:v>
                </c:pt>
                <c:pt idx="113">
                  <c:v>6.7</c:v>
                </c:pt>
                <c:pt idx="114">
                  <c:v>6.4</c:v>
                </c:pt>
                <c:pt idx="115">
                  <c:v>6.8</c:v>
                </c:pt>
                <c:pt idx="116">
                  <c:v>6.6</c:v>
                </c:pt>
                <c:pt idx="117">
                  <c:v>5.0999999999999996</c:v>
                </c:pt>
                <c:pt idx="118">
                  <c:v>4.4000000000000004</c:v>
                </c:pt>
                <c:pt idx="119">
                  <c:v>4.5</c:v>
                </c:pt>
                <c:pt idx="120">
                  <c:v>4.8</c:v>
                </c:pt>
                <c:pt idx="121">
                  <c:v>5.2</c:v>
                </c:pt>
                <c:pt idx="122">
                  <c:v>4.5</c:v>
                </c:pt>
                <c:pt idx="123">
                  <c:v>4.4000000000000004</c:v>
                </c:pt>
                <c:pt idx="124">
                  <c:v>3.8</c:v>
                </c:pt>
                <c:pt idx="125">
                  <c:v>2.2999999999999998</c:v>
                </c:pt>
                <c:pt idx="126">
                  <c:v>2.7</c:v>
                </c:pt>
                <c:pt idx="127">
                  <c:v>3.2</c:v>
                </c:pt>
                <c:pt idx="128">
                  <c:v>5</c:v>
                </c:pt>
                <c:pt idx="129">
                  <c:v>5.3</c:v>
                </c:pt>
                <c:pt idx="130">
                  <c:v>6</c:v>
                </c:pt>
                <c:pt idx="131">
                  <c:v>6</c:v>
                </c:pt>
                <c:pt idx="132">
                  <c:v>5.0999999999999996</c:v>
                </c:pt>
                <c:pt idx="133">
                  <c:v>4.4000000000000004</c:v>
                </c:pt>
                <c:pt idx="134">
                  <c:v>3</c:v>
                </c:pt>
                <c:pt idx="135">
                  <c:v>2.5</c:v>
                </c:pt>
                <c:pt idx="136">
                  <c:v>3.4</c:v>
                </c:pt>
                <c:pt idx="137">
                  <c:v>4</c:v>
                </c:pt>
                <c:pt idx="138">
                  <c:v>4.2</c:v>
                </c:pt>
                <c:pt idx="139">
                  <c:v>3.9</c:v>
                </c:pt>
                <c:pt idx="140">
                  <c:v>3.5</c:v>
                </c:pt>
                <c:pt idx="141">
                  <c:v>4.2</c:v>
                </c:pt>
                <c:pt idx="142">
                  <c:v>5.4</c:v>
                </c:pt>
                <c:pt idx="143">
                  <c:v>6.2</c:v>
                </c:pt>
                <c:pt idx="144">
                  <c:v>7.1</c:v>
                </c:pt>
                <c:pt idx="145">
                  <c:v>7.6</c:v>
                </c:pt>
                <c:pt idx="146">
                  <c:v>8</c:v>
                </c:pt>
                <c:pt idx="147">
                  <c:v>8.8000000000000007</c:v>
                </c:pt>
                <c:pt idx="148">
                  <c:v>9.5</c:v>
                </c:pt>
                <c:pt idx="149">
                  <c:v>10</c:v>
                </c:pt>
                <c:pt idx="150">
                  <c:v>10.4</c:v>
                </c:pt>
                <c:pt idx="151">
                  <c:v>9.8000000000000007</c:v>
                </c:pt>
                <c:pt idx="152">
                  <c:v>9.8000000000000007</c:v>
                </c:pt>
                <c:pt idx="153">
                  <c:v>10.1</c:v>
                </c:pt>
                <c:pt idx="154">
                  <c:v>9.6999999999999993</c:v>
                </c:pt>
                <c:pt idx="155">
                  <c:v>9.5</c:v>
                </c:pt>
                <c:pt idx="156">
                  <c:v>8.5</c:v>
                </c:pt>
                <c:pt idx="157">
                  <c:v>7.9</c:v>
                </c:pt>
                <c:pt idx="158">
                  <c:v>8.6</c:v>
                </c:pt>
                <c:pt idx="159">
                  <c:v>8.3000000000000007</c:v>
                </c:pt>
                <c:pt idx="160">
                  <c:v>6.7</c:v>
                </c:pt>
                <c:pt idx="161">
                  <c:v>5.9</c:v>
                </c:pt>
                <c:pt idx="162">
                  <c:v>8</c:v>
                </c:pt>
                <c:pt idx="163">
                  <c:v>7.9</c:v>
                </c:pt>
                <c:pt idx="164">
                  <c:v>5.7</c:v>
                </c:pt>
                <c:pt idx="165">
                  <c:v>7.2</c:v>
                </c:pt>
                <c:pt idx="166">
                  <c:v>7.7</c:v>
                </c:pt>
                <c:pt idx="167">
                  <c:v>8.6</c:v>
                </c:pt>
                <c:pt idx="168">
                  <c:v>9.6999999999999993</c:v>
                </c:pt>
                <c:pt idx="169">
                  <c:v>10.3</c:v>
                </c:pt>
                <c:pt idx="170">
                  <c:v>9.9</c:v>
                </c:pt>
                <c:pt idx="171">
                  <c:v>9.6999999999999993</c:v>
                </c:pt>
                <c:pt idx="172">
                  <c:v>10.4</c:v>
                </c:pt>
                <c:pt idx="173">
                  <c:v>10.199999999999999</c:v>
                </c:pt>
                <c:pt idx="174">
                  <c:v>10.5</c:v>
                </c:pt>
                <c:pt idx="175">
                  <c:v>9.8000000000000007</c:v>
                </c:pt>
                <c:pt idx="176">
                  <c:v>7.4</c:v>
                </c:pt>
                <c:pt idx="177">
                  <c:v>6.6</c:v>
                </c:pt>
                <c:pt idx="178">
                  <c:v>6.2</c:v>
                </c:pt>
                <c:pt idx="179">
                  <c:v>5.8</c:v>
                </c:pt>
                <c:pt idx="180">
                  <c:v>5.0999999999999996</c:v>
                </c:pt>
                <c:pt idx="181">
                  <c:v>4.8</c:v>
                </c:pt>
                <c:pt idx="182">
                  <c:v>3.5</c:v>
                </c:pt>
                <c:pt idx="183">
                  <c:v>2.8</c:v>
                </c:pt>
                <c:pt idx="184">
                  <c:v>7.1</c:v>
                </c:pt>
                <c:pt idx="185">
                  <c:v>6.9</c:v>
                </c:pt>
                <c:pt idx="186">
                  <c:v>6.5</c:v>
                </c:pt>
                <c:pt idx="187">
                  <c:v>6.9</c:v>
                </c:pt>
                <c:pt idx="188">
                  <c:v>6.7</c:v>
                </c:pt>
                <c:pt idx="189">
                  <c:v>7.2</c:v>
                </c:pt>
                <c:pt idx="190">
                  <c:v>7</c:v>
                </c:pt>
                <c:pt idx="191">
                  <c:v>7.3</c:v>
                </c:pt>
                <c:pt idx="192">
                  <c:v>7.5</c:v>
                </c:pt>
                <c:pt idx="193">
                  <c:v>7.5</c:v>
                </c:pt>
                <c:pt idx="194">
                  <c:v>8.9</c:v>
                </c:pt>
                <c:pt idx="195">
                  <c:v>8.9</c:v>
                </c:pt>
                <c:pt idx="196">
                  <c:v>9</c:v>
                </c:pt>
                <c:pt idx="197">
                  <c:v>9</c:v>
                </c:pt>
                <c:pt idx="198">
                  <c:v>9.5</c:v>
                </c:pt>
                <c:pt idx="199">
                  <c:v>9.6</c:v>
                </c:pt>
                <c:pt idx="200">
                  <c:v>8.9</c:v>
                </c:pt>
                <c:pt idx="201">
                  <c:v>9.1</c:v>
                </c:pt>
                <c:pt idx="202">
                  <c:v>8.6</c:v>
                </c:pt>
                <c:pt idx="203">
                  <c:v>6</c:v>
                </c:pt>
                <c:pt idx="204">
                  <c:v>6.4</c:v>
                </c:pt>
                <c:pt idx="205">
                  <c:v>6.1</c:v>
                </c:pt>
                <c:pt idx="206">
                  <c:v>5.9</c:v>
                </c:pt>
                <c:pt idx="207">
                  <c:v>5.5</c:v>
                </c:pt>
                <c:pt idx="208">
                  <c:v>5.4</c:v>
                </c:pt>
                <c:pt idx="209">
                  <c:v>5.2</c:v>
                </c:pt>
                <c:pt idx="210">
                  <c:v>5.0999999999999996</c:v>
                </c:pt>
                <c:pt idx="211">
                  <c:v>5.3</c:v>
                </c:pt>
                <c:pt idx="212">
                  <c:v>5.3</c:v>
                </c:pt>
                <c:pt idx="213">
                  <c:v>4.9000000000000004</c:v>
                </c:pt>
                <c:pt idx="214">
                  <c:v>4.9000000000000004</c:v>
                </c:pt>
                <c:pt idx="215">
                  <c:v>4.7</c:v>
                </c:pt>
                <c:pt idx="216">
                  <c:v>4.5999999999999996</c:v>
                </c:pt>
                <c:pt idx="217">
                  <c:v>4.4000000000000004</c:v>
                </c:pt>
                <c:pt idx="218">
                  <c:v>4.3</c:v>
                </c:pt>
              </c:numCache>
            </c:numRef>
          </c:xVal>
          <c:yVal>
            <c:numRef>
              <c:f>'2019_Waerme-Baseline'!$G$44:$G$262</c:f>
              <c:numCache>
                <c:formatCode>#,##0</c:formatCode>
                <c:ptCount val="21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7.2515299479166604</c:v>
                </c:pt>
                <c:pt idx="43">
                  <c:v>6.5719921874999896</c:v>
                </c:pt>
                <c:pt idx="44">
                  <c:v>3.0772265624999999</c:v>
                </c:pt>
                <c:pt idx="45">
                  <c:v>23.366282552083302</c:v>
                </c:pt>
                <c:pt idx="46">
                  <c:v>21.0364388020833</c:v>
                </c:pt>
                <c:pt idx="47">
                  <c:v>8.5135286458333308</c:v>
                </c:pt>
                <c:pt idx="48">
                  <c:v>12.0082942708333</c:v>
                </c:pt>
                <c:pt idx="49">
                  <c:v>0.26199869791666996</c:v>
                </c:pt>
                <c:pt idx="50">
                  <c:v>8.4164518229166596</c:v>
                </c:pt>
                <c:pt idx="51">
                  <c:v>24.628281249999901</c:v>
                </c:pt>
                <c:pt idx="52">
                  <c:v>32.491503906250003</c:v>
                </c:pt>
                <c:pt idx="53">
                  <c:v>15.891367187499998</c:v>
                </c:pt>
                <c:pt idx="54">
                  <c:v>-0.22338541666667</c:v>
                </c:pt>
                <c:pt idx="55">
                  <c:v>3.3684570312499904</c:v>
                </c:pt>
                <c:pt idx="56">
                  <c:v>10.2609114583333</c:v>
                </c:pt>
                <c:pt idx="57">
                  <c:v>5.6012239583333301</c:v>
                </c:pt>
                <c:pt idx="58">
                  <c:v>16.1825976562499</c:v>
                </c:pt>
                <c:pt idx="59">
                  <c:v>24.045820312499899</c:v>
                </c:pt>
                <c:pt idx="60">
                  <c:v>10.649218749999999</c:v>
                </c:pt>
                <c:pt idx="61">
                  <c:v>7.0573763020833304</c:v>
                </c:pt>
                <c:pt idx="62">
                  <c:v>5.6983007812500004</c:v>
                </c:pt>
                <c:pt idx="63">
                  <c:v>11.9112174479166</c:v>
                </c:pt>
                <c:pt idx="64">
                  <c:v>9.2901432291666008</c:v>
                </c:pt>
                <c:pt idx="65">
                  <c:v>7.4456835937499992</c:v>
                </c:pt>
                <c:pt idx="66">
                  <c:v>7.7369140624999897</c:v>
                </c:pt>
                <c:pt idx="67">
                  <c:v>19.677363281249999</c:v>
                </c:pt>
                <c:pt idx="68">
                  <c:v>19.920055338541601</c:v>
                </c:pt>
                <c:pt idx="69">
                  <c:v>10.066757812499899</c:v>
                </c:pt>
                <c:pt idx="70">
                  <c:v>7.7369140624999897</c:v>
                </c:pt>
                <c:pt idx="71">
                  <c:v>10.649218749999999</c:v>
                </c:pt>
                <c:pt idx="72">
                  <c:v>7.8339908854166609</c:v>
                </c:pt>
                <c:pt idx="73">
                  <c:v>9.8726041666665996</c:v>
                </c:pt>
                <c:pt idx="74">
                  <c:v>9.0959895833332993</c:v>
                </c:pt>
                <c:pt idx="75">
                  <c:v>10.066757812499899</c:v>
                </c:pt>
                <c:pt idx="76">
                  <c:v>19.191979166666599</c:v>
                </c:pt>
                <c:pt idx="77">
                  <c:v>22.686744791666602</c:v>
                </c:pt>
                <c:pt idx="78">
                  <c:v>22.783821614583299</c:v>
                </c:pt>
                <c:pt idx="79">
                  <c:v>10.649218749999999</c:v>
                </c:pt>
                <c:pt idx="80">
                  <c:v>5.5041471354166598</c:v>
                </c:pt>
                <c:pt idx="81">
                  <c:v>5.3099934895833298</c:v>
                </c:pt>
                <c:pt idx="82">
                  <c:v>23.075052083333301</c:v>
                </c:pt>
                <c:pt idx="83">
                  <c:v>24.434127604166601</c:v>
                </c:pt>
                <c:pt idx="84">
                  <c:v>22.880898437499901</c:v>
                </c:pt>
                <c:pt idx="85">
                  <c:v>10.5521419270833</c:v>
                </c:pt>
                <c:pt idx="86">
                  <c:v>7.5427604166666704</c:v>
                </c:pt>
                <c:pt idx="87">
                  <c:v>6.1836848958333297</c:v>
                </c:pt>
                <c:pt idx="88">
                  <c:v>9.2901432291666008</c:v>
                </c:pt>
                <c:pt idx="89">
                  <c:v>18.900748697916601</c:v>
                </c:pt>
                <c:pt idx="90">
                  <c:v>14.43521484375</c:v>
                </c:pt>
                <c:pt idx="91">
                  <c:v>9.5813736979166002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7.0573763020833304</c:v>
                </c:pt>
                <c:pt idx="139">
                  <c:v>9.4842968749999006</c:v>
                </c:pt>
                <c:pt idx="140">
                  <c:v>27.540585937499898</c:v>
                </c:pt>
                <c:pt idx="141">
                  <c:v>25.987356770833301</c:v>
                </c:pt>
                <c:pt idx="142">
                  <c:v>1.5239973958333302</c:v>
                </c:pt>
                <c:pt idx="143">
                  <c:v>4.6304557291666599</c:v>
                </c:pt>
                <c:pt idx="144">
                  <c:v>9.2901432291666008</c:v>
                </c:pt>
                <c:pt idx="145">
                  <c:v>10.066757812499899</c:v>
                </c:pt>
                <c:pt idx="146">
                  <c:v>7.2515299479166604</c:v>
                </c:pt>
                <c:pt idx="147">
                  <c:v>4.2421484374999903</c:v>
                </c:pt>
                <c:pt idx="148">
                  <c:v>23.075052083333301</c:v>
                </c:pt>
                <c:pt idx="149">
                  <c:v>10.4550651041666</c:v>
                </c:pt>
                <c:pt idx="150">
                  <c:v>8.0281445312499908</c:v>
                </c:pt>
                <c:pt idx="151">
                  <c:v>10.4550651041666</c:v>
                </c:pt>
                <c:pt idx="152">
                  <c:v>8.1252213541666602</c:v>
                </c:pt>
                <c:pt idx="153">
                  <c:v>2.6889192708333298</c:v>
                </c:pt>
                <c:pt idx="154">
                  <c:v>-0.12630859375000203</c:v>
                </c:pt>
                <c:pt idx="155">
                  <c:v>2.1064583333333302</c:v>
                </c:pt>
                <c:pt idx="156">
                  <c:v>2.8830729166666602</c:v>
                </c:pt>
                <c:pt idx="157">
                  <c:v>2.3006119791666602</c:v>
                </c:pt>
                <c:pt idx="158">
                  <c:v>22.977975260416599</c:v>
                </c:pt>
                <c:pt idx="159">
                  <c:v>20.551054687499999</c:v>
                </c:pt>
                <c:pt idx="160">
                  <c:v>18.6095182291666</c:v>
                </c:pt>
                <c:pt idx="161">
                  <c:v>25.2107421874999</c:v>
                </c:pt>
                <c:pt idx="162">
                  <c:v>26.084433593749999</c:v>
                </c:pt>
                <c:pt idx="163">
                  <c:v>23.9487434895833</c:v>
                </c:pt>
                <c:pt idx="164">
                  <c:v>9.3872200520833005</c:v>
                </c:pt>
                <c:pt idx="165">
                  <c:v>7.0573763020833304</c:v>
                </c:pt>
                <c:pt idx="166">
                  <c:v>-0.12630859375000203</c:v>
                </c:pt>
                <c:pt idx="167">
                  <c:v>6.8632226562499996</c:v>
                </c:pt>
                <c:pt idx="168">
                  <c:v>4.2421484374999903</c:v>
                </c:pt>
                <c:pt idx="169">
                  <c:v>4.5333789062500003</c:v>
                </c:pt>
                <c:pt idx="170">
                  <c:v>0.94153645833333011</c:v>
                </c:pt>
                <c:pt idx="171">
                  <c:v>9.4842968749999006</c:v>
                </c:pt>
                <c:pt idx="172">
                  <c:v>7.1544531249999892</c:v>
                </c:pt>
                <c:pt idx="173">
                  <c:v>4.8731477864583299</c:v>
                </c:pt>
                <c:pt idx="174">
                  <c:v>6.2807617187499902</c:v>
                </c:pt>
                <c:pt idx="175">
                  <c:v>4.5333789062499896</c:v>
                </c:pt>
                <c:pt idx="176">
                  <c:v>6.6690690104166599</c:v>
                </c:pt>
                <c:pt idx="177">
                  <c:v>21.7159765625</c:v>
                </c:pt>
                <c:pt idx="178">
                  <c:v>22.3955143229166</c:v>
                </c:pt>
                <c:pt idx="179">
                  <c:v>13.949830729166599</c:v>
                </c:pt>
                <c:pt idx="180">
                  <c:v>12.1053710937499</c:v>
                </c:pt>
                <c:pt idx="181">
                  <c:v>18.318287760416599</c:v>
                </c:pt>
                <c:pt idx="182">
                  <c:v>17.153365885416601</c:v>
                </c:pt>
                <c:pt idx="183">
                  <c:v>12.590755208333301</c:v>
                </c:pt>
                <c:pt idx="184">
                  <c:v>8.5135286458333308</c:v>
                </c:pt>
                <c:pt idx="185">
                  <c:v>5.5041471354166598</c:v>
                </c:pt>
                <c:pt idx="186">
                  <c:v>5.6012239583333301</c:v>
                </c:pt>
                <c:pt idx="187">
                  <c:v>5.5041471354166598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2E-4E4C-A0A3-4C82973724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189343"/>
        <c:axId val="1371182623"/>
      </c:scatterChart>
      <c:valAx>
        <c:axId val="1371189343"/>
        <c:scaling>
          <c:orientation val="minMax"/>
          <c:min val="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[°C] Umgebungstemperatur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de-DE"/>
          </a:p>
        </c:txPr>
        <c:crossAx val="1371182623"/>
        <c:crosses val="autoZero"/>
        <c:crossBetween val="midCat"/>
      </c:valAx>
      <c:valAx>
        <c:axId val="137118262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[kW] Wärmeverbrauch Küchenzuluft </a:t>
                </a:r>
                <a:br>
                  <a:rPr lang="de-DE"/>
                </a:br>
                <a:r>
                  <a:rPr lang="de-DE"/>
                  <a:t>(5.12.-7.12.2019)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de-DE"/>
          </a:p>
        </c:txPr>
        <c:crossAx val="1371189343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0445341207349077"/>
          <c:y val="0.12557815689705454"/>
          <c:w val="0.29276881014873146"/>
          <c:h val="0.2951399825021872"/>
        </c:manualLayout>
      </c:layout>
      <c:overlay val="0"/>
      <c: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  <a:effectLst/>
      </c:spPr>
      <c:txPr>
        <a:bodyPr rot="0" vert="horz"/>
        <a:lstStyle/>
        <a:p>
          <a:pPr>
            <a:defRPr/>
          </a:pPr>
          <a:endParaRPr lang="de-DE"/>
        </a:p>
      </c:txPr>
    </c:legend>
    <c:plotVisOnly val="1"/>
    <c:dispBlanksAs val="gap"/>
    <c:showDLblsOverMax val="0"/>
    <c:extLst/>
  </c:chart>
  <c:txPr>
    <a:bodyPr/>
    <a:lstStyle/>
    <a:p>
      <a:pPr>
        <a:defRPr sz="1400" b="0"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20</xdr:row>
      <xdr:rowOff>119063</xdr:rowOff>
    </xdr:from>
    <xdr:to>
      <xdr:col>11</xdr:col>
      <xdr:colOff>395288</xdr:colOff>
      <xdr:row>35</xdr:row>
      <xdr:rowOff>4763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5DBBB5A2-BBFD-4C0D-859A-36042051E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9DC3-BAD9-40E3-B7B0-AD53D4B1A0F0}">
  <sheetPr>
    <pageSetUpPr fitToPage="1"/>
  </sheetPr>
  <dimension ref="A1:CF349"/>
  <sheetViews>
    <sheetView zoomScale="60" zoomScaleNormal="60" workbookViewId="0">
      <selection activeCell="C28" sqref="C28"/>
    </sheetView>
  </sheetViews>
  <sheetFormatPr baseColWidth="10" defaultRowHeight="15" x14ac:dyDescent="0.25"/>
  <cols>
    <col min="1" max="1" width="4.5703125" style="13" customWidth="1"/>
    <col min="2" max="2" width="77" customWidth="1"/>
    <col min="3" max="3" width="43.42578125" customWidth="1"/>
    <col min="4" max="4" width="39.85546875" customWidth="1"/>
    <col min="5" max="5" width="5.42578125" style="13" customWidth="1"/>
    <col min="6" max="6" width="13.42578125" bestFit="1" customWidth="1"/>
    <col min="9" max="9" width="11.42578125" style="13"/>
    <col min="10" max="10" width="44.7109375" style="13" bestFit="1" customWidth="1"/>
    <col min="11" max="11" width="12.7109375" style="13" bestFit="1" customWidth="1"/>
    <col min="12" max="84" width="11.42578125" style="13"/>
  </cols>
  <sheetData>
    <row r="1" spans="1:84" s="10" customFormat="1" ht="40.5" customHeight="1" x14ac:dyDescent="0.25">
      <c r="A1" s="11" t="s">
        <v>3</v>
      </c>
      <c r="E1" s="11"/>
      <c r="J1" s="58" t="s">
        <v>51</v>
      </c>
      <c r="K1" s="59"/>
      <c r="L1" s="60"/>
    </row>
    <row r="2" spans="1:84" x14ac:dyDescent="0.25">
      <c r="B2" s="37" t="s">
        <v>7</v>
      </c>
      <c r="C2" s="35" t="s">
        <v>38</v>
      </c>
      <c r="D2" s="27" t="s">
        <v>29</v>
      </c>
      <c r="F2" s="2" t="s">
        <v>27</v>
      </c>
      <c r="G2" s="5"/>
      <c r="H2" s="8"/>
      <c r="J2" s="14" t="s">
        <v>41</v>
      </c>
      <c r="K2" s="13">
        <v>542.94000000000005</v>
      </c>
      <c r="L2" s="61"/>
    </row>
    <row r="3" spans="1:84" x14ac:dyDescent="0.25">
      <c r="B3" s="17"/>
      <c r="C3" s="17"/>
      <c r="D3" s="13"/>
      <c r="F3" s="6" t="s">
        <v>7</v>
      </c>
      <c r="G3" s="7"/>
      <c r="H3" s="9"/>
      <c r="J3" s="14" t="s">
        <v>52</v>
      </c>
      <c r="K3" s="62" t="e">
        <f>K2-#REF!</f>
        <v>#REF!</v>
      </c>
      <c r="L3" s="63" t="e">
        <f>K3/K2</f>
        <v>#REF!</v>
      </c>
    </row>
    <row r="4" spans="1:84" s="1" customFormat="1" x14ac:dyDescent="0.25">
      <c r="A4" s="12"/>
      <c r="B4" s="30" t="s">
        <v>5</v>
      </c>
      <c r="C4" s="40">
        <v>44478</v>
      </c>
      <c r="D4" s="4" t="s">
        <v>26</v>
      </c>
      <c r="E4" s="12"/>
      <c r="F4" s="16" t="s">
        <v>8</v>
      </c>
      <c r="G4" s="17"/>
      <c r="H4" s="18"/>
      <c r="I4" s="12"/>
      <c r="J4" s="14"/>
      <c r="K4" s="13"/>
      <c r="L4" s="61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</row>
    <row r="5" spans="1:84" s="1" customFormat="1" x14ac:dyDescent="0.25">
      <c r="A5" s="12"/>
      <c r="B5" s="30" t="s">
        <v>6</v>
      </c>
      <c r="C5" s="40">
        <v>44842.989583333336</v>
      </c>
      <c r="D5" s="4" t="s">
        <v>26</v>
      </c>
      <c r="E5" s="12"/>
      <c r="F5" s="16" t="s">
        <v>38</v>
      </c>
      <c r="G5" s="17"/>
      <c r="H5" s="18"/>
      <c r="I5" s="12"/>
      <c r="J5" s="14" t="s">
        <v>42</v>
      </c>
      <c r="K5">
        <v>93.11</v>
      </c>
      <c r="L5" s="61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</row>
    <row r="6" spans="1:84" s="1" customFormat="1" x14ac:dyDescent="0.25">
      <c r="A6" s="12"/>
      <c r="B6" s="30" t="s">
        <v>17</v>
      </c>
      <c r="C6" s="24">
        <f>(C5-C4)+1/(24*4)</f>
        <v>365.00000000000244</v>
      </c>
      <c r="D6" s="15" t="s">
        <v>2</v>
      </c>
      <c r="E6" s="12"/>
      <c r="F6" s="13"/>
      <c r="G6" s="13"/>
      <c r="H6" s="13"/>
      <c r="I6" s="12"/>
      <c r="J6" s="14" t="s">
        <v>43</v>
      </c>
      <c r="K6" s="13">
        <v>179.2</v>
      </c>
      <c r="L6" s="61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</row>
    <row r="7" spans="1:84" s="1" customFormat="1" x14ac:dyDescent="0.25">
      <c r="A7" s="12"/>
      <c r="B7" s="30" t="s">
        <v>28</v>
      </c>
      <c r="C7" s="26" t="e">
        <f>#REF!</f>
        <v>#REF!</v>
      </c>
      <c r="D7" s="18"/>
      <c r="E7" s="12"/>
      <c r="F7" s="12"/>
      <c r="G7" s="12"/>
      <c r="H7" s="12"/>
      <c r="I7" s="12"/>
      <c r="J7" s="14" t="s">
        <v>44</v>
      </c>
      <c r="K7" s="13">
        <f>K6-K5</f>
        <v>86.089999999999989</v>
      </c>
      <c r="L7" s="63">
        <f>K7/K6</f>
        <v>0.48041294642857141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</row>
    <row r="8" spans="1:84" s="1" customFormat="1" x14ac:dyDescent="0.25">
      <c r="A8" s="12"/>
      <c r="B8" s="30" t="s">
        <v>31</v>
      </c>
      <c r="C8" s="54" t="e">
        <f>Wärmeeinsparrechnung!#REF!</f>
        <v>#REF!</v>
      </c>
      <c r="D8" s="18"/>
      <c r="E8" s="12"/>
      <c r="F8" s="12"/>
      <c r="G8" s="12"/>
      <c r="H8" s="12"/>
      <c r="I8" s="12"/>
      <c r="J8" s="14"/>
      <c r="K8" s="13"/>
      <c r="L8" s="61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</row>
    <row r="9" spans="1:84" s="1" customFormat="1" x14ac:dyDescent="0.25">
      <c r="A9" s="12"/>
      <c r="B9" s="30" t="s">
        <v>32</v>
      </c>
      <c r="C9" s="54">
        <v>0.7</v>
      </c>
      <c r="D9" s="15"/>
      <c r="E9" s="12"/>
      <c r="F9" s="12"/>
      <c r="G9" s="12"/>
      <c r="H9" s="12"/>
      <c r="I9" s="12"/>
      <c r="J9" s="14" t="s">
        <v>45</v>
      </c>
      <c r="K9" s="47" t="e">
        <f>Wärmeeinsparrechnung!#REF!</f>
        <v>#REF!</v>
      </c>
      <c r="L9" s="61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</row>
    <row r="10" spans="1:84" s="1" customFormat="1" x14ac:dyDescent="0.25">
      <c r="A10" s="12"/>
      <c r="B10" s="30" t="s">
        <v>33</v>
      </c>
      <c r="C10" s="54" t="e">
        <f>IF(C2="Nachberechnung",C8,IF(AND(MONTH(C4)&lt;=9,MONTH(C5)&gt;=5),MIN(C9,C8),C8))</f>
        <v>#REF!</v>
      </c>
      <c r="D10" s="15"/>
      <c r="E10" s="12"/>
      <c r="F10" s="12"/>
      <c r="G10" s="12"/>
      <c r="H10" s="12"/>
      <c r="I10" s="12"/>
      <c r="J10" s="14" t="s">
        <v>46</v>
      </c>
      <c r="K10" s="47" t="e">
        <f>AVERAGE(#REF!)</f>
        <v>#REF!</v>
      </c>
      <c r="L10" s="61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</row>
    <row r="11" spans="1:84" s="1" customFormat="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4" t="s">
        <v>47</v>
      </c>
      <c r="K11" s="64" t="e">
        <f>K3*1000*K10/100</f>
        <v>#REF!</v>
      </c>
      <c r="L11" s="61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</row>
    <row r="12" spans="1:84" s="1" customFormat="1" x14ac:dyDescent="0.25">
      <c r="A12" s="12"/>
      <c r="B12" s="30" t="s">
        <v>35</v>
      </c>
      <c r="C12" s="34" t="s">
        <v>36</v>
      </c>
      <c r="D12" s="50" t="s">
        <v>18</v>
      </c>
      <c r="E12" s="12"/>
      <c r="F12" s="12"/>
      <c r="G12" s="12"/>
      <c r="H12" s="12"/>
      <c r="I12" s="12"/>
      <c r="J12" s="14" t="s">
        <v>48</v>
      </c>
      <c r="K12" s="64" t="e">
        <f>K7*1000*K9/100</f>
        <v>#REF!</v>
      </c>
      <c r="L12" s="61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</row>
    <row r="13" spans="1:84" s="1" customFormat="1" x14ac:dyDescent="0.25">
      <c r="A13" s="12"/>
      <c r="B13" s="30" t="s">
        <v>16</v>
      </c>
      <c r="C13" s="31" t="e">
        <f>#REF!</f>
        <v>#REF!</v>
      </c>
      <c r="D13" s="32" t="e">
        <f>C13/$C$6*365</f>
        <v>#REF!</v>
      </c>
      <c r="E13" s="12"/>
      <c r="F13" s="12"/>
      <c r="G13" s="12"/>
      <c r="H13" s="12"/>
      <c r="I13" s="12"/>
      <c r="J13" s="65" t="s">
        <v>49</v>
      </c>
      <c r="K13" s="66" t="e">
        <f>K11+K12</f>
        <v>#REF!</v>
      </c>
      <c r="L13" s="67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</row>
    <row r="14" spans="1:84" s="1" customFormat="1" x14ac:dyDescent="0.25">
      <c r="A14" s="12"/>
      <c r="B14" s="30" t="s">
        <v>34</v>
      </c>
      <c r="C14" s="33"/>
      <c r="D14" s="48" t="e">
        <f>Wärmeeinsparrechnung!#REF!</f>
        <v>#REF!</v>
      </c>
      <c r="E14" s="12"/>
      <c r="F14" s="12"/>
      <c r="G14" s="12"/>
      <c r="H14" s="12"/>
      <c r="I14" s="12"/>
      <c r="J14" s="43"/>
      <c r="K14" s="12"/>
      <c r="L14" s="45"/>
      <c r="M14" s="12"/>
      <c r="N14" s="45"/>
      <c r="O14" s="45"/>
      <c r="P14" s="45"/>
      <c r="Q14" s="45"/>
      <c r="R14" s="45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</row>
    <row r="15" spans="1:84" x14ac:dyDescent="0.25">
      <c r="B15" s="30" t="s">
        <v>13</v>
      </c>
      <c r="C15" s="33"/>
      <c r="D15" s="49" t="e">
        <f>D13+D14</f>
        <v>#REF!</v>
      </c>
      <c r="F15" s="13"/>
      <c r="G15" s="13"/>
      <c r="H15" s="13"/>
      <c r="J15" s="44"/>
      <c r="K15" s="12"/>
      <c r="L15" s="42"/>
      <c r="M15" s="12"/>
      <c r="N15" s="42"/>
      <c r="P15" s="45"/>
      <c r="Q15" s="42"/>
      <c r="R15" s="45"/>
    </row>
    <row r="16" spans="1:84" s="1" customFormat="1" x14ac:dyDescent="0.25">
      <c r="A16" s="12"/>
      <c r="B16" s="38" t="s">
        <v>40</v>
      </c>
      <c r="C16" s="33">
        <f>C15*50%</f>
        <v>0</v>
      </c>
      <c r="D16" s="49" t="e">
        <f>D15*50%</f>
        <v>#REF!</v>
      </c>
      <c r="E16" s="12"/>
      <c r="F16" s="12"/>
      <c r="G16" s="12"/>
      <c r="H16" s="12"/>
      <c r="I16" s="12"/>
      <c r="J16" s="43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</row>
    <row r="17" spans="2:10" s="13" customFormat="1" x14ac:dyDescent="0.25"/>
    <row r="18" spans="2:10" x14ac:dyDescent="0.25">
      <c r="B18" s="38" t="s">
        <v>8</v>
      </c>
      <c r="C18" s="19"/>
      <c r="D18" s="20"/>
      <c r="F18" s="13"/>
      <c r="G18" s="13"/>
      <c r="H18" s="13"/>
      <c r="J18" s="44"/>
    </row>
    <row r="19" spans="2:10" x14ac:dyDescent="0.25">
      <c r="B19" s="39" t="s">
        <v>10</v>
      </c>
      <c r="C19" s="21">
        <v>6000</v>
      </c>
      <c r="D19" s="15" t="s">
        <v>4</v>
      </c>
      <c r="F19" s="13"/>
      <c r="G19" s="13"/>
      <c r="H19" s="13"/>
    </row>
    <row r="20" spans="2:10" x14ac:dyDescent="0.25">
      <c r="B20" s="39" t="s">
        <v>11</v>
      </c>
      <c r="C20" s="24" t="str">
        <f>IF(C2="Erste Einsparrechnung nach IBN",C19/D15*12,"nicht anzuwenden")</f>
        <v>nicht anzuwenden</v>
      </c>
      <c r="D20" s="25" t="s">
        <v>12</v>
      </c>
      <c r="F20" s="13"/>
      <c r="G20" s="13"/>
      <c r="H20" s="13"/>
    </row>
    <row r="21" spans="2:10" x14ac:dyDescent="0.25">
      <c r="B21" s="39" t="s">
        <v>14</v>
      </c>
      <c r="C21" s="28" t="str">
        <f>IF(C2="Erste Einsparrechnung nach IBN",MAX(ROUNDUP(C20,0)+1,4),"nicht anzuwenden")</f>
        <v>nicht anzuwenden</v>
      </c>
      <c r="D21" s="25"/>
      <c r="F21" s="53"/>
      <c r="G21" s="13"/>
      <c r="H21" s="13"/>
    </row>
    <row r="22" spans="2:10" x14ac:dyDescent="0.25">
      <c r="B22" s="39" t="s">
        <v>19</v>
      </c>
      <c r="C22" s="28" t="str">
        <f>IF(C2="Erste Einsparrechnung nach IBN",12-C21+1,"nicht anzuwenden")</f>
        <v>nicht anzuwenden</v>
      </c>
      <c r="D22" s="25" t="s">
        <v>0</v>
      </c>
      <c r="F22" s="13"/>
      <c r="G22" s="13"/>
      <c r="H22" s="13"/>
    </row>
    <row r="23" spans="2:10" x14ac:dyDescent="0.25">
      <c r="B23" s="51" t="s">
        <v>20</v>
      </c>
      <c r="C23" s="36" t="str">
        <f>IF(C2="Erste Einsparrechnung nach IBN",D16/C22,"nicht anzuwenden")</f>
        <v>nicht anzuwenden</v>
      </c>
      <c r="D23" s="52" t="s">
        <v>1</v>
      </c>
      <c r="F23" s="42"/>
      <c r="G23" s="13"/>
      <c r="H23" s="13"/>
    </row>
    <row r="24" spans="2:10" x14ac:dyDescent="0.25">
      <c r="B24" s="13"/>
      <c r="C24" s="13"/>
      <c r="D24" s="13"/>
      <c r="F24" s="13"/>
      <c r="G24" s="13"/>
      <c r="H24" s="13"/>
    </row>
    <row r="25" spans="2:10" x14ac:dyDescent="0.25">
      <c r="B25" s="38" t="s">
        <v>9</v>
      </c>
      <c r="C25" s="19"/>
      <c r="D25" s="20"/>
      <c r="F25" s="13"/>
      <c r="G25" s="13"/>
      <c r="H25" s="13"/>
    </row>
    <row r="26" spans="2:10" x14ac:dyDescent="0.25">
      <c r="B26" s="39" t="s">
        <v>30</v>
      </c>
      <c r="C26" s="3" t="e">
        <f>SUM(#REF!)</f>
        <v>#REF!</v>
      </c>
      <c r="D26" s="4" t="s">
        <v>26</v>
      </c>
      <c r="F26" s="13"/>
      <c r="G26" s="13"/>
      <c r="H26" s="13"/>
    </row>
    <row r="27" spans="2:10" x14ac:dyDescent="0.25">
      <c r="B27" s="39" t="s">
        <v>37</v>
      </c>
      <c r="C27" s="21" t="e">
        <f>IF(C2="Nachberechnung nach Projektjahr",D16,"keine")</f>
        <v>#REF!</v>
      </c>
      <c r="D27" s="22" t="s">
        <v>22</v>
      </c>
      <c r="F27" s="13"/>
      <c r="G27" s="13"/>
      <c r="H27" s="13"/>
    </row>
    <row r="28" spans="2:10" x14ac:dyDescent="0.25">
      <c r="B28" s="39" t="s">
        <v>15</v>
      </c>
      <c r="C28" s="21" t="e">
        <f>IF(C2="Nachberechnung nach Projektjahr",C26-C27,"keine")</f>
        <v>#REF!</v>
      </c>
      <c r="D28" s="22" t="s">
        <v>23</v>
      </c>
      <c r="F28" s="13"/>
      <c r="G28" s="13"/>
      <c r="H28" s="13"/>
    </row>
    <row r="29" spans="2:10" x14ac:dyDescent="0.25">
      <c r="B29" s="30" t="s">
        <v>21</v>
      </c>
      <c r="C29" s="23" t="e">
        <f>IF(C2="Nachberechnung nach Projektjahr",D16-C28,"keine Nachberechnung")</f>
        <v>#REF!</v>
      </c>
      <c r="D29" s="22" t="s">
        <v>24</v>
      </c>
      <c r="F29" s="13"/>
      <c r="G29" s="13"/>
      <c r="H29" s="13"/>
    </row>
    <row r="30" spans="2:10" x14ac:dyDescent="0.25">
      <c r="B30" s="30" t="s">
        <v>53</v>
      </c>
      <c r="C30" s="23" t="e">
        <f>IF(C2="Nachberechnung nach Projektjahr",C29/12,"keine Nachberechnung")</f>
        <v>#REF!</v>
      </c>
      <c r="D30" s="15" t="s">
        <v>25</v>
      </c>
      <c r="F30" s="13"/>
      <c r="G30" s="13"/>
      <c r="H30" s="13"/>
    </row>
    <row r="31" spans="2:10" s="13" customFormat="1" x14ac:dyDescent="0.25">
      <c r="B31" s="30" t="s">
        <v>50</v>
      </c>
      <c r="C31" s="23" t="e">
        <f>IF(C2="Nachberechnung nach Projektjahr",C27/12,"keine Nachberechnung")</f>
        <v>#REF!</v>
      </c>
      <c r="D31" s="15" t="s">
        <v>25</v>
      </c>
    </row>
    <row r="32" spans="2:10" s="13" customFormat="1" x14ac:dyDescent="0.25"/>
    <row r="33" s="13" customFormat="1" x14ac:dyDescent="0.25"/>
    <row r="34" s="13" customFormat="1" x14ac:dyDescent="0.25"/>
    <row r="35" s="13" customFormat="1" x14ac:dyDescent="0.25"/>
    <row r="36" s="13" customFormat="1" x14ac:dyDescent="0.25"/>
    <row r="37" s="13" customFormat="1" x14ac:dyDescent="0.25"/>
    <row r="38" s="13" customFormat="1" x14ac:dyDescent="0.25"/>
    <row r="39" s="13" customFormat="1" x14ac:dyDescent="0.25"/>
    <row r="40" s="13" customFormat="1" x14ac:dyDescent="0.25"/>
    <row r="41" s="13" customFormat="1" x14ac:dyDescent="0.25"/>
    <row r="42" s="13" customFormat="1" x14ac:dyDescent="0.25"/>
    <row r="43" s="13" customFormat="1" x14ac:dyDescent="0.25"/>
    <row r="44" s="13" customFormat="1" x14ac:dyDescent="0.25"/>
    <row r="45" s="13" customFormat="1" x14ac:dyDescent="0.25"/>
    <row r="46" s="13" customFormat="1" x14ac:dyDescent="0.25"/>
    <row r="47" s="13" customFormat="1" x14ac:dyDescent="0.25"/>
    <row r="48" s="13" customFormat="1" x14ac:dyDescent="0.25"/>
    <row r="49" s="13" customFormat="1" x14ac:dyDescent="0.25"/>
    <row r="50" s="13" customFormat="1" x14ac:dyDescent="0.25"/>
    <row r="51" s="13" customFormat="1" x14ac:dyDescent="0.25"/>
    <row r="52" s="13" customFormat="1" x14ac:dyDescent="0.25"/>
    <row r="53" s="13" customFormat="1" x14ac:dyDescent="0.25"/>
    <row r="54" s="13" customFormat="1" x14ac:dyDescent="0.25"/>
    <row r="55" s="13" customFormat="1" x14ac:dyDescent="0.25"/>
    <row r="56" s="13" customFormat="1" x14ac:dyDescent="0.25"/>
    <row r="57" s="13" customFormat="1" x14ac:dyDescent="0.25"/>
    <row r="58" s="13" customFormat="1" x14ac:dyDescent="0.25"/>
    <row r="59" s="13" customFormat="1" x14ac:dyDescent="0.25"/>
    <row r="60" s="13" customFormat="1" x14ac:dyDescent="0.25"/>
    <row r="61" s="13" customFormat="1" x14ac:dyDescent="0.25"/>
    <row r="62" s="13" customFormat="1" x14ac:dyDescent="0.25"/>
    <row r="63" s="13" customFormat="1" x14ac:dyDescent="0.25"/>
    <row r="64" s="13" customFormat="1" x14ac:dyDescent="0.25"/>
    <row r="65" s="13" customFormat="1" x14ac:dyDescent="0.25"/>
    <row r="66" s="13" customFormat="1" x14ac:dyDescent="0.25"/>
    <row r="67" s="13" customFormat="1" x14ac:dyDescent="0.25"/>
    <row r="68" s="13" customFormat="1" x14ac:dyDescent="0.25"/>
    <row r="69" s="13" customFormat="1" x14ac:dyDescent="0.25"/>
    <row r="70" s="13" customFormat="1" x14ac:dyDescent="0.25"/>
    <row r="71" s="13" customFormat="1" x14ac:dyDescent="0.25"/>
    <row r="72" s="13" customFormat="1" x14ac:dyDescent="0.25"/>
    <row r="73" s="13" customFormat="1" x14ac:dyDescent="0.25"/>
    <row r="74" s="13" customFormat="1" x14ac:dyDescent="0.25"/>
    <row r="75" s="13" customFormat="1" x14ac:dyDescent="0.25"/>
    <row r="76" s="13" customFormat="1" x14ac:dyDescent="0.25"/>
    <row r="77" s="13" customFormat="1" x14ac:dyDescent="0.25"/>
    <row r="78" s="13" customFormat="1" x14ac:dyDescent="0.25"/>
    <row r="79" s="13" customFormat="1" x14ac:dyDescent="0.25"/>
    <row r="80" s="13" customFormat="1" x14ac:dyDescent="0.25"/>
    <row r="81" s="13" customFormat="1" x14ac:dyDescent="0.25"/>
    <row r="82" s="13" customFormat="1" x14ac:dyDescent="0.25"/>
    <row r="83" s="13" customFormat="1" x14ac:dyDescent="0.25"/>
    <row r="84" s="13" customFormat="1" x14ac:dyDescent="0.25"/>
    <row r="85" s="13" customFormat="1" x14ac:dyDescent="0.25"/>
    <row r="86" s="13" customFormat="1" x14ac:dyDescent="0.25"/>
    <row r="87" s="13" customFormat="1" x14ac:dyDescent="0.25"/>
    <row r="88" s="13" customFormat="1" x14ac:dyDescent="0.25"/>
    <row r="89" s="13" customFormat="1" x14ac:dyDescent="0.25"/>
    <row r="90" s="13" customFormat="1" x14ac:dyDescent="0.25"/>
    <row r="91" s="13" customFormat="1" x14ac:dyDescent="0.25"/>
    <row r="92" s="13" customFormat="1" x14ac:dyDescent="0.25"/>
    <row r="93" s="13" customFormat="1" x14ac:dyDescent="0.25"/>
    <row r="94" s="13" customFormat="1" x14ac:dyDescent="0.25"/>
    <row r="95" s="13" customFormat="1" x14ac:dyDescent="0.25"/>
    <row r="96" s="13" customFormat="1" x14ac:dyDescent="0.25"/>
    <row r="97" s="13" customFormat="1" x14ac:dyDescent="0.25"/>
    <row r="98" s="13" customFormat="1" x14ac:dyDescent="0.25"/>
    <row r="99" s="13" customFormat="1" x14ac:dyDescent="0.25"/>
    <row r="100" s="13" customFormat="1" x14ac:dyDescent="0.25"/>
    <row r="101" s="13" customFormat="1" x14ac:dyDescent="0.25"/>
    <row r="102" s="13" customFormat="1" x14ac:dyDescent="0.25"/>
    <row r="103" s="13" customFormat="1" x14ac:dyDescent="0.25"/>
    <row r="104" s="13" customFormat="1" x14ac:dyDescent="0.25"/>
    <row r="105" s="13" customFormat="1" x14ac:dyDescent="0.25"/>
    <row r="106" s="13" customFormat="1" x14ac:dyDescent="0.25"/>
    <row r="107" s="13" customFormat="1" x14ac:dyDescent="0.25"/>
    <row r="108" s="13" customFormat="1" x14ac:dyDescent="0.25"/>
    <row r="109" s="13" customFormat="1" x14ac:dyDescent="0.25"/>
    <row r="110" s="13" customFormat="1" x14ac:dyDescent="0.25"/>
    <row r="111" s="13" customFormat="1" x14ac:dyDescent="0.25"/>
    <row r="112" s="13" customFormat="1" x14ac:dyDescent="0.25"/>
    <row r="113" s="13" customFormat="1" x14ac:dyDescent="0.25"/>
    <row r="114" s="13" customFormat="1" x14ac:dyDescent="0.25"/>
    <row r="115" s="13" customFormat="1" x14ac:dyDescent="0.25"/>
    <row r="116" s="13" customFormat="1" x14ac:dyDescent="0.25"/>
    <row r="117" s="13" customFormat="1" x14ac:dyDescent="0.25"/>
    <row r="118" s="13" customFormat="1" x14ac:dyDescent="0.25"/>
    <row r="119" s="13" customFormat="1" x14ac:dyDescent="0.25"/>
    <row r="120" s="13" customFormat="1" x14ac:dyDescent="0.25"/>
    <row r="121" s="13" customFormat="1" x14ac:dyDescent="0.25"/>
    <row r="122" s="13" customFormat="1" x14ac:dyDescent="0.25"/>
    <row r="123" s="13" customFormat="1" x14ac:dyDescent="0.25"/>
    <row r="124" s="13" customFormat="1" x14ac:dyDescent="0.25"/>
    <row r="125" s="13" customFormat="1" x14ac:dyDescent="0.25"/>
    <row r="126" s="13" customFormat="1" x14ac:dyDescent="0.25"/>
    <row r="127" s="13" customFormat="1" x14ac:dyDescent="0.25"/>
    <row r="128" s="13" customFormat="1" x14ac:dyDescent="0.25"/>
    <row r="129" s="13" customFormat="1" x14ac:dyDescent="0.25"/>
    <row r="130" s="13" customFormat="1" x14ac:dyDescent="0.25"/>
    <row r="131" s="13" customFormat="1" x14ac:dyDescent="0.25"/>
    <row r="132" s="13" customFormat="1" x14ac:dyDescent="0.25"/>
    <row r="133" s="13" customFormat="1" x14ac:dyDescent="0.25"/>
    <row r="134" s="13" customFormat="1" x14ac:dyDescent="0.25"/>
    <row r="135" s="13" customFormat="1" x14ac:dyDescent="0.25"/>
    <row r="136" s="13" customFormat="1" x14ac:dyDescent="0.25"/>
    <row r="137" s="13" customFormat="1" x14ac:dyDescent="0.25"/>
    <row r="138" s="13" customFormat="1" x14ac:dyDescent="0.25"/>
    <row r="139" s="13" customFormat="1" x14ac:dyDescent="0.25"/>
    <row r="140" s="13" customFormat="1" x14ac:dyDescent="0.25"/>
    <row r="141" s="13" customFormat="1" x14ac:dyDescent="0.25"/>
    <row r="142" s="13" customFormat="1" x14ac:dyDescent="0.25"/>
    <row r="143" s="13" customFormat="1" x14ac:dyDescent="0.25"/>
    <row r="144" s="13" customFormat="1" x14ac:dyDescent="0.25"/>
    <row r="145" s="13" customFormat="1" x14ac:dyDescent="0.25"/>
    <row r="146" s="13" customFormat="1" x14ac:dyDescent="0.25"/>
    <row r="147" s="13" customFormat="1" x14ac:dyDescent="0.25"/>
    <row r="148" s="13" customFormat="1" x14ac:dyDescent="0.25"/>
    <row r="149" s="13" customFormat="1" x14ac:dyDescent="0.25"/>
    <row r="150" s="13" customFormat="1" x14ac:dyDescent="0.25"/>
    <row r="151" s="13" customFormat="1" x14ac:dyDescent="0.25"/>
    <row r="152" s="13" customFormat="1" x14ac:dyDescent="0.25"/>
    <row r="153" s="13" customFormat="1" x14ac:dyDescent="0.25"/>
    <row r="154" s="13" customFormat="1" x14ac:dyDescent="0.25"/>
    <row r="155" s="13" customFormat="1" x14ac:dyDescent="0.25"/>
    <row r="156" s="13" customFormat="1" x14ac:dyDescent="0.25"/>
    <row r="157" s="13" customFormat="1" x14ac:dyDescent="0.25"/>
    <row r="158" s="13" customFormat="1" x14ac:dyDescent="0.25"/>
    <row r="159" s="13" customFormat="1" x14ac:dyDescent="0.25"/>
    <row r="160" s="13" customFormat="1" x14ac:dyDescent="0.25"/>
    <row r="161" s="13" customFormat="1" x14ac:dyDescent="0.25"/>
    <row r="162" s="13" customFormat="1" x14ac:dyDescent="0.25"/>
    <row r="163" s="13" customFormat="1" x14ac:dyDescent="0.25"/>
    <row r="164" s="13" customFormat="1" x14ac:dyDescent="0.25"/>
    <row r="165" s="13" customFormat="1" x14ac:dyDescent="0.25"/>
    <row r="166" s="13" customFormat="1" x14ac:dyDescent="0.25"/>
    <row r="167" s="13" customFormat="1" x14ac:dyDescent="0.25"/>
    <row r="168" s="13" customFormat="1" x14ac:dyDescent="0.25"/>
    <row r="169" s="13" customFormat="1" x14ac:dyDescent="0.25"/>
    <row r="170" s="13" customFormat="1" x14ac:dyDescent="0.25"/>
    <row r="171" s="13" customFormat="1" x14ac:dyDescent="0.25"/>
    <row r="172" s="13" customFormat="1" x14ac:dyDescent="0.25"/>
    <row r="173" s="13" customFormat="1" x14ac:dyDescent="0.25"/>
    <row r="174" s="13" customFormat="1" x14ac:dyDescent="0.25"/>
    <row r="175" s="13" customFormat="1" x14ac:dyDescent="0.25"/>
    <row r="176" s="13" customFormat="1" x14ac:dyDescent="0.25"/>
    <row r="177" s="13" customFormat="1" x14ac:dyDescent="0.25"/>
    <row r="178" s="13" customFormat="1" x14ac:dyDescent="0.25"/>
    <row r="179" s="13" customFormat="1" x14ac:dyDescent="0.25"/>
    <row r="180" s="13" customFormat="1" x14ac:dyDescent="0.25"/>
    <row r="181" s="13" customFormat="1" x14ac:dyDescent="0.25"/>
    <row r="182" s="13" customFormat="1" x14ac:dyDescent="0.25"/>
    <row r="183" s="13" customFormat="1" x14ac:dyDescent="0.25"/>
    <row r="184" s="13" customFormat="1" x14ac:dyDescent="0.25"/>
    <row r="185" s="13" customFormat="1" x14ac:dyDescent="0.25"/>
    <row r="186" s="13" customFormat="1" x14ac:dyDescent="0.25"/>
    <row r="187" s="13" customFormat="1" x14ac:dyDescent="0.25"/>
    <row r="188" s="13" customFormat="1" x14ac:dyDescent="0.25"/>
    <row r="189" s="13" customFormat="1" x14ac:dyDescent="0.25"/>
    <row r="190" s="13" customFormat="1" x14ac:dyDescent="0.25"/>
    <row r="191" s="13" customFormat="1" x14ac:dyDescent="0.25"/>
    <row r="192" s="13" customFormat="1" x14ac:dyDescent="0.25"/>
    <row r="193" s="13" customFormat="1" x14ac:dyDescent="0.25"/>
    <row r="194" s="13" customFormat="1" x14ac:dyDescent="0.25"/>
    <row r="195" s="13" customFormat="1" x14ac:dyDescent="0.25"/>
    <row r="196" s="13" customFormat="1" x14ac:dyDescent="0.25"/>
    <row r="197" s="13" customFormat="1" x14ac:dyDescent="0.25"/>
    <row r="198" s="13" customFormat="1" x14ac:dyDescent="0.25"/>
    <row r="199" s="13" customFormat="1" x14ac:dyDescent="0.25"/>
    <row r="200" s="13" customFormat="1" x14ac:dyDescent="0.25"/>
    <row r="201" s="13" customFormat="1" x14ac:dyDescent="0.25"/>
    <row r="202" s="13" customFormat="1" x14ac:dyDescent="0.25"/>
    <row r="203" s="13" customFormat="1" x14ac:dyDescent="0.25"/>
    <row r="204" s="13" customFormat="1" x14ac:dyDescent="0.25"/>
    <row r="205" s="13" customFormat="1" x14ac:dyDescent="0.25"/>
    <row r="206" s="13" customFormat="1" x14ac:dyDescent="0.25"/>
    <row r="207" s="13" customFormat="1" x14ac:dyDescent="0.25"/>
    <row r="208" s="13" customFormat="1" x14ac:dyDescent="0.25"/>
    <row r="209" s="13" customFormat="1" x14ac:dyDescent="0.25"/>
    <row r="210" s="13" customFormat="1" x14ac:dyDescent="0.25"/>
    <row r="211" s="13" customFormat="1" x14ac:dyDescent="0.25"/>
    <row r="212" s="13" customFormat="1" x14ac:dyDescent="0.25"/>
    <row r="213" s="13" customFormat="1" x14ac:dyDescent="0.25"/>
    <row r="214" s="13" customFormat="1" x14ac:dyDescent="0.25"/>
    <row r="215" s="13" customFormat="1" x14ac:dyDescent="0.25"/>
    <row r="216" s="13" customFormat="1" x14ac:dyDescent="0.25"/>
    <row r="217" s="13" customFormat="1" x14ac:dyDescent="0.25"/>
    <row r="218" s="13" customFormat="1" x14ac:dyDescent="0.25"/>
    <row r="219" s="13" customFormat="1" x14ac:dyDescent="0.25"/>
    <row r="220" s="13" customFormat="1" x14ac:dyDescent="0.25"/>
    <row r="221" s="13" customFormat="1" x14ac:dyDescent="0.25"/>
    <row r="222" s="13" customFormat="1" x14ac:dyDescent="0.25"/>
    <row r="223" s="13" customFormat="1" x14ac:dyDescent="0.25"/>
    <row r="224" s="13" customFormat="1" x14ac:dyDescent="0.25"/>
    <row r="225" s="13" customFormat="1" x14ac:dyDescent="0.25"/>
    <row r="226" s="13" customFormat="1" x14ac:dyDescent="0.25"/>
    <row r="227" s="13" customFormat="1" x14ac:dyDescent="0.25"/>
    <row r="228" s="13" customFormat="1" x14ac:dyDescent="0.25"/>
    <row r="229" s="13" customFormat="1" x14ac:dyDescent="0.25"/>
    <row r="230" s="13" customFormat="1" x14ac:dyDescent="0.25"/>
    <row r="231" s="13" customFormat="1" x14ac:dyDescent="0.25"/>
    <row r="232" s="13" customFormat="1" x14ac:dyDescent="0.25"/>
    <row r="233" s="13" customFormat="1" x14ac:dyDescent="0.25"/>
    <row r="234" s="13" customFormat="1" x14ac:dyDescent="0.25"/>
    <row r="235" s="13" customFormat="1" x14ac:dyDescent="0.25"/>
    <row r="236" s="13" customFormat="1" x14ac:dyDescent="0.25"/>
    <row r="237" s="13" customFormat="1" x14ac:dyDescent="0.25"/>
    <row r="238" s="13" customFormat="1" x14ac:dyDescent="0.25"/>
    <row r="239" s="13" customFormat="1" x14ac:dyDescent="0.25"/>
    <row r="240" s="13" customFormat="1" x14ac:dyDescent="0.25"/>
    <row r="241" s="13" customFormat="1" x14ac:dyDescent="0.25"/>
    <row r="242" s="13" customFormat="1" x14ac:dyDescent="0.25"/>
    <row r="243" s="13" customFormat="1" x14ac:dyDescent="0.25"/>
    <row r="244" s="13" customFormat="1" x14ac:dyDescent="0.25"/>
    <row r="245" s="13" customFormat="1" x14ac:dyDescent="0.25"/>
    <row r="246" s="13" customFormat="1" x14ac:dyDescent="0.25"/>
    <row r="247" s="13" customFormat="1" x14ac:dyDescent="0.25"/>
    <row r="248" s="13" customFormat="1" x14ac:dyDescent="0.25"/>
    <row r="249" s="13" customFormat="1" x14ac:dyDescent="0.25"/>
    <row r="250" s="13" customFormat="1" x14ac:dyDescent="0.25"/>
    <row r="251" s="13" customFormat="1" x14ac:dyDescent="0.25"/>
    <row r="252" s="13" customFormat="1" x14ac:dyDescent="0.25"/>
    <row r="253" s="13" customFormat="1" x14ac:dyDescent="0.25"/>
    <row r="254" s="13" customFormat="1" x14ac:dyDescent="0.25"/>
    <row r="255" s="13" customFormat="1" x14ac:dyDescent="0.25"/>
    <row r="256" s="13" customFormat="1" x14ac:dyDescent="0.25"/>
    <row r="257" s="13" customFormat="1" x14ac:dyDescent="0.25"/>
    <row r="258" s="13" customFormat="1" x14ac:dyDescent="0.25"/>
    <row r="259" s="13" customFormat="1" x14ac:dyDescent="0.25"/>
    <row r="260" s="13" customFormat="1" x14ac:dyDescent="0.25"/>
    <row r="261" s="13" customFormat="1" x14ac:dyDescent="0.25"/>
    <row r="262" s="13" customFormat="1" x14ac:dyDescent="0.25"/>
    <row r="263" s="13" customFormat="1" x14ac:dyDescent="0.25"/>
    <row r="264" s="13" customFormat="1" x14ac:dyDescent="0.25"/>
    <row r="265" s="13" customFormat="1" x14ac:dyDescent="0.25"/>
    <row r="266" s="13" customFormat="1" x14ac:dyDescent="0.25"/>
    <row r="267" s="13" customFormat="1" x14ac:dyDescent="0.25"/>
    <row r="268" s="13" customFormat="1" x14ac:dyDescent="0.25"/>
    <row r="269" s="13" customFormat="1" x14ac:dyDescent="0.25"/>
    <row r="270" s="13" customFormat="1" x14ac:dyDescent="0.25"/>
    <row r="271" s="13" customFormat="1" x14ac:dyDescent="0.25"/>
    <row r="272" s="13" customFormat="1" x14ac:dyDescent="0.25"/>
    <row r="273" s="13" customFormat="1" x14ac:dyDescent="0.25"/>
    <row r="274" s="13" customFormat="1" x14ac:dyDescent="0.25"/>
    <row r="275" s="13" customFormat="1" x14ac:dyDescent="0.25"/>
    <row r="276" s="13" customFormat="1" x14ac:dyDescent="0.25"/>
    <row r="277" s="13" customFormat="1" x14ac:dyDescent="0.25"/>
    <row r="278" s="13" customFormat="1" x14ac:dyDescent="0.25"/>
    <row r="279" s="13" customFormat="1" x14ac:dyDescent="0.25"/>
    <row r="280" s="13" customFormat="1" x14ac:dyDescent="0.25"/>
    <row r="281" s="13" customFormat="1" x14ac:dyDescent="0.25"/>
    <row r="282" s="13" customFormat="1" x14ac:dyDescent="0.25"/>
    <row r="283" s="13" customFormat="1" x14ac:dyDescent="0.25"/>
    <row r="284" s="13" customFormat="1" x14ac:dyDescent="0.25"/>
    <row r="285" s="13" customFormat="1" x14ac:dyDescent="0.25"/>
    <row r="286" s="13" customFormat="1" x14ac:dyDescent="0.25"/>
    <row r="287" s="13" customFormat="1" x14ac:dyDescent="0.25"/>
    <row r="288" s="13" customFormat="1" x14ac:dyDescent="0.25"/>
    <row r="289" s="13" customFormat="1" x14ac:dyDescent="0.25"/>
    <row r="290" s="13" customFormat="1" x14ac:dyDescent="0.25"/>
    <row r="291" s="13" customFormat="1" x14ac:dyDescent="0.25"/>
    <row r="292" s="13" customFormat="1" x14ac:dyDescent="0.25"/>
    <row r="293" s="13" customFormat="1" x14ac:dyDescent="0.25"/>
    <row r="294" s="13" customFormat="1" x14ac:dyDescent="0.25"/>
    <row r="295" s="13" customFormat="1" x14ac:dyDescent="0.25"/>
    <row r="296" s="13" customFormat="1" x14ac:dyDescent="0.25"/>
    <row r="297" s="13" customFormat="1" x14ac:dyDescent="0.25"/>
    <row r="298" s="13" customFormat="1" x14ac:dyDescent="0.25"/>
    <row r="299" s="13" customFormat="1" x14ac:dyDescent="0.25"/>
    <row r="300" s="13" customFormat="1" x14ac:dyDescent="0.25"/>
    <row r="301" s="13" customFormat="1" x14ac:dyDescent="0.25"/>
    <row r="302" s="13" customFormat="1" x14ac:dyDescent="0.25"/>
    <row r="303" s="13" customFormat="1" x14ac:dyDescent="0.25"/>
    <row r="304" s="13" customFormat="1" x14ac:dyDescent="0.25"/>
    <row r="305" s="13" customFormat="1" x14ac:dyDescent="0.25"/>
    <row r="306" s="13" customFormat="1" x14ac:dyDescent="0.25"/>
    <row r="307" s="13" customFormat="1" x14ac:dyDescent="0.25"/>
    <row r="308" s="13" customFormat="1" x14ac:dyDescent="0.25"/>
    <row r="309" s="13" customFormat="1" x14ac:dyDescent="0.25"/>
    <row r="310" s="13" customFormat="1" x14ac:dyDescent="0.25"/>
    <row r="311" s="13" customFormat="1" x14ac:dyDescent="0.25"/>
    <row r="312" s="13" customFormat="1" x14ac:dyDescent="0.25"/>
    <row r="313" s="13" customFormat="1" x14ac:dyDescent="0.25"/>
    <row r="314" s="13" customFormat="1" x14ac:dyDescent="0.25"/>
    <row r="315" s="13" customFormat="1" x14ac:dyDescent="0.25"/>
    <row r="316" s="13" customFormat="1" x14ac:dyDescent="0.25"/>
    <row r="317" s="13" customFormat="1" x14ac:dyDescent="0.25"/>
    <row r="318" s="13" customFormat="1" x14ac:dyDescent="0.25"/>
    <row r="319" s="13" customFormat="1" x14ac:dyDescent="0.25"/>
    <row r="320" s="13" customFormat="1" x14ac:dyDescent="0.25"/>
    <row r="321" s="13" customFormat="1" x14ac:dyDescent="0.25"/>
    <row r="322" s="13" customFormat="1" x14ac:dyDescent="0.25"/>
    <row r="323" s="13" customFormat="1" x14ac:dyDescent="0.25"/>
    <row r="324" s="13" customFormat="1" x14ac:dyDescent="0.25"/>
    <row r="325" s="13" customFormat="1" x14ac:dyDescent="0.25"/>
    <row r="326" s="13" customFormat="1" x14ac:dyDescent="0.25"/>
    <row r="327" s="13" customFormat="1" x14ac:dyDescent="0.25"/>
    <row r="328" s="13" customFormat="1" x14ac:dyDescent="0.25"/>
    <row r="329" s="13" customFormat="1" x14ac:dyDescent="0.25"/>
    <row r="330" s="13" customFormat="1" x14ac:dyDescent="0.25"/>
    <row r="331" s="13" customFormat="1" x14ac:dyDescent="0.25"/>
    <row r="332" s="13" customFormat="1" x14ac:dyDescent="0.25"/>
    <row r="333" s="13" customFormat="1" x14ac:dyDescent="0.25"/>
    <row r="334" s="13" customFormat="1" x14ac:dyDescent="0.25"/>
    <row r="335" s="13" customFormat="1" x14ac:dyDescent="0.25"/>
    <row r="336" s="13" customFormat="1" x14ac:dyDescent="0.25"/>
    <row r="337" s="13" customFormat="1" x14ac:dyDescent="0.25"/>
    <row r="338" s="13" customFormat="1" x14ac:dyDescent="0.25"/>
    <row r="339" s="13" customFormat="1" x14ac:dyDescent="0.25"/>
    <row r="340" s="13" customFormat="1" x14ac:dyDescent="0.25"/>
    <row r="341" s="13" customFormat="1" x14ac:dyDescent="0.25"/>
    <row r="342" s="13" customFormat="1" x14ac:dyDescent="0.25"/>
    <row r="343" s="13" customFormat="1" x14ac:dyDescent="0.25"/>
    <row r="344" s="13" customFormat="1" x14ac:dyDescent="0.25"/>
    <row r="345" s="13" customFormat="1" x14ac:dyDescent="0.25"/>
    <row r="346" s="13" customFormat="1" x14ac:dyDescent="0.25"/>
    <row r="347" s="13" customFormat="1" x14ac:dyDescent="0.25"/>
    <row r="348" s="13" customFormat="1" x14ac:dyDescent="0.25"/>
    <row r="349" s="13" customFormat="1" x14ac:dyDescent="0.25"/>
  </sheetData>
  <dataValidations count="1">
    <dataValidation type="list" allowBlank="1" showInputMessage="1" showErrorMessage="1" sqref="C2" xr:uid="{67617966-3C94-4BC8-82ED-C1886FF42ECB}">
      <formula1>$F$4:$F$5</formula1>
    </dataValidation>
  </dataValidations>
  <pageMargins left="0.70866141732283472" right="0.70866141732283472" top="0.78740157480314965" bottom="0.78740157480314965" header="0.31496062992125984" footer="0.31496062992125984"/>
  <pageSetup paperSize="9" scale="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BE1C-8899-4445-893E-AE2BD823242C}">
  <dimension ref="A1:AL7873"/>
  <sheetViews>
    <sheetView topLeftCell="A28" zoomScale="85" zoomScaleNormal="85" workbookViewId="0">
      <selection activeCell="G43" sqref="G43"/>
    </sheetView>
  </sheetViews>
  <sheetFormatPr baseColWidth="10" defaultRowHeight="15" x14ac:dyDescent="0.25"/>
  <cols>
    <col min="1" max="2" width="13.42578125" style="72" customWidth="1"/>
    <col min="5" max="5" width="11.42578125" style="13"/>
    <col min="6" max="6" width="37.28515625" style="13" customWidth="1"/>
    <col min="7" max="13" width="18.140625" style="13" customWidth="1"/>
    <col min="14" max="38" width="11.42578125" style="13"/>
  </cols>
  <sheetData>
    <row r="1" spans="1:38" ht="23.25" x14ac:dyDescent="0.25">
      <c r="A1" s="70" t="s">
        <v>67</v>
      </c>
    </row>
    <row r="2" spans="1:38" s="10" customFormat="1" ht="46.5" customHeight="1" x14ac:dyDescent="0.25">
      <c r="A2" t="s">
        <v>66</v>
      </c>
      <c r="B2" t="s">
        <v>66</v>
      </c>
      <c r="C2" t="s">
        <v>68</v>
      </c>
      <c r="D2" t="s">
        <v>69</v>
      </c>
      <c r="F2" s="94" t="s">
        <v>91</v>
      </c>
      <c r="G2" s="95" t="s">
        <v>96</v>
      </c>
      <c r="H2" s="95" t="s">
        <v>97</v>
      </c>
      <c r="I2" s="95" t="s">
        <v>98</v>
      </c>
      <c r="J2" s="102" t="s">
        <v>99</v>
      </c>
      <c r="K2" s="110"/>
      <c r="L2" s="13"/>
      <c r="M2" s="13"/>
      <c r="N2" s="13"/>
      <c r="O2" s="13"/>
    </row>
    <row r="3" spans="1:38" s="10" customFormat="1" ht="12.75" customHeight="1" x14ac:dyDescent="0.25">
      <c r="A3" s="41">
        <v>20161110</v>
      </c>
      <c r="B3" s="79">
        <v>42684</v>
      </c>
      <c r="C3" s="41">
        <v>5.0999999999999996</v>
      </c>
      <c r="D3">
        <f>IF(C3&lt;15,20-C3,0)</f>
        <v>14.9</v>
      </c>
      <c r="F3" s="46" t="s">
        <v>65</v>
      </c>
      <c r="G3" s="75"/>
      <c r="H3" s="75"/>
      <c r="I3" s="75"/>
      <c r="J3" s="103"/>
      <c r="K3" s="110"/>
      <c r="L3" s="13"/>
      <c r="M3" s="13"/>
      <c r="N3" s="13"/>
      <c r="O3" s="13"/>
    </row>
    <row r="4" spans="1:38" s="1" customFormat="1" ht="15" customHeight="1" x14ac:dyDescent="0.25">
      <c r="A4" s="29">
        <v>20161111</v>
      </c>
      <c r="B4" s="79">
        <v>42685</v>
      </c>
      <c r="C4" s="69">
        <v>3.8</v>
      </c>
      <c r="D4">
        <f t="shared" ref="D4:D67" si="0">IF(C4&lt;15,20-C4,0)</f>
        <v>16.2</v>
      </c>
      <c r="E4" s="12"/>
      <c r="F4" s="46" t="s">
        <v>77</v>
      </c>
      <c r="G4" s="97">
        <v>44543</v>
      </c>
      <c r="H4" s="75"/>
      <c r="I4" s="97">
        <v>44861</v>
      </c>
      <c r="J4" s="103">
        <v>45055</v>
      </c>
      <c r="K4" s="111"/>
      <c r="L4" s="13"/>
      <c r="M4" s="13"/>
      <c r="N4" s="13"/>
      <c r="O4" s="13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</row>
    <row r="5" spans="1:38" s="1" customFormat="1" ht="15" customHeight="1" x14ac:dyDescent="0.25">
      <c r="A5" s="29">
        <v>20161112</v>
      </c>
      <c r="B5" s="79">
        <v>42686</v>
      </c>
      <c r="C5" s="69">
        <v>1.5</v>
      </c>
      <c r="D5">
        <f t="shared" si="0"/>
        <v>18.5</v>
      </c>
      <c r="E5" s="12"/>
      <c r="F5" s="46" t="s">
        <v>83</v>
      </c>
      <c r="G5" s="98">
        <v>64.097999999999999</v>
      </c>
      <c r="H5" s="88"/>
      <c r="I5" s="98">
        <v>135.51499999999999</v>
      </c>
      <c r="J5" s="104">
        <v>198.304</v>
      </c>
      <c r="K5" s="111"/>
      <c r="L5" s="13"/>
      <c r="M5" s="13"/>
      <c r="N5" s="13"/>
      <c r="O5" s="13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</row>
    <row r="6" spans="1:38" s="1" customFormat="1" ht="15" customHeight="1" x14ac:dyDescent="0.25">
      <c r="A6" s="71">
        <v>20161113</v>
      </c>
      <c r="B6" s="79">
        <v>42687</v>
      </c>
      <c r="C6" s="69">
        <v>-0.3</v>
      </c>
      <c r="D6">
        <f t="shared" si="0"/>
        <v>20.3</v>
      </c>
      <c r="E6" s="12"/>
      <c r="F6" s="46" t="s">
        <v>54</v>
      </c>
      <c r="G6" s="75">
        <f>G21</f>
        <v>44509</v>
      </c>
      <c r="H6" s="75"/>
      <c r="I6" s="75">
        <v>44843</v>
      </c>
      <c r="J6" s="103">
        <v>44509</v>
      </c>
      <c r="K6" s="111"/>
      <c r="L6" s="13"/>
      <c r="M6" s="13"/>
      <c r="N6" s="13"/>
      <c r="O6" s="13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</row>
    <row r="7" spans="1:38" x14ac:dyDescent="0.25">
      <c r="A7" s="71">
        <v>20161114</v>
      </c>
      <c r="B7" s="79">
        <v>42688</v>
      </c>
      <c r="C7" s="69">
        <v>-1.7</v>
      </c>
      <c r="D7">
        <f t="shared" si="0"/>
        <v>21.7</v>
      </c>
      <c r="F7" s="46" t="s">
        <v>55</v>
      </c>
      <c r="G7" s="74">
        <f>J21</f>
        <v>44861</v>
      </c>
      <c r="H7" s="74"/>
      <c r="I7" s="74">
        <v>44861</v>
      </c>
      <c r="J7" s="105">
        <v>44842</v>
      </c>
      <c r="K7" s="14"/>
    </row>
    <row r="8" spans="1:38" x14ac:dyDescent="0.25">
      <c r="A8" s="29">
        <v>20161115</v>
      </c>
      <c r="B8" s="79">
        <v>42689</v>
      </c>
      <c r="C8" s="41">
        <v>2.1</v>
      </c>
      <c r="D8">
        <f t="shared" si="0"/>
        <v>17.899999999999999</v>
      </c>
      <c r="F8" s="46" t="s">
        <v>84</v>
      </c>
      <c r="G8" s="77" cm="1">
        <f t="array" ref="G8">SUMPRODUCT(($B$3:$B$5000&gt;=G6)*($B$3:$B$5000&lt;=G7)*($D$3:$D$5000))</f>
        <v>3368.5000000000023</v>
      </c>
      <c r="H8" s="77"/>
      <c r="I8" s="77" cm="1">
        <f t="array" ref="I8">SUMPRODUCT(($B$3:$B$5000&gt;=I6)*($B$3:$B$5000&lt;=I7)*($D$3:$D$5000))</f>
        <v>141.1</v>
      </c>
      <c r="J8" s="106" cm="1">
        <f t="array" ref="J8">SUMPRODUCT(($B$3:$B$5000&gt;=J6)*($B$3:$B$5000&lt;=J7)*($D$3:$D$5000))</f>
        <v>3227.400000000001</v>
      </c>
      <c r="K8" s="14"/>
    </row>
    <row r="9" spans="1:38" x14ac:dyDescent="0.25">
      <c r="A9" s="29">
        <v>20161116</v>
      </c>
      <c r="B9" s="79">
        <v>42690</v>
      </c>
      <c r="C9" s="41">
        <v>7.8</v>
      </c>
      <c r="D9">
        <f t="shared" si="0"/>
        <v>12.2</v>
      </c>
      <c r="F9" s="46" t="s">
        <v>89</v>
      </c>
      <c r="G9" s="93">
        <f>H26+I26+J26</f>
        <v>87.211999999999989</v>
      </c>
      <c r="H9" s="93">
        <v>0</v>
      </c>
      <c r="I9" s="93">
        <f>J28*I8/1000</f>
        <v>3.6423785546096688</v>
      </c>
      <c r="J9" s="104">
        <f>G9-I9</f>
        <v>83.569621445390325</v>
      </c>
      <c r="K9" s="14"/>
    </row>
    <row r="10" spans="1:38" x14ac:dyDescent="0.25">
      <c r="A10" s="29">
        <v>20161117</v>
      </c>
      <c r="B10" s="79">
        <v>42691</v>
      </c>
      <c r="C10" s="41">
        <v>9.1999999999999993</v>
      </c>
      <c r="D10">
        <f t="shared" si="0"/>
        <v>10.8</v>
      </c>
      <c r="F10" s="46" t="s">
        <v>92</v>
      </c>
      <c r="G10" s="77">
        <f>G8*G49/1000</f>
        <v>178.9652608541347</v>
      </c>
      <c r="H10" s="77"/>
      <c r="I10" s="77"/>
      <c r="J10" s="104">
        <f>J8*G49/1000</f>
        <v>171.46874955637051</v>
      </c>
      <c r="K10" s="14"/>
    </row>
    <row r="11" spans="1:38" x14ac:dyDescent="0.25">
      <c r="A11" s="29">
        <v>20161118</v>
      </c>
      <c r="B11" s="79">
        <v>42692</v>
      </c>
      <c r="C11" s="41">
        <v>8.6999999999999993</v>
      </c>
      <c r="D11">
        <f t="shared" si="0"/>
        <v>11.3</v>
      </c>
      <c r="F11" s="46" t="s">
        <v>93</v>
      </c>
      <c r="G11" s="77"/>
      <c r="H11" s="77"/>
      <c r="I11" s="77"/>
      <c r="J11" s="107">
        <f>J10-J9</f>
        <v>87.899128110980186</v>
      </c>
      <c r="K11" s="14"/>
    </row>
    <row r="12" spans="1:38" x14ac:dyDescent="0.25">
      <c r="A12" s="29">
        <v>20161119</v>
      </c>
      <c r="B12" s="79">
        <v>42693</v>
      </c>
      <c r="C12" s="41">
        <v>5.5</v>
      </c>
      <c r="D12">
        <f t="shared" si="0"/>
        <v>14.5</v>
      </c>
      <c r="F12" s="46" t="s">
        <v>104</v>
      </c>
      <c r="G12" s="77"/>
      <c r="H12" s="77"/>
      <c r="I12" s="77"/>
      <c r="J12" s="101">
        <f>J11/J10</f>
        <v>0.5126247688771024</v>
      </c>
      <c r="K12" s="112"/>
    </row>
    <row r="13" spans="1:38" x14ac:dyDescent="0.25">
      <c r="A13" s="29">
        <v>20161120</v>
      </c>
      <c r="B13" s="79">
        <v>42694</v>
      </c>
      <c r="C13" s="41">
        <v>2.7</v>
      </c>
      <c r="D13">
        <f t="shared" si="0"/>
        <v>17.3</v>
      </c>
      <c r="F13" s="46" t="s">
        <v>94</v>
      </c>
      <c r="G13" s="77"/>
      <c r="H13" s="77"/>
      <c r="I13" s="77"/>
      <c r="J13" s="106">
        <v>7</v>
      </c>
      <c r="K13" s="14"/>
    </row>
    <row r="14" spans="1:38" x14ac:dyDescent="0.25">
      <c r="A14" s="29">
        <v>20161121</v>
      </c>
      <c r="B14" s="79">
        <v>42695</v>
      </c>
      <c r="C14" s="41">
        <v>6</v>
      </c>
      <c r="D14">
        <f t="shared" si="0"/>
        <v>14</v>
      </c>
      <c r="F14" s="46" t="s">
        <v>95</v>
      </c>
      <c r="G14" s="77"/>
      <c r="H14" s="77"/>
      <c r="I14" s="77"/>
      <c r="J14" s="108">
        <f>J11*1000*J13/100</f>
        <v>6152.938967768614</v>
      </c>
      <c r="K14" s="14"/>
    </row>
    <row r="15" spans="1:38" x14ac:dyDescent="0.25">
      <c r="A15" s="29">
        <v>20161122</v>
      </c>
      <c r="B15" s="79">
        <v>42696</v>
      </c>
      <c r="C15" s="41">
        <v>7</v>
      </c>
      <c r="D15">
        <f t="shared" si="0"/>
        <v>13</v>
      </c>
      <c r="F15" s="46" t="s">
        <v>88</v>
      </c>
      <c r="G15" s="89" t="str">
        <f>IF(MAX($B$3:$B$4707)&gt;=G7,"WAHR","!!! FALSCH !!!")</f>
        <v>WAHR</v>
      </c>
      <c r="H15" s="89"/>
      <c r="I15" s="89" t="str">
        <f>IF(MAX($B$3:$B$4707)&gt;=I7,"WAHR","!!! FALSCH !!!")</f>
        <v>WAHR</v>
      </c>
      <c r="J15" s="109" t="str">
        <f>IF(MAX($B$3:$B$4707)&gt;=J7,"WAHR","!!! FALSCH !!!")</f>
        <v>WAHR</v>
      </c>
      <c r="K15" s="14"/>
    </row>
    <row r="16" spans="1:38" x14ac:dyDescent="0.25">
      <c r="A16" s="29">
        <v>20161123</v>
      </c>
      <c r="B16" s="79">
        <v>42697</v>
      </c>
      <c r="C16" s="41">
        <v>4.5999999999999996</v>
      </c>
      <c r="D16">
        <f t="shared" si="0"/>
        <v>15.4</v>
      </c>
      <c r="F16" s="86" t="s">
        <v>70</v>
      </c>
      <c r="G16" s="90">
        <f>G9*1000/G8</f>
        <v>25.890455692444686</v>
      </c>
      <c r="H16" s="90">
        <v>0</v>
      </c>
      <c r="I16" s="90">
        <f>I9*1000/I8</f>
        <v>25.814164100706371</v>
      </c>
      <c r="J16" s="87"/>
    </row>
    <row r="17" spans="1:12" x14ac:dyDescent="0.25">
      <c r="A17" s="29">
        <v>20161124</v>
      </c>
      <c r="B17" s="79">
        <v>42698</v>
      </c>
      <c r="C17" s="41">
        <v>5.6</v>
      </c>
      <c r="D17">
        <f t="shared" si="0"/>
        <v>14.4</v>
      </c>
    </row>
    <row r="18" spans="1:12" x14ac:dyDescent="0.25">
      <c r="A18" s="29">
        <v>20161125</v>
      </c>
      <c r="B18" s="79">
        <v>42699</v>
      </c>
      <c r="C18" s="41">
        <v>6.4</v>
      </c>
      <c r="D18">
        <f t="shared" si="0"/>
        <v>13.6</v>
      </c>
    </row>
    <row r="19" spans="1:12" x14ac:dyDescent="0.25">
      <c r="A19" s="29">
        <v>20161126</v>
      </c>
      <c r="B19" s="79">
        <v>42700</v>
      </c>
      <c r="C19" s="41">
        <v>5.7</v>
      </c>
      <c r="D19">
        <f t="shared" si="0"/>
        <v>14.3</v>
      </c>
      <c r="F19" s="86" t="s">
        <v>76</v>
      </c>
      <c r="G19" s="46" t="s">
        <v>78</v>
      </c>
      <c r="H19" s="46" t="s">
        <v>79</v>
      </c>
      <c r="I19" s="46" t="s">
        <v>80</v>
      </c>
      <c r="J19" s="46" t="s">
        <v>81</v>
      </c>
      <c r="K19" s="46" t="s">
        <v>82</v>
      </c>
      <c r="L19" s="46"/>
    </row>
    <row r="20" spans="1:12" x14ac:dyDescent="0.25">
      <c r="A20" s="29">
        <v>20161127</v>
      </c>
      <c r="B20" s="79">
        <v>42701</v>
      </c>
      <c r="C20" s="41">
        <v>4.8</v>
      </c>
      <c r="D20">
        <f t="shared" si="0"/>
        <v>15.2</v>
      </c>
      <c r="F20" s="46" t="s">
        <v>65</v>
      </c>
      <c r="G20" s="75"/>
      <c r="H20" s="75"/>
      <c r="I20" s="75"/>
      <c r="J20" s="75"/>
      <c r="K20" s="75"/>
      <c r="L20" s="75"/>
    </row>
    <row r="21" spans="1:12" s="13" customFormat="1" x14ac:dyDescent="0.25">
      <c r="A21" s="29">
        <v>20161128</v>
      </c>
      <c r="B21" s="79">
        <v>42702</v>
      </c>
      <c r="C21" s="41">
        <v>-2.2000000000000002</v>
      </c>
      <c r="D21">
        <f t="shared" si="0"/>
        <v>22.2</v>
      </c>
      <c r="F21" s="46" t="s">
        <v>77</v>
      </c>
      <c r="G21" s="97">
        <v>44509</v>
      </c>
      <c r="H21" s="97">
        <v>44543</v>
      </c>
      <c r="I21" s="97">
        <v>44574</v>
      </c>
      <c r="J21" s="97">
        <v>44861</v>
      </c>
      <c r="K21" s="97">
        <v>45055</v>
      </c>
      <c r="L21" s="75"/>
    </row>
    <row r="22" spans="1:12" s="13" customFormat="1" x14ac:dyDescent="0.25">
      <c r="A22" s="29">
        <v>20161129</v>
      </c>
      <c r="B22" s="79">
        <v>42703</v>
      </c>
      <c r="C22" s="41">
        <v>-3.7</v>
      </c>
      <c r="D22">
        <f t="shared" si="0"/>
        <v>23.7</v>
      </c>
      <c r="F22" s="46" t="s">
        <v>83</v>
      </c>
      <c r="G22" s="98">
        <v>48.302999999999997</v>
      </c>
      <c r="H22" s="98">
        <v>64.097999999999999</v>
      </c>
      <c r="I22" s="98">
        <v>78.507000000000005</v>
      </c>
      <c r="J22" s="98">
        <v>135.51499999999999</v>
      </c>
      <c r="K22" s="98">
        <v>198.304</v>
      </c>
      <c r="L22" s="88"/>
    </row>
    <row r="23" spans="1:12" s="13" customFormat="1" x14ac:dyDescent="0.25">
      <c r="A23" s="29">
        <v>20161130</v>
      </c>
      <c r="B23" s="79">
        <v>42704</v>
      </c>
      <c r="C23" s="41">
        <v>-2.2999999999999998</v>
      </c>
      <c r="D23">
        <f t="shared" si="0"/>
        <v>22.3</v>
      </c>
      <c r="F23" s="46" t="s">
        <v>102</v>
      </c>
      <c r="G23" s="74"/>
      <c r="H23" s="75">
        <f>G21</f>
        <v>44509</v>
      </c>
      <c r="I23" s="75">
        <f t="shared" ref="I23:J23" si="1">H21</f>
        <v>44543</v>
      </c>
      <c r="J23" s="75">
        <f t="shared" si="1"/>
        <v>44574</v>
      </c>
      <c r="K23" s="75">
        <f t="shared" ref="K23" si="2">J21</f>
        <v>44861</v>
      </c>
      <c r="L23" s="74"/>
    </row>
    <row r="24" spans="1:12" s="13" customFormat="1" x14ac:dyDescent="0.25">
      <c r="A24" s="29">
        <v>20161201</v>
      </c>
      <c r="B24" s="79">
        <v>42705</v>
      </c>
      <c r="C24" s="41">
        <v>2.4</v>
      </c>
      <c r="D24">
        <f t="shared" si="0"/>
        <v>17.600000000000001</v>
      </c>
      <c r="F24" s="46" t="s">
        <v>103</v>
      </c>
      <c r="G24" s="74"/>
      <c r="H24" s="74">
        <f>H21-1</f>
        <v>44542</v>
      </c>
      <c r="I24" s="74">
        <f t="shared" ref="I24:J24" si="3">I21-1</f>
        <v>44573</v>
      </c>
      <c r="J24" s="74">
        <f t="shared" si="3"/>
        <v>44860</v>
      </c>
      <c r="K24" s="74">
        <f t="shared" ref="K24" si="4">K21-1</f>
        <v>45054</v>
      </c>
      <c r="L24" s="74"/>
    </row>
    <row r="25" spans="1:12" s="13" customFormat="1" x14ac:dyDescent="0.25">
      <c r="A25" s="29">
        <v>20161202</v>
      </c>
      <c r="B25" s="79">
        <v>42706</v>
      </c>
      <c r="C25" s="41">
        <v>3</v>
      </c>
      <c r="D25">
        <f t="shared" si="0"/>
        <v>17</v>
      </c>
      <c r="F25" s="46" t="s">
        <v>84</v>
      </c>
      <c r="G25" s="77"/>
      <c r="H25" s="77" cm="1">
        <f t="array" ref="H25">SUMPRODUCT(($B$3:$B$5000&gt;=H23)*($B$3:$B$5000&lt;=H24)*($D$3:$D$5000))</f>
        <v>613.5</v>
      </c>
      <c r="I25" s="77" cm="1">
        <f t="array" ref="I25">SUMPRODUCT(($B$3:$B$5000&gt;=I23)*($B$3:$B$5000&lt;=I24)*($D$3:$D$5000))</f>
        <v>539.70000000000005</v>
      </c>
      <c r="J25" s="77" cm="1">
        <f t="array" ref="J25">SUMPRODUCT(($B$3:$B$5000&gt;=J23)*($B$3:$B$5000&lt;=J24)*($D$3:$D$5000))</f>
        <v>2208.400000000001</v>
      </c>
      <c r="K25" s="77" cm="1">
        <f t="array" ref="K25">SUMPRODUCT(($B$3:$B$5000&gt;=K23)*($B$3:$B$5000&lt;=K24)*($D$3:$D$5000))</f>
        <v>6.9</v>
      </c>
      <c r="L25" s="77" cm="1">
        <f t="array" ref="L25">SUMPRODUCT(($B$3:$B$5000&gt;=L23)*($B$3:$B$5000&lt;=L24)*($D$3:$D$5000))</f>
        <v>0</v>
      </c>
    </row>
    <row r="26" spans="1:12" s="13" customFormat="1" x14ac:dyDescent="0.25">
      <c r="A26" s="29">
        <v>20161203</v>
      </c>
      <c r="B26" s="79">
        <v>42707</v>
      </c>
      <c r="C26" s="41">
        <v>-3.1</v>
      </c>
      <c r="D26">
        <f t="shared" si="0"/>
        <v>23.1</v>
      </c>
      <c r="F26" s="46" t="s">
        <v>89</v>
      </c>
      <c r="G26" s="77"/>
      <c r="H26" s="77">
        <f>H22-G22</f>
        <v>15.795000000000002</v>
      </c>
      <c r="I26" s="77">
        <f t="shared" ref="I26:K26" si="5">I22-H22</f>
        <v>14.409000000000006</v>
      </c>
      <c r="J26" s="77">
        <f t="shared" si="5"/>
        <v>57.007999999999981</v>
      </c>
      <c r="K26" s="77">
        <f t="shared" si="5"/>
        <v>62.789000000000016</v>
      </c>
      <c r="L26" s="77"/>
    </row>
    <row r="27" spans="1:12" s="13" customFormat="1" x14ac:dyDescent="0.25">
      <c r="A27" s="29">
        <v>20161204</v>
      </c>
      <c r="B27" s="79">
        <v>42708</v>
      </c>
      <c r="C27" s="41">
        <v>-5.5</v>
      </c>
      <c r="D27">
        <f t="shared" si="0"/>
        <v>25.5</v>
      </c>
      <c r="F27" s="46" t="s">
        <v>88</v>
      </c>
      <c r="G27" s="89" t="str">
        <f t="shared" ref="G27:L27" si="6">IF(MAX($B$3:$B$4707)&gt;=G24,"WAHR","!!! FALSCH !!!")</f>
        <v>WAHR</v>
      </c>
      <c r="H27" s="89" t="str">
        <f t="shared" si="6"/>
        <v>WAHR</v>
      </c>
      <c r="I27" s="89" t="str">
        <f t="shared" si="6"/>
        <v>WAHR</v>
      </c>
      <c r="J27" s="89" t="str">
        <f t="shared" si="6"/>
        <v>WAHR</v>
      </c>
      <c r="K27" s="89" t="str">
        <f t="shared" si="6"/>
        <v>!!! FALSCH !!!</v>
      </c>
      <c r="L27" s="89" t="str">
        <f t="shared" si="6"/>
        <v>WAHR</v>
      </c>
    </row>
    <row r="28" spans="1:12" s="13" customFormat="1" x14ac:dyDescent="0.25">
      <c r="A28" s="29">
        <v>20161205</v>
      </c>
      <c r="B28" s="79">
        <v>42709</v>
      </c>
      <c r="C28" s="41">
        <v>-2.4</v>
      </c>
      <c r="D28">
        <f t="shared" si="0"/>
        <v>22.4</v>
      </c>
      <c r="F28" s="86" t="s">
        <v>70</v>
      </c>
      <c r="G28" s="87"/>
      <c r="H28" s="90">
        <f>H26*1000/H25</f>
        <v>25.745721271393645</v>
      </c>
      <c r="I28" s="90">
        <f>I26*1000/I25</f>
        <v>26.698165647581998</v>
      </c>
      <c r="J28" s="90">
        <f>J26*1000/J25</f>
        <v>25.814164100706371</v>
      </c>
      <c r="K28" s="87">
        <f>K26*1000/K25</f>
        <v>9099.8550724637698</v>
      </c>
      <c r="L28" s="87" t="e">
        <f>L26*1000/L25</f>
        <v>#DIV/0!</v>
      </c>
    </row>
    <row r="29" spans="1:12" s="13" customFormat="1" x14ac:dyDescent="0.25">
      <c r="A29" s="29">
        <v>20161206</v>
      </c>
      <c r="B29" s="79">
        <v>42710</v>
      </c>
      <c r="C29" s="41">
        <v>-3</v>
      </c>
      <c r="D29">
        <f t="shared" si="0"/>
        <v>23</v>
      </c>
    </row>
    <row r="30" spans="1:12" s="13" customFormat="1" x14ac:dyDescent="0.25">
      <c r="A30" s="29">
        <v>20161207</v>
      </c>
      <c r="B30" s="79">
        <v>42711</v>
      </c>
      <c r="C30" s="41">
        <v>-2.8</v>
      </c>
      <c r="D30">
        <f t="shared" si="0"/>
        <v>22.8</v>
      </c>
    </row>
    <row r="31" spans="1:12" s="13" customFormat="1" x14ac:dyDescent="0.25">
      <c r="A31" s="29">
        <v>20161208</v>
      </c>
      <c r="B31" s="79">
        <v>42712</v>
      </c>
      <c r="C31" s="41">
        <v>-1.5</v>
      </c>
      <c r="D31">
        <f t="shared" si="0"/>
        <v>21.5</v>
      </c>
    </row>
    <row r="32" spans="1:12" s="13" customFormat="1" x14ac:dyDescent="0.25">
      <c r="A32" s="29">
        <v>20161209</v>
      </c>
      <c r="B32" s="79">
        <v>42713</v>
      </c>
      <c r="C32" s="41">
        <v>1.8</v>
      </c>
      <c r="D32">
        <f t="shared" si="0"/>
        <v>18.2</v>
      </c>
    </row>
    <row r="33" spans="1:11" s="13" customFormat="1" x14ac:dyDescent="0.25">
      <c r="A33" s="29">
        <v>20161210</v>
      </c>
      <c r="B33" s="79">
        <v>42714</v>
      </c>
      <c r="C33" s="41">
        <v>1.6</v>
      </c>
      <c r="D33">
        <f t="shared" si="0"/>
        <v>18.399999999999999</v>
      </c>
      <c r="F33" s="86" t="s">
        <v>75</v>
      </c>
      <c r="G33" s="46">
        <v>2019</v>
      </c>
      <c r="H33" s="46">
        <v>2020</v>
      </c>
      <c r="I33" s="46">
        <v>2021</v>
      </c>
      <c r="J33" s="46">
        <v>2022</v>
      </c>
      <c r="K33" s="46">
        <v>2022</v>
      </c>
    </row>
    <row r="34" spans="1:11" s="13" customFormat="1" x14ac:dyDescent="0.25">
      <c r="A34" s="29">
        <v>20161211</v>
      </c>
      <c r="B34" s="79">
        <v>42715</v>
      </c>
      <c r="C34" s="41">
        <v>1.6</v>
      </c>
      <c r="D34">
        <f t="shared" si="0"/>
        <v>18.399999999999999</v>
      </c>
      <c r="F34" s="46" t="s">
        <v>65</v>
      </c>
      <c r="G34" s="92" t="s">
        <v>90</v>
      </c>
      <c r="H34" s="75" t="s">
        <v>100</v>
      </c>
      <c r="I34" s="75" t="s">
        <v>101</v>
      </c>
      <c r="J34" s="75" t="s">
        <v>105</v>
      </c>
      <c r="K34" s="75" t="s">
        <v>62</v>
      </c>
    </row>
    <row r="35" spans="1:11" s="13" customFormat="1" x14ac:dyDescent="0.25">
      <c r="A35" s="29">
        <v>20161212</v>
      </c>
      <c r="B35" s="79">
        <v>42716</v>
      </c>
      <c r="C35" s="41">
        <v>3.6</v>
      </c>
      <c r="D35">
        <f t="shared" si="0"/>
        <v>16.399999999999999</v>
      </c>
      <c r="F35" s="46" t="s">
        <v>56</v>
      </c>
      <c r="G35" s="97">
        <v>43818</v>
      </c>
      <c r="H35" s="75">
        <v>44141</v>
      </c>
      <c r="I35" s="75">
        <v>44491</v>
      </c>
      <c r="J35" s="75">
        <v>44869</v>
      </c>
      <c r="K35" s="75">
        <v>44898</v>
      </c>
    </row>
    <row r="36" spans="1:11" s="13" customFormat="1" x14ac:dyDescent="0.25">
      <c r="A36" s="29">
        <v>20161213</v>
      </c>
      <c r="B36" s="79">
        <v>42717</v>
      </c>
      <c r="C36" s="41">
        <v>-0.4</v>
      </c>
      <c r="D36">
        <f t="shared" si="0"/>
        <v>20.399999999999999</v>
      </c>
      <c r="F36" s="46" t="s">
        <v>54</v>
      </c>
      <c r="G36" s="99">
        <v>43404</v>
      </c>
      <c r="H36" s="74">
        <v>43809</v>
      </c>
      <c r="I36" s="74">
        <v>44140</v>
      </c>
      <c r="J36" s="74">
        <v>44488</v>
      </c>
      <c r="K36" s="74">
        <v>44488</v>
      </c>
    </row>
    <row r="37" spans="1:11" s="13" customFormat="1" x14ac:dyDescent="0.25">
      <c r="A37" s="29">
        <v>20161214</v>
      </c>
      <c r="B37" s="79">
        <v>42718</v>
      </c>
      <c r="C37" s="41">
        <v>3.9</v>
      </c>
      <c r="D37">
        <f t="shared" si="0"/>
        <v>16.100000000000001</v>
      </c>
      <c r="F37" s="46" t="s">
        <v>55</v>
      </c>
      <c r="G37" s="99">
        <v>43808</v>
      </c>
      <c r="H37" s="74">
        <v>44139</v>
      </c>
      <c r="I37" s="74">
        <v>44487</v>
      </c>
      <c r="J37" s="74">
        <v>44861</v>
      </c>
      <c r="K37" s="74">
        <v>44861</v>
      </c>
    </row>
    <row r="38" spans="1:11" s="13" customFormat="1" x14ac:dyDescent="0.25">
      <c r="A38" s="29">
        <v>20161215</v>
      </c>
      <c r="B38" s="79">
        <v>42719</v>
      </c>
      <c r="C38" s="41">
        <v>2.2000000000000002</v>
      </c>
      <c r="D38">
        <f t="shared" si="0"/>
        <v>17.8</v>
      </c>
      <c r="F38" s="46" t="s">
        <v>69</v>
      </c>
      <c r="G38" s="100" cm="1">
        <f t="array" ref="G38">SUMPRODUCT(($B$3:$B$5000&gt;=G36)*($B$3:$B$5000&lt;=G37)*($D$3:$D$5000))</f>
        <v>4226.5000000000018</v>
      </c>
      <c r="H38" s="77" cm="1">
        <f t="array" ref="H38">SUMPRODUCT(($B$3:$B$5000&gt;=H36)*($B$3:$B$5000&lt;=H37)*($D$3:$D$5000))</f>
        <v>2981.9999999999986</v>
      </c>
      <c r="I38" s="77" cm="1">
        <f t="array" ref="I38">SUMPRODUCT(($B$3:$B$5000&gt;=I36)*($B$3:$B$5000&lt;=I37)*($D$3:$D$5000))</f>
        <v>3767.4000000000015</v>
      </c>
      <c r="J38" s="77" cm="1">
        <f t="array" ref="J38">SUMPRODUCT(($B$3:$B$5000&gt;=J36)*($B$3:$B$5000&lt;=J37)*($D$3:$D$5000))</f>
        <v>3664.6000000000004</v>
      </c>
      <c r="K38" s="77" cm="1">
        <f t="array" ref="K38">SUMPRODUCT(($B$3:$B$5000&gt;=K36)*($B$3:$B$5000&lt;=K37)*($D$3:$D$5000))</f>
        <v>3664.6000000000004</v>
      </c>
    </row>
    <row r="39" spans="1:11" s="13" customFormat="1" x14ac:dyDescent="0.25">
      <c r="A39" s="29">
        <v>20161216</v>
      </c>
      <c r="B39" s="79">
        <v>42720</v>
      </c>
      <c r="C39" s="41">
        <v>-0.6</v>
      </c>
      <c r="D39">
        <f t="shared" si="0"/>
        <v>20.6</v>
      </c>
      <c r="F39" s="46" t="s">
        <v>63</v>
      </c>
      <c r="G39" s="100">
        <f>SUM(G40:G44)</f>
        <v>224.55</v>
      </c>
      <c r="H39" s="77">
        <f t="shared" ref="H39:K39" si="7">SUM(H40:H44)</f>
        <v>134.72</v>
      </c>
      <c r="I39" s="77">
        <f t="shared" si="7"/>
        <v>179.2</v>
      </c>
      <c r="J39" s="77">
        <f t="shared" si="7"/>
        <v>93.11</v>
      </c>
      <c r="K39" s="77">
        <f t="shared" si="7"/>
        <v>93.11</v>
      </c>
    </row>
    <row r="40" spans="1:11" s="13" customFormat="1" x14ac:dyDescent="0.25">
      <c r="A40" s="29">
        <v>20161217</v>
      </c>
      <c r="B40" s="79">
        <v>42721</v>
      </c>
      <c r="C40" s="41">
        <v>-1.3</v>
      </c>
      <c r="D40">
        <f t="shared" si="0"/>
        <v>21.3</v>
      </c>
      <c r="F40" s="76" t="s">
        <v>57</v>
      </c>
      <c r="G40" s="78">
        <v>50.17</v>
      </c>
      <c r="H40" s="78">
        <v>15.56</v>
      </c>
      <c r="I40" s="78">
        <v>49.68</v>
      </c>
      <c r="J40" s="78">
        <v>25.97</v>
      </c>
      <c r="K40" s="78">
        <v>25.97</v>
      </c>
    </row>
    <row r="41" spans="1:11" s="13" customFormat="1" x14ac:dyDescent="0.25">
      <c r="A41" s="29">
        <v>20161218</v>
      </c>
      <c r="B41" s="79">
        <v>42722</v>
      </c>
      <c r="C41" s="41">
        <v>0.2</v>
      </c>
      <c r="D41">
        <f t="shared" si="0"/>
        <v>19.8</v>
      </c>
      <c r="F41" s="76" t="s">
        <v>58</v>
      </c>
      <c r="G41" s="78">
        <v>74.77</v>
      </c>
      <c r="H41" s="78">
        <v>62.21</v>
      </c>
      <c r="I41" s="78">
        <v>83.3</v>
      </c>
      <c r="J41" s="78">
        <v>36.24</v>
      </c>
      <c r="K41" s="78">
        <v>36.24</v>
      </c>
    </row>
    <row r="42" spans="1:11" s="13" customFormat="1" x14ac:dyDescent="0.25">
      <c r="A42" s="29">
        <v>20161219</v>
      </c>
      <c r="B42" s="79">
        <v>42723</v>
      </c>
      <c r="C42" s="41">
        <v>0.4</v>
      </c>
      <c r="D42">
        <f t="shared" si="0"/>
        <v>19.600000000000001</v>
      </c>
      <c r="F42" s="76" t="s">
        <v>59</v>
      </c>
      <c r="G42" s="78">
        <v>32.4</v>
      </c>
      <c r="H42" s="78">
        <v>25.67</v>
      </c>
      <c r="I42" s="78">
        <v>24.57</v>
      </c>
      <c r="J42" s="78">
        <v>24.68</v>
      </c>
      <c r="K42" s="78">
        <v>24.68</v>
      </c>
    </row>
    <row r="43" spans="1:11" s="13" customFormat="1" x14ac:dyDescent="0.25">
      <c r="A43" s="29">
        <v>20161220</v>
      </c>
      <c r="B43" s="79">
        <v>42724</v>
      </c>
      <c r="C43" s="41">
        <v>-1.7</v>
      </c>
      <c r="D43">
        <f t="shared" si="0"/>
        <v>21.7</v>
      </c>
      <c r="F43" s="76" t="s">
        <v>60</v>
      </c>
      <c r="G43" s="78">
        <v>20.88</v>
      </c>
      <c r="H43" s="78">
        <v>16.690000000000001</v>
      </c>
      <c r="I43" s="78">
        <v>15.18</v>
      </c>
      <c r="J43" s="78">
        <v>6.22</v>
      </c>
      <c r="K43" s="78">
        <v>6.22</v>
      </c>
    </row>
    <row r="44" spans="1:11" s="13" customFormat="1" x14ac:dyDescent="0.25">
      <c r="A44" s="29">
        <v>20161221</v>
      </c>
      <c r="B44" s="79">
        <v>42725</v>
      </c>
      <c r="C44" s="41">
        <v>-2.2000000000000002</v>
      </c>
      <c r="D44">
        <f t="shared" si="0"/>
        <v>22.2</v>
      </c>
      <c r="F44" s="76" t="s">
        <v>61</v>
      </c>
      <c r="G44" s="78">
        <v>46.33</v>
      </c>
      <c r="H44" s="78">
        <v>14.59</v>
      </c>
      <c r="I44" s="78">
        <v>6.47</v>
      </c>
      <c r="J44" s="78"/>
      <c r="K44" s="78"/>
    </row>
    <row r="45" spans="1:11" s="13" customFormat="1" x14ac:dyDescent="0.25">
      <c r="A45" s="29">
        <v>20161222</v>
      </c>
      <c r="B45" s="79">
        <v>42726</v>
      </c>
      <c r="C45" s="41">
        <v>-2.1</v>
      </c>
      <c r="D45">
        <f t="shared" si="0"/>
        <v>22.1</v>
      </c>
      <c r="F45" s="76" t="s">
        <v>64</v>
      </c>
      <c r="G45" s="78">
        <v>224.55</v>
      </c>
      <c r="H45" s="78">
        <v>134.72</v>
      </c>
      <c r="I45" s="78">
        <v>179.2</v>
      </c>
      <c r="J45" s="78">
        <v>93.11</v>
      </c>
      <c r="K45" s="78">
        <v>93.11</v>
      </c>
    </row>
    <row r="46" spans="1:11" s="13" customFormat="1" x14ac:dyDescent="0.25">
      <c r="A46" s="29">
        <v>20161223</v>
      </c>
      <c r="B46" s="79">
        <v>42727</v>
      </c>
      <c r="C46" s="41">
        <v>0</v>
      </c>
      <c r="D46">
        <f t="shared" si="0"/>
        <v>20</v>
      </c>
      <c r="F46" s="46" t="s">
        <v>85</v>
      </c>
      <c r="G46" s="68" t="b">
        <f t="shared" ref="G46:J46" si="8">(H36-G37=1)</f>
        <v>1</v>
      </c>
      <c r="H46" s="68" t="b">
        <f t="shared" si="8"/>
        <v>1</v>
      </c>
      <c r="I46" s="68" t="b">
        <f t="shared" si="8"/>
        <v>1</v>
      </c>
      <c r="J46" s="68" t="b">
        <f t="shared" si="8"/>
        <v>0</v>
      </c>
      <c r="K46" s="68" t="e">
        <f>(#REF!-K37=1)</f>
        <v>#REF!</v>
      </c>
    </row>
    <row r="47" spans="1:11" s="13" customFormat="1" x14ac:dyDescent="0.25">
      <c r="A47" s="29">
        <v>20161224</v>
      </c>
      <c r="B47" s="79">
        <v>42728</v>
      </c>
      <c r="C47" s="41">
        <v>4.8</v>
      </c>
      <c r="D47">
        <f t="shared" si="0"/>
        <v>15.2</v>
      </c>
      <c r="F47" s="46" t="s">
        <v>86</v>
      </c>
      <c r="G47" s="68" t="b">
        <f t="shared" ref="G47:K47" si="9">G39=G45</f>
        <v>1</v>
      </c>
      <c r="H47" s="68" t="b">
        <f t="shared" si="9"/>
        <v>1</v>
      </c>
      <c r="I47" s="68" t="b">
        <f t="shared" si="9"/>
        <v>1</v>
      </c>
      <c r="J47" s="68" t="b">
        <f t="shared" si="9"/>
        <v>1</v>
      </c>
      <c r="K47" s="68" t="b">
        <f t="shared" si="9"/>
        <v>1</v>
      </c>
    </row>
    <row r="48" spans="1:11" s="13" customFormat="1" x14ac:dyDescent="0.25">
      <c r="A48" s="29">
        <v>20161225</v>
      </c>
      <c r="B48" s="79">
        <v>42729</v>
      </c>
      <c r="C48" s="41">
        <v>6.9</v>
      </c>
      <c r="D48">
        <f t="shared" si="0"/>
        <v>13.1</v>
      </c>
      <c r="F48" s="46" t="s">
        <v>87</v>
      </c>
      <c r="G48" s="89" t="str">
        <f t="shared" ref="G48:K48" si="10">IF(MAX($B$3:$B$4707)&gt;=G37,"WAHR","FALSCH")</f>
        <v>WAHR</v>
      </c>
      <c r="H48" s="89" t="str">
        <f t="shared" si="10"/>
        <v>WAHR</v>
      </c>
      <c r="I48" s="89" t="str">
        <f t="shared" si="10"/>
        <v>WAHR</v>
      </c>
      <c r="J48" s="89" t="str">
        <f t="shared" si="10"/>
        <v>WAHR</v>
      </c>
      <c r="K48" s="89" t="str">
        <f t="shared" si="10"/>
        <v>WAHR</v>
      </c>
    </row>
    <row r="49" spans="1:11" s="13" customFormat="1" x14ac:dyDescent="0.25">
      <c r="A49" s="29">
        <v>20161226</v>
      </c>
      <c r="B49" s="79">
        <v>42730</v>
      </c>
      <c r="C49" s="41">
        <v>7.8</v>
      </c>
      <c r="D49">
        <f t="shared" si="0"/>
        <v>12.2</v>
      </c>
      <c r="F49" s="86" t="s">
        <v>70</v>
      </c>
      <c r="G49" s="91">
        <f t="shared" ref="G49:K49" si="11">G39*1000/G38</f>
        <v>53.129066603572674</v>
      </c>
      <c r="H49" s="87">
        <f t="shared" si="11"/>
        <v>45.177733065057026</v>
      </c>
      <c r="I49" s="87">
        <f t="shared" si="11"/>
        <v>47.565960609438854</v>
      </c>
      <c r="J49" s="87">
        <f t="shared" si="11"/>
        <v>25.407957212246899</v>
      </c>
      <c r="K49" s="87">
        <f t="shared" si="11"/>
        <v>25.407957212246899</v>
      </c>
    </row>
    <row r="50" spans="1:11" s="13" customFormat="1" x14ac:dyDescent="0.25">
      <c r="A50" s="29">
        <v>20161227</v>
      </c>
      <c r="B50" s="79">
        <v>42731</v>
      </c>
      <c r="C50" s="41">
        <v>2.2000000000000002</v>
      </c>
      <c r="D50">
        <f t="shared" si="0"/>
        <v>17.8</v>
      </c>
    </row>
    <row r="51" spans="1:11" s="13" customFormat="1" x14ac:dyDescent="0.25">
      <c r="A51" s="29">
        <v>20161228</v>
      </c>
      <c r="B51" s="79">
        <v>42732</v>
      </c>
      <c r="C51" s="41">
        <v>2.8</v>
      </c>
      <c r="D51">
        <f t="shared" si="0"/>
        <v>17.2</v>
      </c>
    </row>
    <row r="52" spans="1:11" s="13" customFormat="1" x14ac:dyDescent="0.25">
      <c r="A52" s="29">
        <v>20161229</v>
      </c>
      <c r="B52" s="79">
        <v>42733</v>
      </c>
      <c r="C52" s="41">
        <v>0</v>
      </c>
      <c r="D52">
        <f t="shared" si="0"/>
        <v>20</v>
      </c>
    </row>
    <row r="53" spans="1:11" s="13" customFormat="1" x14ac:dyDescent="0.25">
      <c r="A53" s="29">
        <v>20161230</v>
      </c>
      <c r="B53" s="79">
        <v>42734</v>
      </c>
      <c r="C53" s="41">
        <v>-3.8</v>
      </c>
      <c r="D53">
        <f t="shared" si="0"/>
        <v>23.8</v>
      </c>
    </row>
    <row r="54" spans="1:11" s="13" customFormat="1" x14ac:dyDescent="0.25">
      <c r="A54" s="29">
        <v>20161231</v>
      </c>
      <c r="B54" s="79">
        <v>42735</v>
      </c>
      <c r="C54" s="41">
        <v>-5</v>
      </c>
      <c r="D54">
        <f t="shared" si="0"/>
        <v>25</v>
      </c>
    </row>
    <row r="55" spans="1:11" s="13" customFormat="1" x14ac:dyDescent="0.25">
      <c r="A55" s="29">
        <v>20170101</v>
      </c>
      <c r="B55" s="79">
        <v>42736</v>
      </c>
      <c r="C55" s="41">
        <v>-6.3</v>
      </c>
      <c r="D55">
        <f t="shared" si="0"/>
        <v>26.3</v>
      </c>
    </row>
    <row r="56" spans="1:11" s="13" customFormat="1" x14ac:dyDescent="0.25">
      <c r="A56" s="29">
        <v>20170102</v>
      </c>
      <c r="B56" s="79">
        <v>42737</v>
      </c>
      <c r="C56" s="41">
        <v>-4.0999999999999996</v>
      </c>
      <c r="D56">
        <f t="shared" si="0"/>
        <v>24.1</v>
      </c>
    </row>
    <row r="57" spans="1:11" s="13" customFormat="1" x14ac:dyDescent="0.25">
      <c r="A57" s="29">
        <v>20170103</v>
      </c>
      <c r="B57" s="79">
        <v>42738</v>
      </c>
      <c r="C57" s="41">
        <v>-1.3</v>
      </c>
      <c r="D57">
        <f t="shared" si="0"/>
        <v>21.3</v>
      </c>
    </row>
    <row r="58" spans="1:11" s="13" customFormat="1" x14ac:dyDescent="0.25">
      <c r="A58" s="29">
        <v>20170104</v>
      </c>
      <c r="B58" s="79">
        <v>42739</v>
      </c>
      <c r="C58" s="41">
        <v>0.2</v>
      </c>
      <c r="D58">
        <f t="shared" si="0"/>
        <v>19.8</v>
      </c>
    </row>
    <row r="59" spans="1:11" s="13" customFormat="1" x14ac:dyDescent="0.25">
      <c r="A59" s="29">
        <v>20170105</v>
      </c>
      <c r="B59" s="79">
        <v>42740</v>
      </c>
      <c r="C59" s="41">
        <v>-3.5</v>
      </c>
      <c r="D59">
        <f t="shared" si="0"/>
        <v>23.5</v>
      </c>
    </row>
    <row r="60" spans="1:11" s="13" customFormat="1" x14ac:dyDescent="0.25">
      <c r="A60" s="29">
        <v>20170106</v>
      </c>
      <c r="B60" s="79">
        <v>42741</v>
      </c>
      <c r="C60" s="41">
        <v>-13.3</v>
      </c>
      <c r="D60">
        <f t="shared" si="0"/>
        <v>33.299999999999997</v>
      </c>
    </row>
    <row r="61" spans="1:11" s="13" customFormat="1" x14ac:dyDescent="0.25">
      <c r="A61" s="29">
        <v>20170107</v>
      </c>
      <c r="B61" s="79">
        <v>42742</v>
      </c>
      <c r="C61" s="41">
        <v>-12</v>
      </c>
      <c r="D61">
        <f t="shared" si="0"/>
        <v>32</v>
      </c>
    </row>
    <row r="62" spans="1:11" s="13" customFormat="1" x14ac:dyDescent="0.25">
      <c r="A62" s="29">
        <v>20170108</v>
      </c>
      <c r="B62" s="79">
        <v>42743</v>
      </c>
      <c r="C62" s="41">
        <v>-2.8</v>
      </c>
      <c r="D62">
        <f t="shared" si="0"/>
        <v>22.8</v>
      </c>
    </row>
    <row r="63" spans="1:11" s="13" customFormat="1" x14ac:dyDescent="0.25">
      <c r="A63" s="29">
        <v>20170109</v>
      </c>
      <c r="B63" s="79">
        <v>42744</v>
      </c>
      <c r="C63" s="41">
        <v>-1.8</v>
      </c>
      <c r="D63">
        <f t="shared" si="0"/>
        <v>21.8</v>
      </c>
    </row>
    <row r="64" spans="1:11" s="13" customFormat="1" x14ac:dyDescent="0.25">
      <c r="A64" s="29">
        <v>20170110</v>
      </c>
      <c r="B64" s="79">
        <v>42745</v>
      </c>
      <c r="C64" s="41">
        <v>-4.4000000000000004</v>
      </c>
      <c r="D64">
        <f t="shared" si="0"/>
        <v>24.4</v>
      </c>
    </row>
    <row r="65" spans="1:4" s="13" customFormat="1" x14ac:dyDescent="0.25">
      <c r="A65" s="29">
        <v>20170111</v>
      </c>
      <c r="B65" s="79">
        <v>42746</v>
      </c>
      <c r="C65" s="41">
        <v>-2.7</v>
      </c>
      <c r="D65">
        <f t="shared" si="0"/>
        <v>22.7</v>
      </c>
    </row>
    <row r="66" spans="1:4" s="13" customFormat="1" x14ac:dyDescent="0.25">
      <c r="A66" s="29">
        <v>20170112</v>
      </c>
      <c r="B66" s="79">
        <v>42747</v>
      </c>
      <c r="C66" s="41">
        <v>2.6</v>
      </c>
      <c r="D66">
        <f t="shared" si="0"/>
        <v>17.399999999999999</v>
      </c>
    </row>
    <row r="67" spans="1:4" s="13" customFormat="1" x14ac:dyDescent="0.25">
      <c r="A67" s="29">
        <v>20170113</v>
      </c>
      <c r="B67" s="79">
        <v>42748</v>
      </c>
      <c r="C67" s="41">
        <v>1.2</v>
      </c>
      <c r="D67">
        <f t="shared" si="0"/>
        <v>18.8</v>
      </c>
    </row>
    <row r="68" spans="1:4" s="13" customFormat="1" x14ac:dyDescent="0.25">
      <c r="A68" s="29">
        <v>20170114</v>
      </c>
      <c r="B68" s="79">
        <v>42749</v>
      </c>
      <c r="C68" s="41">
        <v>-0.7</v>
      </c>
      <c r="D68">
        <f t="shared" ref="D68:D131" si="12">IF(C68&lt;15,20-C68,0)</f>
        <v>20.7</v>
      </c>
    </row>
    <row r="69" spans="1:4" s="13" customFormat="1" x14ac:dyDescent="0.25">
      <c r="A69" s="29">
        <v>20170115</v>
      </c>
      <c r="B69" s="79">
        <v>42750</v>
      </c>
      <c r="C69" s="41">
        <v>-2.5</v>
      </c>
      <c r="D69">
        <f t="shared" si="12"/>
        <v>22.5</v>
      </c>
    </row>
    <row r="70" spans="1:4" s="13" customFormat="1" x14ac:dyDescent="0.25">
      <c r="A70" s="29">
        <v>20170116</v>
      </c>
      <c r="B70" s="79">
        <v>42751</v>
      </c>
      <c r="C70" s="41">
        <v>-4.5999999999999996</v>
      </c>
      <c r="D70">
        <f t="shared" si="12"/>
        <v>24.6</v>
      </c>
    </row>
    <row r="71" spans="1:4" s="13" customFormat="1" x14ac:dyDescent="0.25">
      <c r="A71" s="29">
        <v>20170117</v>
      </c>
      <c r="B71" s="79">
        <v>42752</v>
      </c>
      <c r="C71" s="41">
        <v>-6.8</v>
      </c>
      <c r="D71">
        <f t="shared" si="12"/>
        <v>26.8</v>
      </c>
    </row>
    <row r="72" spans="1:4" s="13" customFormat="1" x14ac:dyDescent="0.25">
      <c r="A72" s="29">
        <v>20170118</v>
      </c>
      <c r="B72" s="79">
        <v>42753</v>
      </c>
      <c r="C72" s="41">
        <v>-4.7</v>
      </c>
      <c r="D72">
        <f t="shared" si="12"/>
        <v>24.7</v>
      </c>
    </row>
    <row r="73" spans="1:4" s="13" customFormat="1" x14ac:dyDescent="0.25">
      <c r="A73" s="29">
        <v>20170119</v>
      </c>
      <c r="B73" s="79">
        <v>42754</v>
      </c>
      <c r="C73" s="41">
        <v>-8</v>
      </c>
      <c r="D73">
        <f t="shared" si="12"/>
        <v>28</v>
      </c>
    </row>
    <row r="74" spans="1:4" s="13" customFormat="1" x14ac:dyDescent="0.25">
      <c r="A74" s="29">
        <v>20170120</v>
      </c>
      <c r="B74" s="79">
        <v>42755</v>
      </c>
      <c r="C74" s="41">
        <v>-10.199999999999999</v>
      </c>
      <c r="D74">
        <f t="shared" si="12"/>
        <v>30.2</v>
      </c>
    </row>
    <row r="75" spans="1:4" s="13" customFormat="1" x14ac:dyDescent="0.25">
      <c r="A75" s="29">
        <v>20170121</v>
      </c>
      <c r="B75" s="79">
        <v>42756</v>
      </c>
      <c r="C75" s="41">
        <v>-12.1</v>
      </c>
      <c r="D75">
        <f t="shared" si="12"/>
        <v>32.1</v>
      </c>
    </row>
    <row r="76" spans="1:4" s="13" customFormat="1" x14ac:dyDescent="0.25">
      <c r="A76" s="29">
        <v>20170122</v>
      </c>
      <c r="B76" s="79">
        <v>42757</v>
      </c>
      <c r="C76" s="41">
        <v>-13.1</v>
      </c>
      <c r="D76">
        <f t="shared" si="12"/>
        <v>33.1</v>
      </c>
    </row>
    <row r="77" spans="1:4" s="13" customFormat="1" x14ac:dyDescent="0.25">
      <c r="A77" s="29">
        <v>20170123</v>
      </c>
      <c r="B77" s="79">
        <v>42758</v>
      </c>
      <c r="C77" s="41">
        <v>-12.4</v>
      </c>
      <c r="D77">
        <f t="shared" si="12"/>
        <v>32.4</v>
      </c>
    </row>
    <row r="78" spans="1:4" s="13" customFormat="1" x14ac:dyDescent="0.25">
      <c r="A78" s="29">
        <v>20170124</v>
      </c>
      <c r="B78" s="79">
        <v>42759</v>
      </c>
      <c r="C78" s="41">
        <v>-9.6999999999999993</v>
      </c>
      <c r="D78">
        <f t="shared" si="12"/>
        <v>29.7</v>
      </c>
    </row>
    <row r="79" spans="1:4" s="13" customFormat="1" x14ac:dyDescent="0.25">
      <c r="A79" s="29">
        <v>20170125</v>
      </c>
      <c r="B79" s="79">
        <v>42760</v>
      </c>
      <c r="C79" s="41">
        <v>-6.2</v>
      </c>
      <c r="D79">
        <f t="shared" si="12"/>
        <v>26.2</v>
      </c>
    </row>
    <row r="80" spans="1:4" s="13" customFormat="1" x14ac:dyDescent="0.25">
      <c r="A80" s="29">
        <v>20170126</v>
      </c>
      <c r="B80" s="79">
        <v>42761</v>
      </c>
      <c r="C80" s="41">
        <v>-4.9000000000000004</v>
      </c>
      <c r="D80">
        <f t="shared" si="12"/>
        <v>24.9</v>
      </c>
    </row>
    <row r="81" spans="1:4" s="13" customFormat="1" x14ac:dyDescent="0.25">
      <c r="A81" s="29">
        <v>20170127</v>
      </c>
      <c r="B81" s="79">
        <v>42762</v>
      </c>
      <c r="C81" s="41">
        <v>-8.6999999999999993</v>
      </c>
      <c r="D81">
        <f t="shared" si="12"/>
        <v>28.7</v>
      </c>
    </row>
    <row r="82" spans="1:4" s="13" customFormat="1" x14ac:dyDescent="0.25">
      <c r="A82" s="29">
        <v>20170128</v>
      </c>
      <c r="B82" s="79">
        <v>42763</v>
      </c>
      <c r="C82" s="41">
        <v>-8</v>
      </c>
      <c r="D82">
        <f t="shared" si="12"/>
        <v>28</v>
      </c>
    </row>
    <row r="83" spans="1:4" s="13" customFormat="1" x14ac:dyDescent="0.25">
      <c r="A83" s="29">
        <v>20170129</v>
      </c>
      <c r="B83" s="79">
        <v>42764</v>
      </c>
      <c r="C83" s="41">
        <v>-7.7</v>
      </c>
      <c r="D83">
        <f t="shared" si="12"/>
        <v>27.7</v>
      </c>
    </row>
    <row r="84" spans="1:4" s="13" customFormat="1" x14ac:dyDescent="0.25">
      <c r="A84" s="29">
        <v>20170130</v>
      </c>
      <c r="B84" s="79">
        <v>42765</v>
      </c>
      <c r="C84" s="41">
        <v>-4.2</v>
      </c>
      <c r="D84">
        <f t="shared" si="12"/>
        <v>24.2</v>
      </c>
    </row>
    <row r="85" spans="1:4" s="13" customFormat="1" x14ac:dyDescent="0.25">
      <c r="A85" s="29">
        <v>20170131</v>
      </c>
      <c r="B85" s="79">
        <v>42766</v>
      </c>
      <c r="C85" s="41">
        <v>2.9</v>
      </c>
      <c r="D85">
        <f t="shared" si="12"/>
        <v>17.100000000000001</v>
      </c>
    </row>
    <row r="86" spans="1:4" s="13" customFormat="1" x14ac:dyDescent="0.25">
      <c r="A86" s="29">
        <v>20170201</v>
      </c>
      <c r="B86" s="79">
        <v>42767</v>
      </c>
      <c r="C86" s="41">
        <v>1</v>
      </c>
      <c r="D86">
        <f t="shared" si="12"/>
        <v>19</v>
      </c>
    </row>
    <row r="87" spans="1:4" s="13" customFormat="1" x14ac:dyDescent="0.25">
      <c r="A87" s="29">
        <v>20170202</v>
      </c>
      <c r="B87" s="79">
        <v>42768</v>
      </c>
      <c r="C87" s="41">
        <v>0.7</v>
      </c>
      <c r="D87">
        <f t="shared" si="12"/>
        <v>19.3</v>
      </c>
    </row>
    <row r="88" spans="1:4" s="13" customFormat="1" x14ac:dyDescent="0.25">
      <c r="A88" s="29">
        <v>20170203</v>
      </c>
      <c r="B88" s="79">
        <v>42769</v>
      </c>
      <c r="C88" s="41">
        <v>0.2</v>
      </c>
      <c r="D88">
        <f t="shared" si="12"/>
        <v>19.8</v>
      </c>
    </row>
    <row r="89" spans="1:4" s="13" customFormat="1" x14ac:dyDescent="0.25">
      <c r="A89" s="29">
        <v>20170204</v>
      </c>
      <c r="B89" s="79">
        <v>42770</v>
      </c>
      <c r="C89" s="41">
        <v>4.0999999999999996</v>
      </c>
      <c r="D89">
        <f t="shared" si="12"/>
        <v>15.9</v>
      </c>
    </row>
    <row r="90" spans="1:4" s="13" customFormat="1" x14ac:dyDescent="0.25">
      <c r="A90" s="29">
        <v>20170205</v>
      </c>
      <c r="B90" s="79">
        <v>42771</v>
      </c>
      <c r="C90" s="41">
        <v>4.2</v>
      </c>
      <c r="D90">
        <f t="shared" si="12"/>
        <v>15.8</v>
      </c>
    </row>
    <row r="91" spans="1:4" s="13" customFormat="1" x14ac:dyDescent="0.25">
      <c r="A91" s="29">
        <v>20170206</v>
      </c>
      <c r="B91" s="79">
        <v>42772</v>
      </c>
      <c r="C91" s="41">
        <v>2.2000000000000002</v>
      </c>
      <c r="D91">
        <f t="shared" si="12"/>
        <v>17.8</v>
      </c>
    </row>
    <row r="92" spans="1:4" s="13" customFormat="1" x14ac:dyDescent="0.25">
      <c r="A92" s="29">
        <v>20170207</v>
      </c>
      <c r="B92" s="79">
        <v>42773</v>
      </c>
      <c r="C92" s="41">
        <v>2.2000000000000002</v>
      </c>
      <c r="D92">
        <f t="shared" si="12"/>
        <v>17.8</v>
      </c>
    </row>
    <row r="93" spans="1:4" s="13" customFormat="1" x14ac:dyDescent="0.25">
      <c r="A93" s="29">
        <v>20170208</v>
      </c>
      <c r="B93" s="79">
        <v>42774</v>
      </c>
      <c r="C93" s="41">
        <v>0.4</v>
      </c>
      <c r="D93">
        <f t="shared" si="12"/>
        <v>19.600000000000001</v>
      </c>
    </row>
    <row r="94" spans="1:4" s="13" customFormat="1" x14ac:dyDescent="0.25">
      <c r="A94" s="29">
        <v>20170209</v>
      </c>
      <c r="B94" s="79">
        <v>42775</v>
      </c>
      <c r="C94" s="41">
        <v>-1.5</v>
      </c>
      <c r="D94">
        <f t="shared" si="12"/>
        <v>21.5</v>
      </c>
    </row>
    <row r="95" spans="1:4" s="13" customFormat="1" x14ac:dyDescent="0.25">
      <c r="A95" s="29">
        <v>20170210</v>
      </c>
      <c r="B95" s="79">
        <v>42776</v>
      </c>
      <c r="C95" s="41">
        <v>-2</v>
      </c>
      <c r="D95">
        <f t="shared" si="12"/>
        <v>22</v>
      </c>
    </row>
    <row r="96" spans="1:4" s="13" customFormat="1" x14ac:dyDescent="0.25">
      <c r="A96" s="29">
        <v>20170211</v>
      </c>
      <c r="B96" s="79">
        <v>42777</v>
      </c>
      <c r="C96" s="41">
        <v>-0.6</v>
      </c>
      <c r="D96">
        <f t="shared" si="12"/>
        <v>20.6</v>
      </c>
    </row>
    <row r="97" spans="1:4" s="13" customFormat="1" x14ac:dyDescent="0.25">
      <c r="A97" s="29">
        <v>20170212</v>
      </c>
      <c r="B97" s="79">
        <v>42778</v>
      </c>
      <c r="C97" s="41">
        <v>-0.4</v>
      </c>
      <c r="D97">
        <f t="shared" si="12"/>
        <v>20.399999999999999</v>
      </c>
    </row>
    <row r="98" spans="1:4" s="13" customFormat="1" x14ac:dyDescent="0.25">
      <c r="A98" s="29">
        <v>20170213</v>
      </c>
      <c r="B98" s="79">
        <v>42779</v>
      </c>
      <c r="C98" s="41">
        <v>0.9</v>
      </c>
      <c r="D98">
        <f t="shared" si="12"/>
        <v>19.100000000000001</v>
      </c>
    </row>
    <row r="99" spans="1:4" s="13" customFormat="1" x14ac:dyDescent="0.25">
      <c r="A99" s="29">
        <v>20170214</v>
      </c>
      <c r="B99" s="79">
        <v>42780</v>
      </c>
      <c r="C99" s="41">
        <v>0.1</v>
      </c>
      <c r="D99">
        <f t="shared" si="12"/>
        <v>19.899999999999999</v>
      </c>
    </row>
    <row r="100" spans="1:4" s="13" customFormat="1" x14ac:dyDescent="0.25">
      <c r="A100" s="29">
        <v>20170215</v>
      </c>
      <c r="B100" s="79">
        <v>42781</v>
      </c>
      <c r="C100" s="41">
        <v>0.2</v>
      </c>
      <c r="D100">
        <f t="shared" si="12"/>
        <v>19.8</v>
      </c>
    </row>
    <row r="101" spans="1:4" s="13" customFormat="1" x14ac:dyDescent="0.25">
      <c r="A101" s="29">
        <v>20170216</v>
      </c>
      <c r="B101" s="79">
        <v>42782</v>
      </c>
      <c r="C101" s="41">
        <v>2.8</v>
      </c>
      <c r="D101">
        <f t="shared" si="12"/>
        <v>17.2</v>
      </c>
    </row>
    <row r="102" spans="1:4" s="13" customFormat="1" x14ac:dyDescent="0.25">
      <c r="A102" s="29">
        <v>20170217</v>
      </c>
      <c r="B102" s="79">
        <v>42783</v>
      </c>
      <c r="C102" s="41">
        <v>3.3</v>
      </c>
      <c r="D102">
        <f t="shared" si="12"/>
        <v>16.7</v>
      </c>
    </row>
    <row r="103" spans="1:4" s="13" customFormat="1" x14ac:dyDescent="0.25">
      <c r="A103" s="29">
        <v>20170218</v>
      </c>
      <c r="B103" s="79">
        <v>42784</v>
      </c>
      <c r="C103" s="41">
        <v>2.7</v>
      </c>
      <c r="D103">
        <f t="shared" si="12"/>
        <v>17.3</v>
      </c>
    </row>
    <row r="104" spans="1:4" s="13" customFormat="1" x14ac:dyDescent="0.25">
      <c r="A104" s="29">
        <v>20170219</v>
      </c>
      <c r="B104" s="79">
        <v>42785</v>
      </c>
      <c r="C104" s="41">
        <v>0.2</v>
      </c>
      <c r="D104">
        <f t="shared" si="12"/>
        <v>19.8</v>
      </c>
    </row>
    <row r="105" spans="1:4" s="13" customFormat="1" x14ac:dyDescent="0.25">
      <c r="A105" s="29">
        <v>20170220</v>
      </c>
      <c r="B105" s="79">
        <v>42786</v>
      </c>
      <c r="C105" s="41">
        <v>5.9</v>
      </c>
      <c r="D105">
        <f t="shared" si="12"/>
        <v>14.1</v>
      </c>
    </row>
    <row r="106" spans="1:4" s="13" customFormat="1" x14ac:dyDescent="0.25">
      <c r="A106" s="29">
        <v>20170221</v>
      </c>
      <c r="B106" s="79">
        <v>42787</v>
      </c>
      <c r="C106" s="41">
        <v>8</v>
      </c>
      <c r="D106">
        <f t="shared" si="12"/>
        <v>12</v>
      </c>
    </row>
    <row r="107" spans="1:4" s="13" customFormat="1" x14ac:dyDescent="0.25">
      <c r="A107" s="29">
        <v>20170222</v>
      </c>
      <c r="B107" s="79">
        <v>42788</v>
      </c>
      <c r="C107" s="41">
        <v>9.6</v>
      </c>
      <c r="D107">
        <f t="shared" si="12"/>
        <v>10.4</v>
      </c>
    </row>
    <row r="108" spans="1:4" s="13" customFormat="1" x14ac:dyDescent="0.25">
      <c r="A108" s="29">
        <v>20170223</v>
      </c>
      <c r="B108" s="79">
        <v>42789</v>
      </c>
      <c r="C108" s="41">
        <v>12.1</v>
      </c>
      <c r="D108">
        <f t="shared" si="12"/>
        <v>7.9</v>
      </c>
    </row>
    <row r="109" spans="1:4" s="13" customFormat="1" x14ac:dyDescent="0.25">
      <c r="A109" s="29">
        <v>20170224</v>
      </c>
      <c r="B109" s="79">
        <v>42790</v>
      </c>
      <c r="C109" s="41">
        <v>5.3</v>
      </c>
      <c r="D109">
        <f t="shared" si="12"/>
        <v>14.7</v>
      </c>
    </row>
    <row r="110" spans="1:4" s="13" customFormat="1" x14ac:dyDescent="0.25">
      <c r="A110" s="29">
        <v>20170225</v>
      </c>
      <c r="B110" s="79">
        <v>42791</v>
      </c>
      <c r="C110" s="41">
        <v>1.6</v>
      </c>
      <c r="D110">
        <f t="shared" si="12"/>
        <v>18.399999999999999</v>
      </c>
    </row>
    <row r="111" spans="1:4" s="13" customFormat="1" x14ac:dyDescent="0.25">
      <c r="A111" s="29">
        <v>20170226</v>
      </c>
      <c r="B111" s="79">
        <v>42792</v>
      </c>
      <c r="C111" s="41">
        <v>3.5</v>
      </c>
      <c r="D111">
        <f t="shared" si="12"/>
        <v>16.5</v>
      </c>
    </row>
    <row r="112" spans="1:4" s="13" customFormat="1" x14ac:dyDescent="0.25">
      <c r="A112" s="29">
        <v>20170227</v>
      </c>
      <c r="B112" s="79">
        <v>42793</v>
      </c>
      <c r="C112" s="41">
        <v>3.4</v>
      </c>
      <c r="D112">
        <f t="shared" si="12"/>
        <v>16.600000000000001</v>
      </c>
    </row>
    <row r="113" spans="1:4" s="13" customFormat="1" x14ac:dyDescent="0.25">
      <c r="A113" s="29">
        <v>20170228</v>
      </c>
      <c r="B113" s="79">
        <v>42794</v>
      </c>
      <c r="C113" s="41">
        <v>2.7</v>
      </c>
      <c r="D113">
        <f t="shared" si="12"/>
        <v>17.3</v>
      </c>
    </row>
    <row r="114" spans="1:4" s="13" customFormat="1" x14ac:dyDescent="0.25">
      <c r="A114" s="29">
        <v>20170301</v>
      </c>
      <c r="B114" s="79">
        <v>42795</v>
      </c>
      <c r="C114" s="41">
        <v>5.4</v>
      </c>
      <c r="D114">
        <f t="shared" si="12"/>
        <v>14.6</v>
      </c>
    </row>
    <row r="115" spans="1:4" s="13" customFormat="1" x14ac:dyDescent="0.25">
      <c r="A115" s="29">
        <v>20170302</v>
      </c>
      <c r="B115" s="79">
        <v>42796</v>
      </c>
      <c r="C115" s="41">
        <v>6.8</v>
      </c>
      <c r="D115">
        <f t="shared" si="12"/>
        <v>13.2</v>
      </c>
    </row>
    <row r="116" spans="1:4" s="13" customFormat="1" x14ac:dyDescent="0.25">
      <c r="A116" s="29">
        <v>20170303</v>
      </c>
      <c r="B116" s="79">
        <v>42797</v>
      </c>
      <c r="C116" s="41">
        <v>3.8</v>
      </c>
      <c r="D116">
        <f t="shared" si="12"/>
        <v>16.2</v>
      </c>
    </row>
    <row r="117" spans="1:4" s="13" customFormat="1" x14ac:dyDescent="0.25">
      <c r="A117" s="29">
        <v>20170304</v>
      </c>
      <c r="B117" s="79">
        <v>42798</v>
      </c>
      <c r="C117" s="41">
        <v>9</v>
      </c>
      <c r="D117">
        <f t="shared" si="12"/>
        <v>11</v>
      </c>
    </row>
    <row r="118" spans="1:4" s="13" customFormat="1" x14ac:dyDescent="0.25">
      <c r="A118" s="29">
        <v>20170305</v>
      </c>
      <c r="B118" s="79">
        <v>42799</v>
      </c>
      <c r="C118" s="41">
        <v>6.5</v>
      </c>
      <c r="D118">
        <f t="shared" si="12"/>
        <v>13.5</v>
      </c>
    </row>
    <row r="119" spans="1:4" s="13" customFormat="1" x14ac:dyDescent="0.25">
      <c r="A119" s="29">
        <v>20170306</v>
      </c>
      <c r="B119" s="79">
        <v>42800</v>
      </c>
      <c r="C119" s="41">
        <v>5.8</v>
      </c>
      <c r="D119">
        <f t="shared" si="12"/>
        <v>14.2</v>
      </c>
    </row>
    <row r="120" spans="1:4" s="13" customFormat="1" x14ac:dyDescent="0.25">
      <c r="A120" s="29">
        <v>20170307</v>
      </c>
      <c r="B120" s="79">
        <v>42801</v>
      </c>
      <c r="C120" s="41">
        <v>4.0999999999999996</v>
      </c>
      <c r="D120">
        <f t="shared" si="12"/>
        <v>15.9</v>
      </c>
    </row>
    <row r="121" spans="1:4" s="13" customFormat="1" x14ac:dyDescent="0.25">
      <c r="A121" s="29">
        <v>20170308</v>
      </c>
      <c r="B121" s="79">
        <v>42802</v>
      </c>
      <c r="C121" s="41">
        <v>4.9000000000000004</v>
      </c>
      <c r="D121">
        <f t="shared" si="12"/>
        <v>15.1</v>
      </c>
    </row>
    <row r="122" spans="1:4" s="13" customFormat="1" x14ac:dyDescent="0.25">
      <c r="A122" s="29">
        <v>20170309</v>
      </c>
      <c r="B122" s="79">
        <v>42803</v>
      </c>
      <c r="C122" s="41">
        <v>8.6</v>
      </c>
      <c r="D122">
        <f t="shared" si="12"/>
        <v>11.4</v>
      </c>
    </row>
    <row r="123" spans="1:4" s="13" customFormat="1" x14ac:dyDescent="0.25">
      <c r="A123" s="29">
        <v>20170310</v>
      </c>
      <c r="B123" s="79">
        <v>42804</v>
      </c>
      <c r="C123" s="41">
        <v>5.2</v>
      </c>
      <c r="D123">
        <f t="shared" si="12"/>
        <v>14.8</v>
      </c>
    </row>
    <row r="124" spans="1:4" s="13" customFormat="1" x14ac:dyDescent="0.25">
      <c r="A124" s="29">
        <v>20170311</v>
      </c>
      <c r="B124" s="79">
        <v>42805</v>
      </c>
      <c r="C124" s="41">
        <v>3.1</v>
      </c>
      <c r="D124">
        <f t="shared" si="12"/>
        <v>16.899999999999999</v>
      </c>
    </row>
    <row r="125" spans="1:4" s="13" customFormat="1" x14ac:dyDescent="0.25">
      <c r="A125" s="29">
        <v>20170312</v>
      </c>
      <c r="B125" s="79">
        <v>42806</v>
      </c>
      <c r="C125" s="41">
        <v>3.8</v>
      </c>
      <c r="D125">
        <f t="shared" si="12"/>
        <v>16.2</v>
      </c>
    </row>
    <row r="126" spans="1:4" s="13" customFormat="1" x14ac:dyDescent="0.25">
      <c r="A126" s="29">
        <v>20170313</v>
      </c>
      <c r="B126" s="79">
        <v>42807</v>
      </c>
      <c r="C126" s="41">
        <v>3.6</v>
      </c>
      <c r="D126">
        <f t="shared" si="12"/>
        <v>16.399999999999999</v>
      </c>
    </row>
    <row r="127" spans="1:4" s="13" customFormat="1" x14ac:dyDescent="0.25">
      <c r="A127" s="29">
        <v>20170314</v>
      </c>
      <c r="B127" s="79">
        <v>42808</v>
      </c>
      <c r="C127" s="41">
        <v>5.5</v>
      </c>
      <c r="D127">
        <f t="shared" si="12"/>
        <v>14.5</v>
      </c>
    </row>
    <row r="128" spans="1:4" s="13" customFormat="1" x14ac:dyDescent="0.25">
      <c r="A128" s="29">
        <v>20170315</v>
      </c>
      <c r="B128" s="79">
        <v>42809</v>
      </c>
      <c r="C128" s="41">
        <v>6.1</v>
      </c>
      <c r="D128">
        <f t="shared" si="12"/>
        <v>13.9</v>
      </c>
    </row>
    <row r="129" spans="1:4" s="13" customFormat="1" x14ac:dyDescent="0.25">
      <c r="A129" s="29">
        <v>20170316</v>
      </c>
      <c r="B129" s="79">
        <v>42810</v>
      </c>
      <c r="C129" s="41">
        <v>5.6</v>
      </c>
      <c r="D129">
        <f t="shared" si="12"/>
        <v>14.4</v>
      </c>
    </row>
    <row r="130" spans="1:4" s="13" customFormat="1" x14ac:dyDescent="0.25">
      <c r="A130" s="29">
        <v>20170317</v>
      </c>
      <c r="B130" s="79">
        <v>42811</v>
      </c>
      <c r="C130" s="41">
        <v>9.1999999999999993</v>
      </c>
      <c r="D130">
        <f t="shared" si="12"/>
        <v>10.8</v>
      </c>
    </row>
    <row r="131" spans="1:4" s="13" customFormat="1" x14ac:dyDescent="0.25">
      <c r="A131" s="29">
        <v>20170318</v>
      </c>
      <c r="B131" s="79">
        <v>42812</v>
      </c>
      <c r="C131" s="41">
        <v>8.4</v>
      </c>
      <c r="D131">
        <f t="shared" si="12"/>
        <v>11.6</v>
      </c>
    </row>
    <row r="132" spans="1:4" s="13" customFormat="1" x14ac:dyDescent="0.25">
      <c r="A132" s="29">
        <v>20170319</v>
      </c>
      <c r="B132" s="79">
        <v>42813</v>
      </c>
      <c r="C132" s="41">
        <v>11</v>
      </c>
      <c r="D132">
        <f t="shared" ref="D132:D195" si="13">IF(C132&lt;15,20-C132,0)</f>
        <v>9</v>
      </c>
    </row>
    <row r="133" spans="1:4" s="13" customFormat="1" x14ac:dyDescent="0.25">
      <c r="A133" s="29">
        <v>20170320</v>
      </c>
      <c r="B133" s="79">
        <v>42814</v>
      </c>
      <c r="C133" s="41">
        <v>10.4</v>
      </c>
      <c r="D133">
        <f t="shared" si="13"/>
        <v>9.6</v>
      </c>
    </row>
    <row r="134" spans="1:4" s="13" customFormat="1" x14ac:dyDescent="0.25">
      <c r="A134" s="29">
        <v>20170321</v>
      </c>
      <c r="B134" s="79">
        <v>42815</v>
      </c>
      <c r="C134" s="41">
        <v>10.4</v>
      </c>
      <c r="D134">
        <f t="shared" si="13"/>
        <v>9.6</v>
      </c>
    </row>
    <row r="135" spans="1:4" s="13" customFormat="1" x14ac:dyDescent="0.25">
      <c r="A135" s="29">
        <v>20170322</v>
      </c>
      <c r="B135" s="79">
        <v>42816</v>
      </c>
      <c r="C135" s="41">
        <v>6.6</v>
      </c>
      <c r="D135">
        <f t="shared" si="13"/>
        <v>13.4</v>
      </c>
    </row>
    <row r="136" spans="1:4" s="13" customFormat="1" x14ac:dyDescent="0.25">
      <c r="A136" s="29">
        <v>20170323</v>
      </c>
      <c r="B136" s="79">
        <v>42817</v>
      </c>
      <c r="C136" s="41">
        <v>8.1</v>
      </c>
      <c r="D136">
        <f t="shared" si="13"/>
        <v>11.9</v>
      </c>
    </row>
    <row r="137" spans="1:4" s="13" customFormat="1" x14ac:dyDescent="0.25">
      <c r="A137" s="29">
        <v>20170324</v>
      </c>
      <c r="B137" s="79">
        <v>42818</v>
      </c>
      <c r="C137" s="41">
        <v>6.5</v>
      </c>
      <c r="D137">
        <f t="shared" si="13"/>
        <v>13.5</v>
      </c>
    </row>
    <row r="138" spans="1:4" s="13" customFormat="1" x14ac:dyDescent="0.25">
      <c r="A138" s="29">
        <v>20170325</v>
      </c>
      <c r="B138" s="79">
        <v>42819</v>
      </c>
      <c r="C138" s="41">
        <v>7.5</v>
      </c>
      <c r="D138">
        <f t="shared" si="13"/>
        <v>12.5</v>
      </c>
    </row>
    <row r="139" spans="1:4" s="13" customFormat="1" x14ac:dyDescent="0.25">
      <c r="A139" s="29">
        <v>20170326</v>
      </c>
      <c r="B139" s="79">
        <v>42820</v>
      </c>
      <c r="C139" s="41">
        <v>5.9</v>
      </c>
      <c r="D139">
        <f t="shared" si="13"/>
        <v>14.1</v>
      </c>
    </row>
    <row r="140" spans="1:4" s="13" customFormat="1" x14ac:dyDescent="0.25">
      <c r="A140" s="29">
        <v>20170327</v>
      </c>
      <c r="B140" s="79">
        <v>42821</v>
      </c>
      <c r="C140" s="41">
        <v>6.9</v>
      </c>
      <c r="D140">
        <f t="shared" si="13"/>
        <v>13.1</v>
      </c>
    </row>
    <row r="141" spans="1:4" s="13" customFormat="1" x14ac:dyDescent="0.25">
      <c r="A141" s="29">
        <v>20170328</v>
      </c>
      <c r="B141" s="79">
        <v>42822</v>
      </c>
      <c r="C141" s="41">
        <v>8</v>
      </c>
      <c r="D141">
        <f t="shared" si="13"/>
        <v>12</v>
      </c>
    </row>
    <row r="142" spans="1:4" s="13" customFormat="1" x14ac:dyDescent="0.25">
      <c r="A142" s="29">
        <v>20170329</v>
      </c>
      <c r="B142" s="79">
        <v>42823</v>
      </c>
      <c r="C142" s="41">
        <v>11.3</v>
      </c>
      <c r="D142">
        <f t="shared" si="13"/>
        <v>8.6999999999999993</v>
      </c>
    </row>
    <row r="143" spans="1:4" s="13" customFormat="1" x14ac:dyDescent="0.25">
      <c r="A143" s="29">
        <v>20170330</v>
      </c>
      <c r="B143" s="79">
        <v>42824</v>
      </c>
      <c r="C143" s="41">
        <v>10.8</v>
      </c>
      <c r="D143">
        <f t="shared" si="13"/>
        <v>9.1999999999999993</v>
      </c>
    </row>
    <row r="144" spans="1:4" s="13" customFormat="1" x14ac:dyDescent="0.25">
      <c r="A144" s="29">
        <v>20170331</v>
      </c>
      <c r="B144" s="79">
        <v>42825</v>
      </c>
      <c r="C144" s="41">
        <v>11.5</v>
      </c>
      <c r="D144">
        <f t="shared" si="13"/>
        <v>8.5</v>
      </c>
    </row>
    <row r="145" spans="1:4" s="13" customFormat="1" x14ac:dyDescent="0.25">
      <c r="A145" s="29">
        <v>20170401</v>
      </c>
      <c r="B145" s="79">
        <v>42826</v>
      </c>
      <c r="C145" s="41">
        <v>12.6</v>
      </c>
      <c r="D145">
        <f t="shared" si="13"/>
        <v>7.4</v>
      </c>
    </row>
    <row r="146" spans="1:4" s="13" customFormat="1" x14ac:dyDescent="0.25">
      <c r="A146" s="29">
        <v>20170402</v>
      </c>
      <c r="B146" s="79">
        <v>42827</v>
      </c>
      <c r="C146" s="41">
        <v>13.1</v>
      </c>
      <c r="D146">
        <f t="shared" si="13"/>
        <v>6.9</v>
      </c>
    </row>
    <row r="147" spans="1:4" s="13" customFormat="1" x14ac:dyDescent="0.25">
      <c r="A147" s="29">
        <v>20170403</v>
      </c>
      <c r="B147" s="79">
        <v>42828</v>
      </c>
      <c r="C147" s="41">
        <v>10.6</v>
      </c>
      <c r="D147">
        <f t="shared" si="13"/>
        <v>9.4</v>
      </c>
    </row>
    <row r="148" spans="1:4" s="13" customFormat="1" x14ac:dyDescent="0.25">
      <c r="A148" s="29">
        <v>20170404</v>
      </c>
      <c r="B148" s="79">
        <v>42829</v>
      </c>
      <c r="C148" s="41">
        <v>7.9</v>
      </c>
      <c r="D148">
        <f t="shared" si="13"/>
        <v>12.1</v>
      </c>
    </row>
    <row r="149" spans="1:4" s="13" customFormat="1" x14ac:dyDescent="0.25">
      <c r="A149" s="29">
        <v>20170405</v>
      </c>
      <c r="B149" s="79">
        <v>42830</v>
      </c>
      <c r="C149" s="41">
        <v>9.1</v>
      </c>
      <c r="D149">
        <f t="shared" si="13"/>
        <v>10.9</v>
      </c>
    </row>
    <row r="150" spans="1:4" s="13" customFormat="1" x14ac:dyDescent="0.25">
      <c r="A150" s="29">
        <v>20170406</v>
      </c>
      <c r="B150" s="79">
        <v>42831</v>
      </c>
      <c r="C150" s="41">
        <v>6.5</v>
      </c>
      <c r="D150">
        <f t="shared" si="13"/>
        <v>13.5</v>
      </c>
    </row>
    <row r="151" spans="1:4" s="13" customFormat="1" x14ac:dyDescent="0.25">
      <c r="A151" s="29">
        <v>20170407</v>
      </c>
      <c r="B151" s="79">
        <v>42832</v>
      </c>
      <c r="C151" s="41">
        <v>8.8000000000000007</v>
      </c>
      <c r="D151">
        <f t="shared" si="13"/>
        <v>11.2</v>
      </c>
    </row>
    <row r="152" spans="1:4" s="13" customFormat="1" x14ac:dyDescent="0.25">
      <c r="A152" s="29">
        <v>20170408</v>
      </c>
      <c r="B152" s="79">
        <v>42833</v>
      </c>
      <c r="C152" s="41">
        <v>10.5</v>
      </c>
      <c r="D152">
        <f t="shared" si="13"/>
        <v>9.5</v>
      </c>
    </row>
    <row r="153" spans="1:4" s="13" customFormat="1" x14ac:dyDescent="0.25">
      <c r="A153" s="29">
        <v>20170409</v>
      </c>
      <c r="B153" s="79">
        <v>42834</v>
      </c>
      <c r="C153" s="41">
        <v>11</v>
      </c>
      <c r="D153">
        <f t="shared" si="13"/>
        <v>9</v>
      </c>
    </row>
    <row r="154" spans="1:4" s="13" customFormat="1" x14ac:dyDescent="0.25">
      <c r="A154" s="29">
        <v>20170410</v>
      </c>
      <c r="B154" s="79">
        <v>42835</v>
      </c>
      <c r="C154" s="41">
        <v>14.1</v>
      </c>
      <c r="D154">
        <f t="shared" si="13"/>
        <v>5.9</v>
      </c>
    </row>
    <row r="155" spans="1:4" s="13" customFormat="1" x14ac:dyDescent="0.25">
      <c r="A155" s="29">
        <v>20170411</v>
      </c>
      <c r="B155" s="79">
        <v>42836</v>
      </c>
      <c r="C155" s="41">
        <v>8.8000000000000007</v>
      </c>
      <c r="D155">
        <f t="shared" si="13"/>
        <v>11.2</v>
      </c>
    </row>
    <row r="156" spans="1:4" s="13" customFormat="1" x14ac:dyDescent="0.25">
      <c r="A156" s="29">
        <v>20170412</v>
      </c>
      <c r="B156" s="79">
        <v>42837</v>
      </c>
      <c r="C156" s="41">
        <v>10.1</v>
      </c>
      <c r="D156">
        <f t="shared" si="13"/>
        <v>9.9</v>
      </c>
    </row>
    <row r="157" spans="1:4" s="13" customFormat="1" x14ac:dyDescent="0.25">
      <c r="A157" s="29">
        <v>20170413</v>
      </c>
      <c r="B157" s="79">
        <v>42838</v>
      </c>
      <c r="C157" s="41">
        <v>11.3</v>
      </c>
      <c r="D157">
        <f t="shared" si="13"/>
        <v>8.6999999999999993</v>
      </c>
    </row>
    <row r="158" spans="1:4" s="13" customFormat="1" x14ac:dyDescent="0.25">
      <c r="A158" s="29">
        <v>20170414</v>
      </c>
      <c r="B158" s="79">
        <v>42839</v>
      </c>
      <c r="C158" s="41">
        <v>9.3000000000000007</v>
      </c>
      <c r="D158">
        <f t="shared" si="13"/>
        <v>10.7</v>
      </c>
    </row>
    <row r="159" spans="1:4" s="13" customFormat="1" x14ac:dyDescent="0.25">
      <c r="A159" s="29">
        <v>20170415</v>
      </c>
      <c r="B159" s="79">
        <v>42840</v>
      </c>
      <c r="C159" s="41">
        <v>10.6</v>
      </c>
      <c r="D159">
        <f t="shared" si="13"/>
        <v>9.4</v>
      </c>
    </row>
    <row r="160" spans="1:4" s="13" customFormat="1" x14ac:dyDescent="0.25">
      <c r="A160" s="29">
        <v>20170416</v>
      </c>
      <c r="B160" s="79">
        <v>42841</v>
      </c>
      <c r="C160" s="41">
        <v>6.6</v>
      </c>
      <c r="D160">
        <f t="shared" si="13"/>
        <v>13.4</v>
      </c>
    </row>
    <row r="161" spans="1:4" s="13" customFormat="1" x14ac:dyDescent="0.25">
      <c r="A161" s="29">
        <v>20170417</v>
      </c>
      <c r="B161" s="79">
        <v>42842</v>
      </c>
      <c r="C161" s="41">
        <v>5.3</v>
      </c>
      <c r="D161">
        <f t="shared" si="13"/>
        <v>14.7</v>
      </c>
    </row>
    <row r="162" spans="1:4" s="13" customFormat="1" x14ac:dyDescent="0.25">
      <c r="A162" s="29">
        <v>20170418</v>
      </c>
      <c r="B162" s="79">
        <v>42843</v>
      </c>
      <c r="C162" s="41">
        <v>2.1</v>
      </c>
      <c r="D162">
        <f t="shared" si="13"/>
        <v>17.899999999999999</v>
      </c>
    </row>
    <row r="163" spans="1:4" s="13" customFormat="1" x14ac:dyDescent="0.25">
      <c r="A163" s="29">
        <v>20170419</v>
      </c>
      <c r="B163" s="79">
        <v>42844</v>
      </c>
      <c r="C163" s="41">
        <v>1.9</v>
      </c>
      <c r="D163">
        <f t="shared" si="13"/>
        <v>18.100000000000001</v>
      </c>
    </row>
    <row r="164" spans="1:4" s="13" customFormat="1" x14ac:dyDescent="0.25">
      <c r="A164" s="29">
        <v>20170420</v>
      </c>
      <c r="B164" s="79">
        <v>42845</v>
      </c>
      <c r="C164" s="41">
        <v>1.9</v>
      </c>
      <c r="D164">
        <f t="shared" si="13"/>
        <v>18.100000000000001</v>
      </c>
    </row>
    <row r="165" spans="1:4" s="13" customFormat="1" x14ac:dyDescent="0.25">
      <c r="A165" s="29">
        <v>20170421</v>
      </c>
      <c r="B165" s="79">
        <v>42846</v>
      </c>
      <c r="C165" s="41">
        <v>4.8</v>
      </c>
      <c r="D165">
        <f t="shared" si="13"/>
        <v>15.2</v>
      </c>
    </row>
    <row r="166" spans="1:4" s="13" customFormat="1" x14ac:dyDescent="0.25">
      <c r="A166" s="29">
        <v>20170422</v>
      </c>
      <c r="B166" s="79">
        <v>42847</v>
      </c>
      <c r="C166" s="41">
        <v>6.5</v>
      </c>
      <c r="D166">
        <f t="shared" si="13"/>
        <v>13.5</v>
      </c>
    </row>
    <row r="167" spans="1:4" s="13" customFormat="1" x14ac:dyDescent="0.25">
      <c r="A167" s="29">
        <v>20170423</v>
      </c>
      <c r="B167" s="79">
        <v>42848</v>
      </c>
      <c r="C167" s="41">
        <v>4.9000000000000004</v>
      </c>
      <c r="D167">
        <f t="shared" si="13"/>
        <v>15.1</v>
      </c>
    </row>
    <row r="168" spans="1:4" s="13" customFormat="1" x14ac:dyDescent="0.25">
      <c r="A168" s="29">
        <v>20170424</v>
      </c>
      <c r="B168" s="79">
        <v>42849</v>
      </c>
      <c r="C168" s="41">
        <v>6.7</v>
      </c>
      <c r="D168">
        <f t="shared" si="13"/>
        <v>13.3</v>
      </c>
    </row>
    <row r="169" spans="1:4" s="13" customFormat="1" x14ac:dyDescent="0.25">
      <c r="A169" s="29">
        <v>20170425</v>
      </c>
      <c r="B169" s="79">
        <v>42850</v>
      </c>
      <c r="C169" s="41">
        <v>8.6999999999999993</v>
      </c>
      <c r="D169">
        <f t="shared" si="13"/>
        <v>11.3</v>
      </c>
    </row>
    <row r="170" spans="1:4" s="13" customFormat="1" x14ac:dyDescent="0.25">
      <c r="A170" s="29">
        <v>20170426</v>
      </c>
      <c r="B170" s="79">
        <v>42851</v>
      </c>
      <c r="C170" s="41">
        <v>3.6</v>
      </c>
      <c r="D170">
        <f t="shared" si="13"/>
        <v>16.399999999999999</v>
      </c>
    </row>
    <row r="171" spans="1:4" s="13" customFormat="1" x14ac:dyDescent="0.25">
      <c r="A171" s="29">
        <v>20170427</v>
      </c>
      <c r="B171" s="79">
        <v>42852</v>
      </c>
      <c r="C171" s="41">
        <v>3.2</v>
      </c>
      <c r="D171">
        <f t="shared" si="13"/>
        <v>16.8</v>
      </c>
    </row>
    <row r="172" spans="1:4" s="13" customFormat="1" x14ac:dyDescent="0.25">
      <c r="A172" s="29">
        <v>20170428</v>
      </c>
      <c r="B172" s="79">
        <v>42853</v>
      </c>
      <c r="C172" s="41">
        <v>2.7</v>
      </c>
      <c r="D172">
        <f t="shared" si="13"/>
        <v>17.3</v>
      </c>
    </row>
    <row r="173" spans="1:4" s="13" customFormat="1" x14ac:dyDescent="0.25">
      <c r="A173" s="29">
        <v>20170429</v>
      </c>
      <c r="B173" s="79">
        <v>42854</v>
      </c>
      <c r="C173" s="41">
        <v>6</v>
      </c>
      <c r="D173">
        <f t="shared" si="13"/>
        <v>14</v>
      </c>
    </row>
    <row r="174" spans="1:4" s="13" customFormat="1" x14ac:dyDescent="0.25">
      <c r="A174" s="29">
        <v>20170430</v>
      </c>
      <c r="B174" s="79">
        <v>42855</v>
      </c>
      <c r="C174" s="41">
        <v>8.3000000000000007</v>
      </c>
      <c r="D174">
        <f t="shared" si="13"/>
        <v>11.7</v>
      </c>
    </row>
    <row r="175" spans="1:4" s="13" customFormat="1" x14ac:dyDescent="0.25">
      <c r="A175" s="29">
        <v>20170501</v>
      </c>
      <c r="B175" s="79">
        <v>42856</v>
      </c>
      <c r="C175" s="41">
        <v>7</v>
      </c>
      <c r="D175">
        <f t="shared" si="13"/>
        <v>13</v>
      </c>
    </row>
    <row r="176" spans="1:4" s="13" customFormat="1" x14ac:dyDescent="0.25">
      <c r="A176" s="29">
        <v>20170502</v>
      </c>
      <c r="B176" s="79">
        <v>42857</v>
      </c>
      <c r="C176" s="41">
        <v>8.9</v>
      </c>
      <c r="D176">
        <f t="shared" si="13"/>
        <v>11.1</v>
      </c>
    </row>
    <row r="177" spans="1:4" s="13" customFormat="1" x14ac:dyDescent="0.25">
      <c r="A177" s="29">
        <v>20170503</v>
      </c>
      <c r="B177" s="79">
        <v>42858</v>
      </c>
      <c r="C177" s="41">
        <v>10.1</v>
      </c>
      <c r="D177">
        <f t="shared" si="13"/>
        <v>9.9</v>
      </c>
    </row>
    <row r="178" spans="1:4" s="13" customFormat="1" x14ac:dyDescent="0.25">
      <c r="A178" s="29">
        <v>20170504</v>
      </c>
      <c r="B178" s="79">
        <v>42859</v>
      </c>
      <c r="C178" s="41">
        <v>10.1</v>
      </c>
      <c r="D178">
        <f t="shared" si="13"/>
        <v>9.9</v>
      </c>
    </row>
    <row r="179" spans="1:4" s="13" customFormat="1" x14ac:dyDescent="0.25">
      <c r="A179" s="29">
        <v>20170505</v>
      </c>
      <c r="B179" s="79">
        <v>42860</v>
      </c>
      <c r="C179" s="41">
        <v>10.5</v>
      </c>
      <c r="D179">
        <f t="shared" si="13"/>
        <v>9.5</v>
      </c>
    </row>
    <row r="180" spans="1:4" s="13" customFormat="1" x14ac:dyDescent="0.25">
      <c r="A180" s="29">
        <v>20170506</v>
      </c>
      <c r="B180" s="79">
        <v>42861</v>
      </c>
      <c r="C180" s="41">
        <v>12.9</v>
      </c>
      <c r="D180">
        <f t="shared" si="13"/>
        <v>7.1</v>
      </c>
    </row>
    <row r="181" spans="1:4" s="13" customFormat="1" x14ac:dyDescent="0.25">
      <c r="A181" s="29">
        <v>20170507</v>
      </c>
      <c r="B181" s="79">
        <v>42862</v>
      </c>
      <c r="C181" s="41">
        <v>11.1</v>
      </c>
      <c r="D181">
        <f t="shared" si="13"/>
        <v>8.9</v>
      </c>
    </row>
    <row r="182" spans="1:4" s="13" customFormat="1" x14ac:dyDescent="0.25">
      <c r="A182" s="29">
        <v>20170508</v>
      </c>
      <c r="B182" s="79">
        <v>42863</v>
      </c>
      <c r="C182" s="41">
        <v>9.9</v>
      </c>
      <c r="D182">
        <f t="shared" si="13"/>
        <v>10.1</v>
      </c>
    </row>
    <row r="183" spans="1:4" s="13" customFormat="1" x14ac:dyDescent="0.25">
      <c r="A183" s="29">
        <v>20170509</v>
      </c>
      <c r="B183" s="79">
        <v>42864</v>
      </c>
      <c r="C183" s="41">
        <v>7.6</v>
      </c>
      <c r="D183">
        <f t="shared" si="13"/>
        <v>12.4</v>
      </c>
    </row>
    <row r="184" spans="1:4" s="13" customFormat="1" x14ac:dyDescent="0.25">
      <c r="A184" s="29">
        <v>20170510</v>
      </c>
      <c r="B184" s="79">
        <v>42865</v>
      </c>
      <c r="C184" s="41">
        <v>8.5</v>
      </c>
      <c r="D184">
        <f t="shared" si="13"/>
        <v>11.5</v>
      </c>
    </row>
    <row r="185" spans="1:4" s="13" customFormat="1" x14ac:dyDescent="0.25">
      <c r="A185" s="29">
        <v>20170511</v>
      </c>
      <c r="B185" s="79">
        <v>42866</v>
      </c>
      <c r="C185" s="41">
        <v>13.4</v>
      </c>
      <c r="D185">
        <f t="shared" si="13"/>
        <v>6.6</v>
      </c>
    </row>
    <row r="186" spans="1:4" s="13" customFormat="1" x14ac:dyDescent="0.25">
      <c r="A186" s="29">
        <v>20170512</v>
      </c>
      <c r="B186" s="79">
        <v>42867</v>
      </c>
      <c r="C186" s="41">
        <v>16</v>
      </c>
      <c r="D186">
        <f t="shared" si="13"/>
        <v>0</v>
      </c>
    </row>
    <row r="187" spans="1:4" s="13" customFormat="1" x14ac:dyDescent="0.25">
      <c r="A187" s="29">
        <v>20170513</v>
      </c>
      <c r="B187" s="79">
        <v>42868</v>
      </c>
      <c r="C187" s="41">
        <v>15.6</v>
      </c>
      <c r="D187">
        <f t="shared" si="13"/>
        <v>0</v>
      </c>
    </row>
    <row r="188" spans="1:4" s="13" customFormat="1" x14ac:dyDescent="0.25">
      <c r="A188" s="29">
        <v>20170514</v>
      </c>
      <c r="B188" s="79">
        <v>42869</v>
      </c>
      <c r="C188" s="41">
        <v>14.3</v>
      </c>
      <c r="D188">
        <f t="shared" si="13"/>
        <v>5.6999999999999993</v>
      </c>
    </row>
    <row r="189" spans="1:4" s="13" customFormat="1" x14ac:dyDescent="0.25">
      <c r="A189" s="29">
        <v>20170515</v>
      </c>
      <c r="B189" s="79">
        <v>42870</v>
      </c>
      <c r="C189" s="41">
        <v>13.6</v>
      </c>
      <c r="D189">
        <f t="shared" si="13"/>
        <v>6.4</v>
      </c>
    </row>
    <row r="190" spans="1:4" s="13" customFormat="1" x14ac:dyDescent="0.25">
      <c r="A190" s="29">
        <v>20170516</v>
      </c>
      <c r="B190" s="79">
        <v>42871</v>
      </c>
      <c r="C190" s="41">
        <v>14.4</v>
      </c>
      <c r="D190">
        <f t="shared" si="13"/>
        <v>5.6</v>
      </c>
    </row>
    <row r="191" spans="1:4" s="13" customFormat="1" x14ac:dyDescent="0.25">
      <c r="A191" s="29">
        <v>20170517</v>
      </c>
      <c r="B191" s="79">
        <v>42872</v>
      </c>
      <c r="C191" s="41">
        <v>16.600000000000001</v>
      </c>
      <c r="D191">
        <f t="shared" si="13"/>
        <v>0</v>
      </c>
    </row>
    <row r="192" spans="1:4" s="13" customFormat="1" x14ac:dyDescent="0.25">
      <c r="A192" s="29">
        <v>20170518</v>
      </c>
      <c r="B192" s="79">
        <v>42873</v>
      </c>
      <c r="C192" s="41">
        <v>18.5</v>
      </c>
      <c r="D192">
        <f t="shared" si="13"/>
        <v>0</v>
      </c>
    </row>
    <row r="193" spans="1:4" s="13" customFormat="1" x14ac:dyDescent="0.25">
      <c r="A193" s="29">
        <v>20170519</v>
      </c>
      <c r="B193" s="79">
        <v>42874</v>
      </c>
      <c r="C193" s="41">
        <v>15.3</v>
      </c>
      <c r="D193">
        <f t="shared" si="13"/>
        <v>0</v>
      </c>
    </row>
    <row r="194" spans="1:4" s="13" customFormat="1" x14ac:dyDescent="0.25">
      <c r="A194" s="29">
        <v>20170520</v>
      </c>
      <c r="B194" s="79">
        <v>42875</v>
      </c>
      <c r="C194" s="41">
        <v>11.3</v>
      </c>
      <c r="D194">
        <f t="shared" si="13"/>
        <v>8.6999999999999993</v>
      </c>
    </row>
    <row r="195" spans="1:4" s="13" customFormat="1" x14ac:dyDescent="0.25">
      <c r="A195" s="29">
        <v>20170521</v>
      </c>
      <c r="B195" s="79">
        <v>42876</v>
      </c>
      <c r="C195" s="41">
        <v>12.8</v>
      </c>
      <c r="D195">
        <f t="shared" si="13"/>
        <v>7.1999999999999993</v>
      </c>
    </row>
    <row r="196" spans="1:4" s="13" customFormat="1" x14ac:dyDescent="0.25">
      <c r="A196" s="29">
        <v>20170522</v>
      </c>
      <c r="B196" s="79">
        <v>42877</v>
      </c>
      <c r="C196" s="41">
        <v>15.1</v>
      </c>
      <c r="D196">
        <f t="shared" ref="D196:D259" si="14">IF(C196&lt;15,20-C196,0)</f>
        <v>0</v>
      </c>
    </row>
    <row r="197" spans="1:4" s="13" customFormat="1" x14ac:dyDescent="0.25">
      <c r="A197" s="29">
        <v>20170523</v>
      </c>
      <c r="B197" s="79">
        <v>42878</v>
      </c>
      <c r="C197" s="41">
        <v>17.7</v>
      </c>
      <c r="D197">
        <f t="shared" si="14"/>
        <v>0</v>
      </c>
    </row>
    <row r="198" spans="1:4" s="13" customFormat="1" x14ac:dyDescent="0.25">
      <c r="A198" s="29">
        <v>20170524</v>
      </c>
      <c r="B198" s="79">
        <v>42879</v>
      </c>
      <c r="C198" s="41">
        <v>16.100000000000001</v>
      </c>
      <c r="D198">
        <f t="shared" si="14"/>
        <v>0</v>
      </c>
    </row>
    <row r="199" spans="1:4" s="13" customFormat="1" x14ac:dyDescent="0.25">
      <c r="A199" s="29">
        <v>20170525</v>
      </c>
      <c r="B199" s="79">
        <v>42880</v>
      </c>
      <c r="C199" s="41">
        <v>14</v>
      </c>
      <c r="D199">
        <f t="shared" si="14"/>
        <v>6</v>
      </c>
    </row>
    <row r="200" spans="1:4" s="13" customFormat="1" x14ac:dyDescent="0.25">
      <c r="A200" s="29">
        <v>20170526</v>
      </c>
      <c r="B200" s="79">
        <v>42881</v>
      </c>
      <c r="C200" s="41">
        <v>15.1</v>
      </c>
      <c r="D200">
        <f t="shared" si="14"/>
        <v>0</v>
      </c>
    </row>
    <row r="201" spans="1:4" s="13" customFormat="1" x14ac:dyDescent="0.25">
      <c r="A201" s="29">
        <v>20170527</v>
      </c>
      <c r="B201" s="79">
        <v>42882</v>
      </c>
      <c r="C201" s="41">
        <v>17.3</v>
      </c>
      <c r="D201">
        <f t="shared" si="14"/>
        <v>0</v>
      </c>
    </row>
    <row r="202" spans="1:4" s="13" customFormat="1" x14ac:dyDescent="0.25">
      <c r="A202" s="29">
        <v>20170528</v>
      </c>
      <c r="B202" s="79">
        <v>42883</v>
      </c>
      <c r="C202" s="41">
        <v>18.399999999999999</v>
      </c>
      <c r="D202">
        <f t="shared" si="14"/>
        <v>0</v>
      </c>
    </row>
    <row r="203" spans="1:4" s="13" customFormat="1" x14ac:dyDescent="0.25">
      <c r="A203" s="29">
        <v>20170529</v>
      </c>
      <c r="B203" s="79">
        <v>42884</v>
      </c>
      <c r="C203" s="41">
        <v>20.7</v>
      </c>
      <c r="D203">
        <f t="shared" si="14"/>
        <v>0</v>
      </c>
    </row>
    <row r="204" spans="1:4" s="13" customFormat="1" x14ac:dyDescent="0.25">
      <c r="A204" s="29">
        <v>20170530</v>
      </c>
      <c r="B204" s="79">
        <v>42885</v>
      </c>
      <c r="C204" s="41">
        <v>21.7</v>
      </c>
      <c r="D204">
        <f t="shared" si="14"/>
        <v>0</v>
      </c>
    </row>
    <row r="205" spans="1:4" s="13" customFormat="1" x14ac:dyDescent="0.25">
      <c r="A205" s="29">
        <v>20170531</v>
      </c>
      <c r="B205" s="79">
        <v>42886</v>
      </c>
      <c r="C205" s="41">
        <v>20.100000000000001</v>
      </c>
      <c r="D205">
        <f t="shared" si="14"/>
        <v>0</v>
      </c>
    </row>
    <row r="206" spans="1:4" s="13" customFormat="1" x14ac:dyDescent="0.25">
      <c r="A206" s="29">
        <v>20170601</v>
      </c>
      <c r="B206" s="79">
        <v>42887</v>
      </c>
      <c r="C206" s="41">
        <v>19.5</v>
      </c>
      <c r="D206">
        <f t="shared" si="14"/>
        <v>0</v>
      </c>
    </row>
    <row r="207" spans="1:4" s="13" customFormat="1" x14ac:dyDescent="0.25">
      <c r="A207" s="29">
        <v>20170602</v>
      </c>
      <c r="B207" s="79">
        <v>42888</v>
      </c>
      <c r="C207" s="41">
        <v>19.399999999999999</v>
      </c>
      <c r="D207">
        <f t="shared" si="14"/>
        <v>0</v>
      </c>
    </row>
    <row r="208" spans="1:4" s="13" customFormat="1" x14ac:dyDescent="0.25">
      <c r="A208" s="29">
        <v>20170603</v>
      </c>
      <c r="B208" s="79">
        <v>42889</v>
      </c>
      <c r="C208" s="41">
        <v>20.6</v>
      </c>
      <c r="D208">
        <f t="shared" si="14"/>
        <v>0</v>
      </c>
    </row>
    <row r="209" spans="1:4" s="13" customFormat="1" x14ac:dyDescent="0.25">
      <c r="A209" s="29">
        <v>20170604</v>
      </c>
      <c r="B209" s="79">
        <v>42890</v>
      </c>
      <c r="C209" s="41">
        <v>16.3</v>
      </c>
      <c r="D209">
        <f t="shared" si="14"/>
        <v>0</v>
      </c>
    </row>
    <row r="210" spans="1:4" s="13" customFormat="1" x14ac:dyDescent="0.25">
      <c r="A210" s="29">
        <v>20170605</v>
      </c>
      <c r="B210" s="79">
        <v>42891</v>
      </c>
      <c r="C210" s="41">
        <v>15.3</v>
      </c>
      <c r="D210">
        <f t="shared" si="14"/>
        <v>0</v>
      </c>
    </row>
    <row r="211" spans="1:4" s="13" customFormat="1" x14ac:dyDescent="0.25">
      <c r="A211" s="29">
        <v>20170606</v>
      </c>
      <c r="B211" s="79">
        <v>42892</v>
      </c>
      <c r="C211" s="41">
        <v>13.6</v>
      </c>
      <c r="D211">
        <f t="shared" si="14"/>
        <v>6.4</v>
      </c>
    </row>
    <row r="212" spans="1:4" s="13" customFormat="1" x14ac:dyDescent="0.25">
      <c r="A212" s="29">
        <v>20170607</v>
      </c>
      <c r="B212" s="79">
        <v>42893</v>
      </c>
      <c r="C212" s="41">
        <v>11.4</v>
      </c>
      <c r="D212">
        <f t="shared" si="14"/>
        <v>8.6</v>
      </c>
    </row>
    <row r="213" spans="1:4" s="13" customFormat="1" x14ac:dyDescent="0.25">
      <c r="A213" s="29">
        <v>20170608</v>
      </c>
      <c r="B213" s="79">
        <v>42894</v>
      </c>
      <c r="C213" s="41">
        <v>13.6</v>
      </c>
      <c r="D213">
        <f t="shared" si="14"/>
        <v>6.4</v>
      </c>
    </row>
    <row r="214" spans="1:4" s="13" customFormat="1" x14ac:dyDescent="0.25">
      <c r="A214" s="29">
        <v>20170609</v>
      </c>
      <c r="B214" s="79">
        <v>42895</v>
      </c>
      <c r="C214" s="41">
        <v>17</v>
      </c>
      <c r="D214">
        <f t="shared" si="14"/>
        <v>0</v>
      </c>
    </row>
    <row r="215" spans="1:4" s="13" customFormat="1" x14ac:dyDescent="0.25">
      <c r="A215" s="29">
        <v>20170610</v>
      </c>
      <c r="B215" s="79">
        <v>42896</v>
      </c>
      <c r="C215" s="41">
        <v>16.3</v>
      </c>
      <c r="D215">
        <f t="shared" si="14"/>
        <v>0</v>
      </c>
    </row>
    <row r="216" spans="1:4" s="13" customFormat="1" x14ac:dyDescent="0.25">
      <c r="A216" s="29">
        <v>20170611</v>
      </c>
      <c r="B216" s="79">
        <v>42897</v>
      </c>
      <c r="C216" s="41">
        <v>18.399999999999999</v>
      </c>
      <c r="D216">
        <f t="shared" si="14"/>
        <v>0</v>
      </c>
    </row>
    <row r="217" spans="1:4" s="13" customFormat="1" x14ac:dyDescent="0.25">
      <c r="A217" s="29">
        <v>20170612</v>
      </c>
      <c r="B217" s="79">
        <v>42898</v>
      </c>
      <c r="C217" s="41">
        <v>21.1</v>
      </c>
      <c r="D217">
        <f t="shared" si="14"/>
        <v>0</v>
      </c>
    </row>
    <row r="218" spans="1:4" s="13" customFormat="1" x14ac:dyDescent="0.25">
      <c r="A218" s="29">
        <v>20170613</v>
      </c>
      <c r="B218" s="79">
        <v>42899</v>
      </c>
      <c r="C218" s="41">
        <v>18.5</v>
      </c>
      <c r="D218">
        <f t="shared" si="14"/>
        <v>0</v>
      </c>
    </row>
    <row r="219" spans="1:4" s="13" customFormat="1" x14ac:dyDescent="0.25">
      <c r="A219" s="29">
        <v>20170614</v>
      </c>
      <c r="B219" s="79">
        <v>42900</v>
      </c>
      <c r="C219" s="41">
        <v>17.600000000000001</v>
      </c>
      <c r="D219">
        <f t="shared" si="14"/>
        <v>0</v>
      </c>
    </row>
    <row r="220" spans="1:4" s="13" customFormat="1" x14ac:dyDescent="0.25">
      <c r="A220" s="29">
        <v>20170615</v>
      </c>
      <c r="B220" s="79">
        <v>42901</v>
      </c>
      <c r="C220" s="41">
        <v>20.6</v>
      </c>
      <c r="D220">
        <f t="shared" si="14"/>
        <v>0</v>
      </c>
    </row>
    <row r="221" spans="1:4" s="13" customFormat="1" x14ac:dyDescent="0.25">
      <c r="A221" s="29">
        <v>20170616</v>
      </c>
      <c r="B221" s="79">
        <v>42902</v>
      </c>
      <c r="C221" s="41">
        <v>19.8</v>
      </c>
      <c r="D221">
        <f t="shared" si="14"/>
        <v>0</v>
      </c>
    </row>
    <row r="222" spans="1:4" s="13" customFormat="1" x14ac:dyDescent="0.25">
      <c r="A222" s="29">
        <v>20170617</v>
      </c>
      <c r="B222" s="79">
        <v>42903</v>
      </c>
      <c r="C222" s="41">
        <v>16.7</v>
      </c>
      <c r="D222">
        <f t="shared" si="14"/>
        <v>0</v>
      </c>
    </row>
    <row r="223" spans="1:4" s="13" customFormat="1" x14ac:dyDescent="0.25">
      <c r="A223" s="29">
        <v>20170618</v>
      </c>
      <c r="B223" s="79">
        <v>42904</v>
      </c>
      <c r="C223" s="41">
        <v>16.2</v>
      </c>
      <c r="D223">
        <f t="shared" si="14"/>
        <v>0</v>
      </c>
    </row>
    <row r="224" spans="1:4" s="13" customFormat="1" x14ac:dyDescent="0.25">
      <c r="A224" s="29">
        <v>20170619</v>
      </c>
      <c r="B224" s="79">
        <v>42905</v>
      </c>
      <c r="C224" s="41">
        <v>19.100000000000001</v>
      </c>
      <c r="D224">
        <f t="shared" si="14"/>
        <v>0</v>
      </c>
    </row>
    <row r="225" spans="1:4" s="13" customFormat="1" x14ac:dyDescent="0.25">
      <c r="A225" s="29">
        <v>20170620</v>
      </c>
      <c r="B225" s="79">
        <v>42906</v>
      </c>
      <c r="C225" s="41">
        <v>23.2</v>
      </c>
      <c r="D225">
        <f t="shared" si="14"/>
        <v>0</v>
      </c>
    </row>
    <row r="226" spans="1:4" s="13" customFormat="1" x14ac:dyDescent="0.25">
      <c r="A226" s="29">
        <v>20170621</v>
      </c>
      <c r="B226" s="79">
        <v>42907</v>
      </c>
      <c r="C226" s="41">
        <v>22.6</v>
      </c>
      <c r="D226">
        <f t="shared" si="14"/>
        <v>0</v>
      </c>
    </row>
    <row r="227" spans="1:4" s="13" customFormat="1" x14ac:dyDescent="0.25">
      <c r="A227" s="29">
        <v>20170622</v>
      </c>
      <c r="B227" s="79">
        <v>42908</v>
      </c>
      <c r="C227" s="41">
        <v>24.5</v>
      </c>
      <c r="D227">
        <f t="shared" si="14"/>
        <v>0</v>
      </c>
    </row>
    <row r="228" spans="1:4" s="13" customFormat="1" x14ac:dyDescent="0.25">
      <c r="A228" s="29">
        <v>20170623</v>
      </c>
      <c r="B228" s="79">
        <v>42909</v>
      </c>
      <c r="C228" s="41">
        <v>24.9</v>
      </c>
      <c r="D228">
        <f t="shared" si="14"/>
        <v>0</v>
      </c>
    </row>
    <row r="229" spans="1:4" s="13" customFormat="1" x14ac:dyDescent="0.25">
      <c r="A229" s="29">
        <v>20170624</v>
      </c>
      <c r="B229" s="79">
        <v>42910</v>
      </c>
      <c r="C229" s="41">
        <v>21.8</v>
      </c>
      <c r="D229">
        <f t="shared" si="14"/>
        <v>0</v>
      </c>
    </row>
    <row r="230" spans="1:4" s="13" customFormat="1" x14ac:dyDescent="0.25">
      <c r="A230" s="29">
        <v>20170625</v>
      </c>
      <c r="B230" s="79">
        <v>42911</v>
      </c>
      <c r="C230" s="41">
        <v>18.399999999999999</v>
      </c>
      <c r="D230">
        <f t="shared" si="14"/>
        <v>0</v>
      </c>
    </row>
    <row r="231" spans="1:4" s="13" customFormat="1" x14ac:dyDescent="0.25">
      <c r="A231" s="29">
        <v>20170626</v>
      </c>
      <c r="B231" s="79">
        <v>42912</v>
      </c>
      <c r="C231" s="41">
        <v>21.7</v>
      </c>
      <c r="D231">
        <f t="shared" si="14"/>
        <v>0</v>
      </c>
    </row>
    <row r="232" spans="1:4" s="13" customFormat="1" x14ac:dyDescent="0.25">
      <c r="A232" s="29">
        <v>20170627</v>
      </c>
      <c r="B232" s="79">
        <v>42913</v>
      </c>
      <c r="C232" s="41">
        <v>20.6</v>
      </c>
      <c r="D232">
        <f t="shared" si="14"/>
        <v>0</v>
      </c>
    </row>
    <row r="233" spans="1:4" s="13" customFormat="1" x14ac:dyDescent="0.25">
      <c r="A233" s="29">
        <v>20170628</v>
      </c>
      <c r="B233" s="79">
        <v>42914</v>
      </c>
      <c r="C233" s="41">
        <v>19.7</v>
      </c>
      <c r="D233">
        <f t="shared" si="14"/>
        <v>0</v>
      </c>
    </row>
    <row r="234" spans="1:4" s="13" customFormat="1" x14ac:dyDescent="0.25">
      <c r="A234" s="29">
        <v>20170629</v>
      </c>
      <c r="B234" s="79">
        <v>42915</v>
      </c>
      <c r="C234" s="41">
        <v>17.100000000000001</v>
      </c>
      <c r="D234">
        <f t="shared" si="14"/>
        <v>0</v>
      </c>
    </row>
    <row r="235" spans="1:4" s="13" customFormat="1" x14ac:dyDescent="0.25">
      <c r="A235" s="29">
        <v>20170630</v>
      </c>
      <c r="B235" s="79">
        <v>42916</v>
      </c>
      <c r="C235" s="41">
        <v>17.5</v>
      </c>
      <c r="D235">
        <f t="shared" si="14"/>
        <v>0</v>
      </c>
    </row>
    <row r="236" spans="1:4" s="13" customFormat="1" x14ac:dyDescent="0.25">
      <c r="A236" s="29">
        <v>20170701</v>
      </c>
      <c r="B236" s="79">
        <v>42917</v>
      </c>
      <c r="C236" s="41">
        <v>17.399999999999999</v>
      </c>
      <c r="D236">
        <f t="shared" si="14"/>
        <v>0</v>
      </c>
    </row>
    <row r="237" spans="1:4" s="13" customFormat="1" x14ac:dyDescent="0.25">
      <c r="A237" s="29">
        <v>20170702</v>
      </c>
      <c r="B237" s="79">
        <v>42918</v>
      </c>
      <c r="C237" s="41">
        <v>16.2</v>
      </c>
      <c r="D237">
        <f t="shared" si="14"/>
        <v>0</v>
      </c>
    </row>
    <row r="238" spans="1:4" s="13" customFormat="1" x14ac:dyDescent="0.25">
      <c r="A238" s="29">
        <v>20170703</v>
      </c>
      <c r="B238" s="79">
        <v>42919</v>
      </c>
      <c r="C238" s="41">
        <v>17.5</v>
      </c>
      <c r="D238">
        <f t="shared" si="14"/>
        <v>0</v>
      </c>
    </row>
    <row r="239" spans="1:4" s="13" customFormat="1" x14ac:dyDescent="0.25">
      <c r="A239" s="29">
        <v>20170704</v>
      </c>
      <c r="B239" s="79">
        <v>42920</v>
      </c>
      <c r="C239" s="41">
        <v>18.899999999999999</v>
      </c>
      <c r="D239">
        <f t="shared" si="14"/>
        <v>0</v>
      </c>
    </row>
    <row r="240" spans="1:4" s="13" customFormat="1" x14ac:dyDescent="0.25">
      <c r="A240" s="29">
        <v>20170705</v>
      </c>
      <c r="B240" s="79">
        <v>42921</v>
      </c>
      <c r="C240" s="41">
        <v>21.2</v>
      </c>
      <c r="D240">
        <f t="shared" si="14"/>
        <v>0</v>
      </c>
    </row>
    <row r="241" spans="1:4" s="13" customFormat="1" x14ac:dyDescent="0.25">
      <c r="A241" s="29">
        <v>20170706</v>
      </c>
      <c r="B241" s="79">
        <v>42922</v>
      </c>
      <c r="C241" s="41">
        <v>23.1</v>
      </c>
      <c r="D241">
        <f t="shared" si="14"/>
        <v>0</v>
      </c>
    </row>
    <row r="242" spans="1:4" s="13" customFormat="1" x14ac:dyDescent="0.25">
      <c r="A242" s="29">
        <v>20170707</v>
      </c>
      <c r="B242" s="79">
        <v>42923</v>
      </c>
      <c r="C242" s="41">
        <v>21.8</v>
      </c>
      <c r="D242">
        <f t="shared" si="14"/>
        <v>0</v>
      </c>
    </row>
    <row r="243" spans="1:4" s="13" customFormat="1" x14ac:dyDescent="0.25">
      <c r="A243" s="29">
        <v>20170708</v>
      </c>
      <c r="B243" s="79">
        <v>42924</v>
      </c>
      <c r="C243" s="41">
        <v>23.1</v>
      </c>
      <c r="D243">
        <f t="shared" si="14"/>
        <v>0</v>
      </c>
    </row>
    <row r="244" spans="1:4" s="13" customFormat="1" x14ac:dyDescent="0.25">
      <c r="A244" s="29">
        <v>20170709</v>
      </c>
      <c r="B244" s="79">
        <v>42925</v>
      </c>
      <c r="C244" s="41">
        <v>20.7</v>
      </c>
      <c r="D244">
        <f t="shared" si="14"/>
        <v>0</v>
      </c>
    </row>
    <row r="245" spans="1:4" s="13" customFormat="1" x14ac:dyDescent="0.25">
      <c r="A245" s="29">
        <v>20170710</v>
      </c>
      <c r="B245" s="79">
        <v>42926</v>
      </c>
      <c r="C245" s="41">
        <v>21</v>
      </c>
      <c r="D245">
        <f t="shared" si="14"/>
        <v>0</v>
      </c>
    </row>
    <row r="246" spans="1:4" s="13" customFormat="1" x14ac:dyDescent="0.25">
      <c r="A246" s="29">
        <v>20170711</v>
      </c>
      <c r="B246" s="79">
        <v>42927</v>
      </c>
      <c r="C246" s="41">
        <v>19.5</v>
      </c>
      <c r="D246">
        <f t="shared" si="14"/>
        <v>0</v>
      </c>
    </row>
    <row r="247" spans="1:4" s="13" customFormat="1" x14ac:dyDescent="0.25">
      <c r="A247" s="29">
        <v>20170712</v>
      </c>
      <c r="B247" s="79">
        <v>42928</v>
      </c>
      <c r="C247" s="41">
        <v>19.100000000000001</v>
      </c>
      <c r="D247">
        <f t="shared" si="14"/>
        <v>0</v>
      </c>
    </row>
    <row r="248" spans="1:4" s="13" customFormat="1" x14ac:dyDescent="0.25">
      <c r="A248" s="29">
        <v>20170713</v>
      </c>
      <c r="B248" s="79">
        <v>42929</v>
      </c>
      <c r="C248" s="41">
        <v>16.100000000000001</v>
      </c>
      <c r="D248">
        <f t="shared" si="14"/>
        <v>0</v>
      </c>
    </row>
    <row r="249" spans="1:4" s="13" customFormat="1" x14ac:dyDescent="0.25">
      <c r="A249" s="29">
        <v>20170714</v>
      </c>
      <c r="B249" s="79">
        <v>42930</v>
      </c>
      <c r="C249" s="41">
        <v>14.7</v>
      </c>
      <c r="D249">
        <f t="shared" si="14"/>
        <v>5.3000000000000007</v>
      </c>
    </row>
    <row r="250" spans="1:4" s="13" customFormat="1" x14ac:dyDescent="0.25">
      <c r="A250" s="29">
        <v>20170715</v>
      </c>
      <c r="B250" s="79">
        <v>42931</v>
      </c>
      <c r="C250" s="41">
        <v>14.7</v>
      </c>
      <c r="D250">
        <f t="shared" si="14"/>
        <v>5.3000000000000007</v>
      </c>
    </row>
    <row r="251" spans="1:4" s="13" customFormat="1" x14ac:dyDescent="0.25">
      <c r="A251" s="29">
        <v>20170716</v>
      </c>
      <c r="B251" s="79">
        <v>42932</v>
      </c>
      <c r="C251" s="41">
        <v>16.8</v>
      </c>
      <c r="D251">
        <f t="shared" si="14"/>
        <v>0</v>
      </c>
    </row>
    <row r="252" spans="1:4" s="13" customFormat="1" x14ac:dyDescent="0.25">
      <c r="A252" s="29">
        <v>20170717</v>
      </c>
      <c r="B252" s="79">
        <v>42933</v>
      </c>
      <c r="C252" s="41">
        <v>19</v>
      </c>
      <c r="D252">
        <f t="shared" si="14"/>
        <v>0</v>
      </c>
    </row>
    <row r="253" spans="1:4" s="13" customFormat="1" x14ac:dyDescent="0.25">
      <c r="A253" s="29">
        <v>20170718</v>
      </c>
      <c r="B253" s="79">
        <v>42934</v>
      </c>
      <c r="C253" s="41">
        <v>21.6</v>
      </c>
      <c r="D253">
        <f t="shared" si="14"/>
        <v>0</v>
      </c>
    </row>
    <row r="254" spans="1:4" s="13" customFormat="1" x14ac:dyDescent="0.25">
      <c r="A254" s="29">
        <v>20170719</v>
      </c>
      <c r="B254" s="79">
        <v>42935</v>
      </c>
      <c r="C254" s="41">
        <v>24.4</v>
      </c>
      <c r="D254">
        <f t="shared" si="14"/>
        <v>0</v>
      </c>
    </row>
    <row r="255" spans="1:4" s="13" customFormat="1" x14ac:dyDescent="0.25">
      <c r="A255" s="29">
        <v>20170720</v>
      </c>
      <c r="B255" s="79">
        <v>42936</v>
      </c>
      <c r="C255" s="41">
        <v>21</v>
      </c>
      <c r="D255">
        <f t="shared" si="14"/>
        <v>0</v>
      </c>
    </row>
    <row r="256" spans="1:4" s="13" customFormat="1" x14ac:dyDescent="0.25">
      <c r="A256" s="29">
        <v>20170721</v>
      </c>
      <c r="B256" s="79">
        <v>42937</v>
      </c>
      <c r="C256" s="41">
        <v>21</v>
      </c>
      <c r="D256">
        <f t="shared" si="14"/>
        <v>0</v>
      </c>
    </row>
    <row r="257" spans="1:4" s="13" customFormat="1" x14ac:dyDescent="0.25">
      <c r="A257" s="29">
        <v>20170722</v>
      </c>
      <c r="B257" s="79">
        <v>42938</v>
      </c>
      <c r="C257" s="41">
        <v>21.5</v>
      </c>
      <c r="D257">
        <f t="shared" si="14"/>
        <v>0</v>
      </c>
    </row>
    <row r="258" spans="1:4" s="13" customFormat="1" x14ac:dyDescent="0.25">
      <c r="A258" s="29">
        <v>20170723</v>
      </c>
      <c r="B258" s="79">
        <v>42939</v>
      </c>
      <c r="C258" s="41">
        <v>18.600000000000001</v>
      </c>
      <c r="D258">
        <f t="shared" si="14"/>
        <v>0</v>
      </c>
    </row>
    <row r="259" spans="1:4" s="13" customFormat="1" x14ac:dyDescent="0.25">
      <c r="A259" s="29">
        <v>20170724</v>
      </c>
      <c r="B259" s="79">
        <v>42940</v>
      </c>
      <c r="C259" s="41">
        <v>15.7</v>
      </c>
      <c r="D259">
        <f t="shared" si="14"/>
        <v>0</v>
      </c>
    </row>
    <row r="260" spans="1:4" s="13" customFormat="1" x14ac:dyDescent="0.25">
      <c r="A260" s="29">
        <v>20170725</v>
      </c>
      <c r="B260" s="79">
        <v>42941</v>
      </c>
      <c r="C260" s="41">
        <v>13.5</v>
      </c>
      <c r="D260">
        <f t="shared" ref="D260:D323" si="15">IF(C260&lt;15,20-C260,0)</f>
        <v>6.5</v>
      </c>
    </row>
    <row r="261" spans="1:4" s="13" customFormat="1" x14ac:dyDescent="0.25">
      <c r="A261" s="29">
        <v>20170726</v>
      </c>
      <c r="B261" s="79">
        <v>42942</v>
      </c>
      <c r="C261" s="41">
        <v>13.4</v>
      </c>
      <c r="D261">
        <f t="shared" si="15"/>
        <v>6.6</v>
      </c>
    </row>
    <row r="262" spans="1:4" s="13" customFormat="1" x14ac:dyDescent="0.25">
      <c r="A262" s="29">
        <v>20170727</v>
      </c>
      <c r="B262" s="79">
        <v>42943</v>
      </c>
      <c r="C262" s="41">
        <v>15.8</v>
      </c>
      <c r="D262">
        <f t="shared" si="15"/>
        <v>0</v>
      </c>
    </row>
    <row r="263" spans="1:4" s="13" customFormat="1" x14ac:dyDescent="0.25">
      <c r="A263" s="29">
        <v>20170728</v>
      </c>
      <c r="B263" s="79">
        <v>42944</v>
      </c>
      <c r="C263" s="41">
        <v>17.3</v>
      </c>
      <c r="D263">
        <f t="shared" si="15"/>
        <v>0</v>
      </c>
    </row>
    <row r="264" spans="1:4" s="13" customFormat="1" x14ac:dyDescent="0.25">
      <c r="A264" s="29">
        <v>20170729</v>
      </c>
      <c r="B264" s="79">
        <v>42945</v>
      </c>
      <c r="C264" s="41">
        <v>19.8</v>
      </c>
      <c r="D264">
        <f t="shared" si="15"/>
        <v>0</v>
      </c>
    </row>
    <row r="265" spans="1:4" s="13" customFormat="1" x14ac:dyDescent="0.25">
      <c r="A265" s="29">
        <v>20170730</v>
      </c>
      <c r="B265" s="79">
        <v>42946</v>
      </c>
      <c r="C265" s="41">
        <v>22.1</v>
      </c>
      <c r="D265">
        <f t="shared" si="15"/>
        <v>0</v>
      </c>
    </row>
    <row r="266" spans="1:4" s="13" customFormat="1" x14ac:dyDescent="0.25">
      <c r="A266" s="29">
        <v>20170731</v>
      </c>
      <c r="B266" s="79">
        <v>42947</v>
      </c>
      <c r="C266" s="41">
        <v>23</v>
      </c>
      <c r="D266">
        <f t="shared" si="15"/>
        <v>0</v>
      </c>
    </row>
    <row r="267" spans="1:4" s="13" customFormat="1" x14ac:dyDescent="0.25">
      <c r="A267" s="29">
        <v>20170801</v>
      </c>
      <c r="B267" s="79">
        <v>42948</v>
      </c>
      <c r="C267" s="41">
        <v>24.9</v>
      </c>
      <c r="D267">
        <f t="shared" si="15"/>
        <v>0</v>
      </c>
    </row>
    <row r="268" spans="1:4" s="13" customFormat="1" x14ac:dyDescent="0.25">
      <c r="A268" s="29">
        <v>20170802</v>
      </c>
      <c r="B268" s="79">
        <v>42949</v>
      </c>
      <c r="C268" s="41">
        <v>23.6</v>
      </c>
      <c r="D268">
        <f t="shared" si="15"/>
        <v>0</v>
      </c>
    </row>
    <row r="269" spans="1:4" s="13" customFormat="1" x14ac:dyDescent="0.25">
      <c r="A269" s="29">
        <v>20170803</v>
      </c>
      <c r="B269" s="79">
        <v>42950</v>
      </c>
      <c r="C269" s="41">
        <v>23.2</v>
      </c>
      <c r="D269">
        <f t="shared" si="15"/>
        <v>0</v>
      </c>
    </row>
    <row r="270" spans="1:4" s="13" customFormat="1" x14ac:dyDescent="0.25">
      <c r="A270" s="29">
        <v>20170804</v>
      </c>
      <c r="B270" s="79">
        <v>42951</v>
      </c>
      <c r="C270" s="41">
        <v>23.1</v>
      </c>
      <c r="D270">
        <f t="shared" si="15"/>
        <v>0</v>
      </c>
    </row>
    <row r="271" spans="1:4" s="13" customFormat="1" x14ac:dyDescent="0.25">
      <c r="A271" s="29">
        <v>20170805</v>
      </c>
      <c r="B271" s="79">
        <v>42952</v>
      </c>
      <c r="C271" s="41">
        <v>23.6</v>
      </c>
      <c r="D271">
        <f t="shared" si="15"/>
        <v>0</v>
      </c>
    </row>
    <row r="272" spans="1:4" s="13" customFormat="1" x14ac:dyDescent="0.25">
      <c r="A272" s="29">
        <v>20170806</v>
      </c>
      <c r="B272" s="79">
        <v>42953</v>
      </c>
      <c r="C272" s="41">
        <v>17.2</v>
      </c>
      <c r="D272">
        <f t="shared" si="15"/>
        <v>0</v>
      </c>
    </row>
    <row r="273" spans="1:4" s="13" customFormat="1" x14ac:dyDescent="0.25">
      <c r="A273" s="29">
        <v>20170807</v>
      </c>
      <c r="B273" s="79">
        <v>42954</v>
      </c>
      <c r="C273" s="41">
        <v>16.3</v>
      </c>
      <c r="D273">
        <f t="shared" si="15"/>
        <v>0</v>
      </c>
    </row>
    <row r="274" spans="1:4" s="13" customFormat="1" x14ac:dyDescent="0.25">
      <c r="A274" s="29">
        <v>20170808</v>
      </c>
      <c r="B274" s="79">
        <v>42955</v>
      </c>
      <c r="C274" s="41">
        <v>19</v>
      </c>
      <c r="D274">
        <f t="shared" si="15"/>
        <v>0</v>
      </c>
    </row>
    <row r="275" spans="1:4" s="13" customFormat="1" x14ac:dyDescent="0.25">
      <c r="A275" s="29">
        <v>20170809</v>
      </c>
      <c r="B275" s="79">
        <v>42956</v>
      </c>
      <c r="C275" s="41">
        <v>19.100000000000001</v>
      </c>
      <c r="D275">
        <f t="shared" si="15"/>
        <v>0</v>
      </c>
    </row>
    <row r="276" spans="1:4" s="13" customFormat="1" x14ac:dyDescent="0.25">
      <c r="A276" s="29">
        <v>20170810</v>
      </c>
      <c r="B276" s="79">
        <v>42957</v>
      </c>
      <c r="C276" s="41">
        <v>15</v>
      </c>
      <c r="D276">
        <f t="shared" si="15"/>
        <v>0</v>
      </c>
    </row>
    <row r="277" spans="1:4" s="13" customFormat="1" x14ac:dyDescent="0.25">
      <c r="A277" s="29">
        <v>20170811</v>
      </c>
      <c r="B277" s="79">
        <v>42958</v>
      </c>
      <c r="C277" s="41">
        <v>12.8</v>
      </c>
      <c r="D277">
        <f t="shared" si="15"/>
        <v>7.1999999999999993</v>
      </c>
    </row>
    <row r="278" spans="1:4" s="13" customFormat="1" x14ac:dyDescent="0.25">
      <c r="A278" s="29">
        <v>20170812</v>
      </c>
      <c r="B278" s="79">
        <v>42959</v>
      </c>
      <c r="C278" s="41">
        <v>14.7</v>
      </c>
      <c r="D278">
        <f t="shared" si="15"/>
        <v>5.3000000000000007</v>
      </c>
    </row>
    <row r="279" spans="1:4" s="13" customFormat="1" x14ac:dyDescent="0.25">
      <c r="A279" s="29">
        <v>20170813</v>
      </c>
      <c r="B279" s="79">
        <v>42960</v>
      </c>
      <c r="C279" s="41">
        <v>16.8</v>
      </c>
      <c r="D279">
        <f t="shared" si="15"/>
        <v>0</v>
      </c>
    </row>
    <row r="280" spans="1:4" s="13" customFormat="1" x14ac:dyDescent="0.25">
      <c r="A280" s="29">
        <v>20170814</v>
      </c>
      <c r="B280" s="79">
        <v>42961</v>
      </c>
      <c r="C280" s="41">
        <v>18.5</v>
      </c>
      <c r="D280">
        <f t="shared" si="15"/>
        <v>0</v>
      </c>
    </row>
    <row r="281" spans="1:4" s="13" customFormat="1" x14ac:dyDescent="0.25">
      <c r="A281" s="29">
        <v>20170815</v>
      </c>
      <c r="B281" s="79">
        <v>42962</v>
      </c>
      <c r="C281" s="41">
        <v>21.1</v>
      </c>
      <c r="D281">
        <f t="shared" si="15"/>
        <v>0</v>
      </c>
    </row>
    <row r="282" spans="1:4" s="13" customFormat="1" x14ac:dyDescent="0.25">
      <c r="A282" s="29">
        <v>20170816</v>
      </c>
      <c r="B282" s="79">
        <v>42963</v>
      </c>
      <c r="C282" s="41">
        <v>19.7</v>
      </c>
      <c r="D282">
        <f t="shared" si="15"/>
        <v>0</v>
      </c>
    </row>
    <row r="283" spans="1:4" s="13" customFormat="1" x14ac:dyDescent="0.25">
      <c r="A283" s="29">
        <v>20170817</v>
      </c>
      <c r="B283" s="79">
        <v>42964</v>
      </c>
      <c r="C283" s="41">
        <v>20.5</v>
      </c>
      <c r="D283">
        <f t="shared" si="15"/>
        <v>0</v>
      </c>
    </row>
    <row r="284" spans="1:4" s="13" customFormat="1" x14ac:dyDescent="0.25">
      <c r="A284" s="29">
        <v>20170818</v>
      </c>
      <c r="B284" s="79">
        <v>42965</v>
      </c>
      <c r="C284" s="41">
        <v>21.9</v>
      </c>
      <c r="D284">
        <f t="shared" si="15"/>
        <v>0</v>
      </c>
    </row>
    <row r="285" spans="1:4" s="13" customFormat="1" x14ac:dyDescent="0.25">
      <c r="A285" s="29">
        <v>20170819</v>
      </c>
      <c r="B285" s="79">
        <v>42966</v>
      </c>
      <c r="C285" s="41">
        <v>16.3</v>
      </c>
      <c r="D285">
        <f t="shared" si="15"/>
        <v>0</v>
      </c>
    </row>
    <row r="286" spans="1:4" s="13" customFormat="1" x14ac:dyDescent="0.25">
      <c r="A286" s="29">
        <v>20170820</v>
      </c>
      <c r="B286" s="79">
        <v>42967</v>
      </c>
      <c r="C286" s="41">
        <v>15.3</v>
      </c>
      <c r="D286">
        <f t="shared" si="15"/>
        <v>0</v>
      </c>
    </row>
    <row r="287" spans="1:4" s="13" customFormat="1" x14ac:dyDescent="0.25">
      <c r="A287" s="29">
        <v>20170821</v>
      </c>
      <c r="B287" s="79">
        <v>42968</v>
      </c>
      <c r="C287" s="41">
        <v>14.3</v>
      </c>
      <c r="D287">
        <f t="shared" si="15"/>
        <v>5.6999999999999993</v>
      </c>
    </row>
    <row r="288" spans="1:4" s="13" customFormat="1" x14ac:dyDescent="0.25">
      <c r="A288" s="29">
        <v>20170822</v>
      </c>
      <c r="B288" s="79">
        <v>42969</v>
      </c>
      <c r="C288" s="41">
        <v>13.6</v>
      </c>
      <c r="D288">
        <f t="shared" si="15"/>
        <v>6.4</v>
      </c>
    </row>
    <row r="289" spans="1:4" s="13" customFormat="1" x14ac:dyDescent="0.25">
      <c r="A289" s="29">
        <v>20170823</v>
      </c>
      <c r="B289" s="79">
        <v>42970</v>
      </c>
      <c r="C289" s="41">
        <v>15.7</v>
      </c>
      <c r="D289">
        <f t="shared" si="15"/>
        <v>0</v>
      </c>
    </row>
    <row r="290" spans="1:4" s="13" customFormat="1" x14ac:dyDescent="0.25">
      <c r="A290" s="29">
        <v>20170824</v>
      </c>
      <c r="B290" s="79">
        <v>42971</v>
      </c>
      <c r="C290" s="41">
        <v>19.399999999999999</v>
      </c>
      <c r="D290">
        <f t="shared" si="15"/>
        <v>0</v>
      </c>
    </row>
    <row r="291" spans="1:4" s="13" customFormat="1" x14ac:dyDescent="0.25">
      <c r="A291" s="29">
        <v>20170825</v>
      </c>
      <c r="B291" s="79">
        <v>42972</v>
      </c>
      <c r="C291" s="41">
        <v>20.6</v>
      </c>
      <c r="D291">
        <f t="shared" si="15"/>
        <v>0</v>
      </c>
    </row>
    <row r="292" spans="1:4" s="13" customFormat="1" x14ac:dyDescent="0.25">
      <c r="A292" s="29">
        <v>20170826</v>
      </c>
      <c r="B292" s="79">
        <v>42973</v>
      </c>
      <c r="C292" s="41">
        <v>22.2</v>
      </c>
      <c r="D292">
        <f t="shared" si="15"/>
        <v>0</v>
      </c>
    </row>
    <row r="293" spans="1:4" s="13" customFormat="1" x14ac:dyDescent="0.25">
      <c r="A293" s="29">
        <v>20170827</v>
      </c>
      <c r="B293" s="79">
        <v>42974</v>
      </c>
      <c r="C293" s="41">
        <v>19.100000000000001</v>
      </c>
      <c r="D293">
        <f t="shared" si="15"/>
        <v>0</v>
      </c>
    </row>
    <row r="294" spans="1:4" s="13" customFormat="1" x14ac:dyDescent="0.25">
      <c r="A294" s="29">
        <v>20170828</v>
      </c>
      <c r="B294" s="79">
        <v>42975</v>
      </c>
      <c r="C294" s="41">
        <v>18.100000000000001</v>
      </c>
      <c r="D294">
        <f t="shared" si="15"/>
        <v>0</v>
      </c>
    </row>
    <row r="295" spans="1:4" s="13" customFormat="1" x14ac:dyDescent="0.25">
      <c r="A295" s="29">
        <v>20170829</v>
      </c>
      <c r="B295" s="79">
        <v>42976</v>
      </c>
      <c r="C295" s="41">
        <v>18.100000000000001</v>
      </c>
      <c r="D295">
        <f t="shared" si="15"/>
        <v>0</v>
      </c>
    </row>
    <row r="296" spans="1:4" s="13" customFormat="1" x14ac:dyDescent="0.25">
      <c r="A296" s="29">
        <v>20170830</v>
      </c>
      <c r="B296" s="79">
        <v>42977</v>
      </c>
      <c r="C296" s="41">
        <v>19.7</v>
      </c>
      <c r="D296">
        <f t="shared" si="15"/>
        <v>0</v>
      </c>
    </row>
    <row r="297" spans="1:4" s="13" customFormat="1" x14ac:dyDescent="0.25">
      <c r="A297" s="29">
        <v>20170831</v>
      </c>
      <c r="B297" s="79">
        <v>42978</v>
      </c>
      <c r="C297" s="41">
        <v>18.600000000000001</v>
      </c>
      <c r="D297">
        <f t="shared" si="15"/>
        <v>0</v>
      </c>
    </row>
    <row r="298" spans="1:4" s="13" customFormat="1" x14ac:dyDescent="0.25">
      <c r="A298" s="29">
        <v>20170901</v>
      </c>
      <c r="B298" s="79">
        <v>42979</v>
      </c>
      <c r="C298" s="41">
        <v>13.3</v>
      </c>
      <c r="D298">
        <f t="shared" si="15"/>
        <v>6.6999999999999993</v>
      </c>
    </row>
    <row r="299" spans="1:4" s="13" customFormat="1" x14ac:dyDescent="0.25">
      <c r="A299" s="29">
        <v>20170902</v>
      </c>
      <c r="B299" s="79">
        <v>42980</v>
      </c>
      <c r="C299" s="41">
        <v>11.5</v>
      </c>
      <c r="D299">
        <f t="shared" si="15"/>
        <v>8.5</v>
      </c>
    </row>
    <row r="300" spans="1:4" s="13" customFormat="1" x14ac:dyDescent="0.25">
      <c r="A300" s="29">
        <v>20170903</v>
      </c>
      <c r="B300" s="79">
        <v>42981</v>
      </c>
      <c r="C300" s="41">
        <v>11.6</v>
      </c>
      <c r="D300">
        <f t="shared" si="15"/>
        <v>8.4</v>
      </c>
    </row>
    <row r="301" spans="1:4" s="13" customFormat="1" x14ac:dyDescent="0.25">
      <c r="A301" s="29">
        <v>20170904</v>
      </c>
      <c r="B301" s="79">
        <v>42982</v>
      </c>
      <c r="C301" s="41">
        <v>11.4</v>
      </c>
      <c r="D301">
        <f t="shared" si="15"/>
        <v>8.6</v>
      </c>
    </row>
    <row r="302" spans="1:4" s="13" customFormat="1" x14ac:dyDescent="0.25">
      <c r="A302" s="29">
        <v>20170905</v>
      </c>
      <c r="B302" s="79">
        <v>42983</v>
      </c>
      <c r="C302" s="41">
        <v>16</v>
      </c>
      <c r="D302">
        <f t="shared" si="15"/>
        <v>0</v>
      </c>
    </row>
    <row r="303" spans="1:4" s="13" customFormat="1" x14ac:dyDescent="0.25">
      <c r="A303" s="29">
        <v>20170906</v>
      </c>
      <c r="B303" s="79">
        <v>42984</v>
      </c>
      <c r="C303" s="41">
        <v>17.3</v>
      </c>
      <c r="D303">
        <f t="shared" si="15"/>
        <v>0</v>
      </c>
    </row>
    <row r="304" spans="1:4" s="13" customFormat="1" x14ac:dyDescent="0.25">
      <c r="A304" s="29">
        <v>20170907</v>
      </c>
      <c r="B304" s="79">
        <v>42985</v>
      </c>
      <c r="C304" s="41">
        <v>13.8</v>
      </c>
      <c r="D304">
        <f t="shared" si="15"/>
        <v>6.1999999999999993</v>
      </c>
    </row>
    <row r="305" spans="1:4" s="13" customFormat="1" x14ac:dyDescent="0.25">
      <c r="A305" s="29">
        <v>20170908</v>
      </c>
      <c r="B305" s="79">
        <v>42986</v>
      </c>
      <c r="C305" s="41">
        <v>13.3</v>
      </c>
      <c r="D305">
        <f t="shared" si="15"/>
        <v>6.6999999999999993</v>
      </c>
    </row>
    <row r="306" spans="1:4" s="13" customFormat="1" x14ac:dyDescent="0.25">
      <c r="A306" s="29">
        <v>20170909</v>
      </c>
      <c r="B306" s="79">
        <v>42987</v>
      </c>
      <c r="C306" s="41">
        <v>12.3</v>
      </c>
      <c r="D306">
        <f t="shared" si="15"/>
        <v>7.6999999999999993</v>
      </c>
    </row>
    <row r="307" spans="1:4" s="13" customFormat="1" x14ac:dyDescent="0.25">
      <c r="A307" s="29">
        <v>20170910</v>
      </c>
      <c r="B307" s="79">
        <v>42988</v>
      </c>
      <c r="C307" s="41">
        <v>11.9</v>
      </c>
      <c r="D307">
        <f t="shared" si="15"/>
        <v>8.1</v>
      </c>
    </row>
    <row r="308" spans="1:4" s="13" customFormat="1" x14ac:dyDescent="0.25">
      <c r="A308" s="29">
        <v>20170911</v>
      </c>
      <c r="B308" s="79">
        <v>42989</v>
      </c>
      <c r="C308" s="41">
        <v>12.3</v>
      </c>
      <c r="D308">
        <f t="shared" si="15"/>
        <v>7.6999999999999993</v>
      </c>
    </row>
    <row r="309" spans="1:4" s="13" customFormat="1" x14ac:dyDescent="0.25">
      <c r="A309" s="29">
        <v>20170912</v>
      </c>
      <c r="B309" s="79">
        <v>42990</v>
      </c>
      <c r="C309" s="41">
        <v>12</v>
      </c>
      <c r="D309">
        <f t="shared" si="15"/>
        <v>8</v>
      </c>
    </row>
    <row r="310" spans="1:4" s="13" customFormat="1" x14ac:dyDescent="0.25">
      <c r="A310" s="29">
        <v>20170913</v>
      </c>
      <c r="B310" s="79">
        <v>42991</v>
      </c>
      <c r="C310" s="41">
        <v>14.7</v>
      </c>
      <c r="D310">
        <f t="shared" si="15"/>
        <v>5.3000000000000007</v>
      </c>
    </row>
    <row r="311" spans="1:4" s="13" customFormat="1" x14ac:dyDescent="0.25">
      <c r="A311" s="29">
        <v>20170914</v>
      </c>
      <c r="B311" s="79">
        <v>42992</v>
      </c>
      <c r="C311" s="41">
        <v>12.7</v>
      </c>
      <c r="D311">
        <f t="shared" si="15"/>
        <v>7.3000000000000007</v>
      </c>
    </row>
    <row r="312" spans="1:4" s="13" customFormat="1" x14ac:dyDescent="0.25">
      <c r="A312" s="29">
        <v>20170915</v>
      </c>
      <c r="B312" s="79">
        <v>42993</v>
      </c>
      <c r="C312" s="41">
        <v>10.9</v>
      </c>
      <c r="D312">
        <f t="shared" si="15"/>
        <v>9.1</v>
      </c>
    </row>
    <row r="313" spans="1:4" s="13" customFormat="1" x14ac:dyDescent="0.25">
      <c r="A313" s="29">
        <v>20170916</v>
      </c>
      <c r="B313" s="79">
        <v>42994</v>
      </c>
      <c r="C313" s="41">
        <v>9.4</v>
      </c>
      <c r="D313">
        <f t="shared" si="15"/>
        <v>10.6</v>
      </c>
    </row>
    <row r="314" spans="1:4" s="13" customFormat="1" x14ac:dyDescent="0.25">
      <c r="A314" s="29">
        <v>20170917</v>
      </c>
      <c r="B314" s="79">
        <v>42995</v>
      </c>
      <c r="C314" s="41">
        <v>9.1</v>
      </c>
      <c r="D314">
        <f t="shared" si="15"/>
        <v>10.9</v>
      </c>
    </row>
    <row r="315" spans="1:4" s="13" customFormat="1" x14ac:dyDescent="0.25">
      <c r="A315" s="29">
        <v>20170918</v>
      </c>
      <c r="B315" s="79">
        <v>42996</v>
      </c>
      <c r="C315" s="41">
        <v>9.6</v>
      </c>
      <c r="D315">
        <f t="shared" si="15"/>
        <v>10.4</v>
      </c>
    </row>
    <row r="316" spans="1:4" s="13" customFormat="1" x14ac:dyDescent="0.25">
      <c r="A316" s="29">
        <v>20170919</v>
      </c>
      <c r="B316" s="79">
        <v>42997</v>
      </c>
      <c r="C316" s="41">
        <v>9</v>
      </c>
      <c r="D316">
        <f t="shared" si="15"/>
        <v>11</v>
      </c>
    </row>
    <row r="317" spans="1:4" s="13" customFormat="1" x14ac:dyDescent="0.25">
      <c r="A317" s="29">
        <v>20170920</v>
      </c>
      <c r="B317" s="79">
        <v>42998</v>
      </c>
      <c r="C317" s="41">
        <v>10</v>
      </c>
      <c r="D317">
        <f t="shared" si="15"/>
        <v>10</v>
      </c>
    </row>
    <row r="318" spans="1:4" s="13" customFormat="1" x14ac:dyDescent="0.25">
      <c r="A318" s="29">
        <v>20170921</v>
      </c>
      <c r="B318" s="79">
        <v>42999</v>
      </c>
      <c r="C318" s="41">
        <v>10.1</v>
      </c>
      <c r="D318">
        <f t="shared" si="15"/>
        <v>9.9</v>
      </c>
    </row>
    <row r="319" spans="1:4" s="13" customFormat="1" x14ac:dyDescent="0.25">
      <c r="A319" s="29">
        <v>20170922</v>
      </c>
      <c r="B319" s="79">
        <v>43000</v>
      </c>
      <c r="C319" s="41">
        <v>8.8000000000000007</v>
      </c>
      <c r="D319">
        <f t="shared" si="15"/>
        <v>11.2</v>
      </c>
    </row>
    <row r="320" spans="1:4" s="13" customFormat="1" x14ac:dyDescent="0.25">
      <c r="A320" s="29">
        <v>20170923</v>
      </c>
      <c r="B320" s="79">
        <v>43001</v>
      </c>
      <c r="C320" s="41">
        <v>11.7</v>
      </c>
      <c r="D320">
        <f t="shared" si="15"/>
        <v>8.3000000000000007</v>
      </c>
    </row>
    <row r="321" spans="1:4" s="13" customFormat="1" x14ac:dyDescent="0.25">
      <c r="A321" s="29">
        <v>20170924</v>
      </c>
      <c r="B321" s="79">
        <v>43002</v>
      </c>
      <c r="C321" s="41">
        <v>11.2</v>
      </c>
      <c r="D321">
        <f t="shared" si="15"/>
        <v>8.8000000000000007</v>
      </c>
    </row>
    <row r="322" spans="1:4" s="13" customFormat="1" x14ac:dyDescent="0.25">
      <c r="A322" s="29">
        <v>20170925</v>
      </c>
      <c r="B322" s="79">
        <v>43003</v>
      </c>
      <c r="C322" s="41">
        <v>9.4</v>
      </c>
      <c r="D322">
        <f t="shared" si="15"/>
        <v>10.6</v>
      </c>
    </row>
    <row r="323" spans="1:4" s="13" customFormat="1" x14ac:dyDescent="0.25">
      <c r="A323" s="29">
        <v>20170926</v>
      </c>
      <c r="B323" s="79">
        <v>43004</v>
      </c>
      <c r="C323" s="41">
        <v>10</v>
      </c>
      <c r="D323">
        <f t="shared" si="15"/>
        <v>10</v>
      </c>
    </row>
    <row r="324" spans="1:4" s="13" customFormat="1" x14ac:dyDescent="0.25">
      <c r="A324" s="29">
        <v>20170927</v>
      </c>
      <c r="B324" s="79">
        <v>43005</v>
      </c>
      <c r="C324" s="41">
        <v>12.1</v>
      </c>
      <c r="D324">
        <f t="shared" ref="D324:D387" si="16">IF(C324&lt;15,20-C324,0)</f>
        <v>7.9</v>
      </c>
    </row>
    <row r="325" spans="1:4" s="13" customFormat="1" x14ac:dyDescent="0.25">
      <c r="A325" s="29">
        <v>20170928</v>
      </c>
      <c r="B325" s="79">
        <v>43006</v>
      </c>
      <c r="C325" s="41">
        <v>12.6</v>
      </c>
      <c r="D325">
        <f t="shared" si="16"/>
        <v>7.4</v>
      </c>
    </row>
    <row r="326" spans="1:4" s="13" customFormat="1" x14ac:dyDescent="0.25">
      <c r="A326" s="29">
        <v>20170929</v>
      </c>
      <c r="B326" s="79">
        <v>43007</v>
      </c>
      <c r="C326" s="41">
        <v>14</v>
      </c>
      <c r="D326">
        <f t="shared" si="16"/>
        <v>6</v>
      </c>
    </row>
    <row r="327" spans="1:4" s="13" customFormat="1" x14ac:dyDescent="0.25">
      <c r="A327" s="29">
        <v>20170930</v>
      </c>
      <c r="B327" s="79">
        <v>43008</v>
      </c>
      <c r="C327" s="41">
        <v>14.8</v>
      </c>
      <c r="D327">
        <f t="shared" si="16"/>
        <v>5.1999999999999993</v>
      </c>
    </row>
    <row r="328" spans="1:4" s="13" customFormat="1" x14ac:dyDescent="0.25">
      <c r="A328" s="29">
        <v>20171001</v>
      </c>
      <c r="B328" s="79">
        <v>43009</v>
      </c>
      <c r="C328" s="41">
        <v>11.3</v>
      </c>
      <c r="D328">
        <f t="shared" si="16"/>
        <v>8.6999999999999993</v>
      </c>
    </row>
    <row r="329" spans="1:4" s="13" customFormat="1" x14ac:dyDescent="0.25">
      <c r="A329" s="29">
        <v>20171002</v>
      </c>
      <c r="B329" s="79">
        <v>43010</v>
      </c>
      <c r="C329" s="41">
        <v>12</v>
      </c>
      <c r="D329">
        <f t="shared" si="16"/>
        <v>8</v>
      </c>
    </row>
    <row r="330" spans="1:4" s="13" customFormat="1" x14ac:dyDescent="0.25">
      <c r="A330" s="29">
        <v>20171003</v>
      </c>
      <c r="B330" s="79">
        <v>43011</v>
      </c>
      <c r="C330" s="41">
        <v>12.2</v>
      </c>
      <c r="D330">
        <f t="shared" si="16"/>
        <v>7.8000000000000007</v>
      </c>
    </row>
    <row r="331" spans="1:4" s="13" customFormat="1" x14ac:dyDescent="0.25">
      <c r="A331" s="29">
        <v>20171004</v>
      </c>
      <c r="B331" s="79">
        <v>43012</v>
      </c>
      <c r="C331" s="41">
        <v>10.199999999999999</v>
      </c>
      <c r="D331">
        <f t="shared" si="16"/>
        <v>9.8000000000000007</v>
      </c>
    </row>
    <row r="332" spans="1:4" s="13" customFormat="1" x14ac:dyDescent="0.25">
      <c r="A332" s="29">
        <v>20171005</v>
      </c>
      <c r="B332" s="79">
        <v>43013</v>
      </c>
      <c r="C332" s="41">
        <v>13.8</v>
      </c>
      <c r="D332">
        <f t="shared" si="16"/>
        <v>6.1999999999999993</v>
      </c>
    </row>
    <row r="333" spans="1:4" s="13" customFormat="1" x14ac:dyDescent="0.25">
      <c r="A333" s="29">
        <v>20171006</v>
      </c>
      <c r="B333" s="79">
        <v>43014</v>
      </c>
      <c r="C333" s="41">
        <v>8.9</v>
      </c>
      <c r="D333">
        <f t="shared" si="16"/>
        <v>11.1</v>
      </c>
    </row>
    <row r="334" spans="1:4" s="13" customFormat="1" x14ac:dyDescent="0.25">
      <c r="A334" s="29">
        <v>20171007</v>
      </c>
      <c r="B334" s="79">
        <v>43015</v>
      </c>
      <c r="C334" s="41">
        <v>9.6</v>
      </c>
      <c r="D334">
        <f t="shared" si="16"/>
        <v>10.4</v>
      </c>
    </row>
    <row r="335" spans="1:4" s="13" customFormat="1" x14ac:dyDescent="0.25">
      <c r="A335" s="29">
        <v>20171008</v>
      </c>
      <c r="B335" s="79">
        <v>43016</v>
      </c>
      <c r="C335" s="41">
        <v>9.8000000000000007</v>
      </c>
      <c r="D335">
        <f t="shared" si="16"/>
        <v>10.199999999999999</v>
      </c>
    </row>
    <row r="336" spans="1:4" s="13" customFormat="1" x14ac:dyDescent="0.25">
      <c r="A336" s="29">
        <v>20171009</v>
      </c>
      <c r="B336" s="79">
        <v>43017</v>
      </c>
      <c r="C336" s="41">
        <v>10.1</v>
      </c>
      <c r="D336">
        <f t="shared" si="16"/>
        <v>9.9</v>
      </c>
    </row>
    <row r="337" spans="1:4" s="13" customFormat="1" x14ac:dyDescent="0.25">
      <c r="A337" s="29">
        <v>20171010</v>
      </c>
      <c r="B337" s="79">
        <v>43018</v>
      </c>
      <c r="C337" s="41">
        <v>11</v>
      </c>
      <c r="D337">
        <f t="shared" si="16"/>
        <v>9</v>
      </c>
    </row>
    <row r="338" spans="1:4" s="13" customFormat="1" x14ac:dyDescent="0.25">
      <c r="A338" s="29">
        <v>20171011</v>
      </c>
      <c r="B338" s="79">
        <v>43019</v>
      </c>
      <c r="C338" s="41">
        <v>11.8</v>
      </c>
      <c r="D338">
        <f t="shared" si="16"/>
        <v>8.1999999999999993</v>
      </c>
    </row>
    <row r="339" spans="1:4" s="13" customFormat="1" x14ac:dyDescent="0.25">
      <c r="A339" s="29">
        <v>20171012</v>
      </c>
      <c r="B339" s="79">
        <v>43020</v>
      </c>
      <c r="C339" s="41">
        <v>11.5</v>
      </c>
      <c r="D339">
        <f t="shared" si="16"/>
        <v>8.5</v>
      </c>
    </row>
    <row r="340" spans="1:4" s="13" customFormat="1" x14ac:dyDescent="0.25">
      <c r="A340" s="29">
        <v>20171013</v>
      </c>
      <c r="B340" s="79">
        <v>43021</v>
      </c>
      <c r="C340" s="41">
        <v>11.6</v>
      </c>
      <c r="D340">
        <f t="shared" si="16"/>
        <v>8.4</v>
      </c>
    </row>
    <row r="341" spans="1:4" s="13" customFormat="1" x14ac:dyDescent="0.25">
      <c r="A341" s="29">
        <v>20171014</v>
      </c>
      <c r="B341" s="79">
        <v>43022</v>
      </c>
      <c r="C341" s="41">
        <v>10.3</v>
      </c>
      <c r="D341">
        <f t="shared" si="16"/>
        <v>9.6999999999999993</v>
      </c>
    </row>
    <row r="342" spans="1:4" s="13" customFormat="1" x14ac:dyDescent="0.25">
      <c r="A342" s="29">
        <v>20171015</v>
      </c>
      <c r="B342" s="79">
        <v>43023</v>
      </c>
      <c r="C342" s="41">
        <v>10.3</v>
      </c>
      <c r="D342">
        <f t="shared" si="16"/>
        <v>9.6999999999999993</v>
      </c>
    </row>
    <row r="343" spans="1:4" s="13" customFormat="1" x14ac:dyDescent="0.25">
      <c r="A343" s="29">
        <v>20171016</v>
      </c>
      <c r="B343" s="79">
        <v>43024</v>
      </c>
      <c r="C343" s="41">
        <v>11.9</v>
      </c>
      <c r="D343">
        <f t="shared" si="16"/>
        <v>8.1</v>
      </c>
    </row>
    <row r="344" spans="1:4" s="13" customFormat="1" x14ac:dyDescent="0.25">
      <c r="A344" s="29">
        <v>20171017</v>
      </c>
      <c r="B344" s="79">
        <v>43025</v>
      </c>
      <c r="C344" s="41">
        <v>10.4</v>
      </c>
      <c r="D344">
        <f t="shared" si="16"/>
        <v>9.6</v>
      </c>
    </row>
    <row r="345" spans="1:4" s="13" customFormat="1" x14ac:dyDescent="0.25">
      <c r="A345" s="29">
        <v>20171018</v>
      </c>
      <c r="B345" s="79">
        <v>43026</v>
      </c>
      <c r="C345" s="41">
        <v>10.5</v>
      </c>
      <c r="D345">
        <f t="shared" si="16"/>
        <v>9.5</v>
      </c>
    </row>
    <row r="346" spans="1:4" s="13" customFormat="1" x14ac:dyDescent="0.25">
      <c r="A346" s="29">
        <v>20171019</v>
      </c>
      <c r="B346" s="79">
        <v>43027</v>
      </c>
      <c r="C346" s="41">
        <v>9.1</v>
      </c>
      <c r="D346">
        <f t="shared" si="16"/>
        <v>10.9</v>
      </c>
    </row>
    <row r="347" spans="1:4" s="13" customFormat="1" x14ac:dyDescent="0.25">
      <c r="A347" s="29">
        <v>20171020</v>
      </c>
      <c r="B347" s="79">
        <v>43028</v>
      </c>
      <c r="C347" s="41">
        <v>12.9</v>
      </c>
      <c r="D347">
        <f t="shared" si="16"/>
        <v>7.1</v>
      </c>
    </row>
    <row r="348" spans="1:4" s="13" customFormat="1" x14ac:dyDescent="0.25">
      <c r="A348" s="29">
        <v>20171021</v>
      </c>
      <c r="B348" s="79">
        <v>43029</v>
      </c>
      <c r="C348" s="41">
        <v>13.8</v>
      </c>
      <c r="D348">
        <f t="shared" si="16"/>
        <v>6.1999999999999993</v>
      </c>
    </row>
    <row r="349" spans="1:4" s="13" customFormat="1" x14ac:dyDescent="0.25">
      <c r="A349" s="29">
        <v>20171022</v>
      </c>
      <c r="B349" s="79">
        <v>43030</v>
      </c>
      <c r="C349" s="41">
        <v>9.3000000000000007</v>
      </c>
      <c r="D349">
        <f t="shared" si="16"/>
        <v>10.7</v>
      </c>
    </row>
    <row r="350" spans="1:4" s="13" customFormat="1" x14ac:dyDescent="0.25">
      <c r="A350" s="29">
        <v>20171023</v>
      </c>
      <c r="B350" s="79">
        <v>43031</v>
      </c>
      <c r="C350" s="41">
        <v>7.9</v>
      </c>
      <c r="D350">
        <f t="shared" si="16"/>
        <v>12.1</v>
      </c>
    </row>
    <row r="351" spans="1:4" s="13" customFormat="1" x14ac:dyDescent="0.25">
      <c r="A351" s="29">
        <v>20171024</v>
      </c>
      <c r="B351" s="79">
        <v>43032</v>
      </c>
      <c r="C351" s="41">
        <v>9.5</v>
      </c>
      <c r="D351">
        <f t="shared" si="16"/>
        <v>10.5</v>
      </c>
    </row>
    <row r="352" spans="1:4" s="13" customFormat="1" x14ac:dyDescent="0.25">
      <c r="A352" s="29">
        <v>20171025</v>
      </c>
      <c r="B352" s="79">
        <v>43033</v>
      </c>
      <c r="C352" s="41">
        <v>11</v>
      </c>
      <c r="D352">
        <f t="shared" si="16"/>
        <v>9</v>
      </c>
    </row>
    <row r="353" spans="1:4" s="13" customFormat="1" x14ac:dyDescent="0.25">
      <c r="A353" s="29">
        <v>20171026</v>
      </c>
      <c r="B353" s="79">
        <v>43034</v>
      </c>
      <c r="C353" s="41">
        <v>11.8</v>
      </c>
      <c r="D353">
        <f t="shared" si="16"/>
        <v>8.1999999999999993</v>
      </c>
    </row>
    <row r="354" spans="1:4" s="13" customFormat="1" x14ac:dyDescent="0.25">
      <c r="A354" s="29">
        <v>20171027</v>
      </c>
      <c r="B354" s="79">
        <v>43035</v>
      </c>
      <c r="C354" s="41">
        <v>9.8000000000000007</v>
      </c>
      <c r="D354">
        <f t="shared" si="16"/>
        <v>10.199999999999999</v>
      </c>
    </row>
    <row r="355" spans="1:4" s="13" customFormat="1" x14ac:dyDescent="0.25">
      <c r="A355" s="29">
        <v>20171028</v>
      </c>
      <c r="B355" s="79">
        <v>43036</v>
      </c>
      <c r="C355" s="41">
        <v>7.8</v>
      </c>
      <c r="D355">
        <f t="shared" si="16"/>
        <v>12.2</v>
      </c>
    </row>
    <row r="356" spans="1:4" s="13" customFormat="1" x14ac:dyDescent="0.25">
      <c r="A356" s="29">
        <v>20171029</v>
      </c>
      <c r="B356" s="79">
        <v>43037</v>
      </c>
      <c r="C356" s="41">
        <v>7.8</v>
      </c>
      <c r="D356">
        <f t="shared" si="16"/>
        <v>12.2</v>
      </c>
    </row>
    <row r="357" spans="1:4" s="13" customFormat="1" x14ac:dyDescent="0.25">
      <c r="A357" s="29">
        <v>20171030</v>
      </c>
      <c r="B357" s="79">
        <v>43038</v>
      </c>
      <c r="C357" s="41">
        <v>4.4000000000000004</v>
      </c>
      <c r="D357">
        <f t="shared" si="16"/>
        <v>15.6</v>
      </c>
    </row>
    <row r="358" spans="1:4" s="13" customFormat="1" x14ac:dyDescent="0.25">
      <c r="A358" s="29">
        <v>20171031</v>
      </c>
      <c r="B358" s="79">
        <v>43039</v>
      </c>
      <c r="C358" s="41">
        <v>3.3</v>
      </c>
      <c r="D358">
        <f t="shared" si="16"/>
        <v>16.7</v>
      </c>
    </row>
    <row r="359" spans="1:4" s="13" customFormat="1" x14ac:dyDescent="0.25">
      <c r="A359" s="29">
        <v>20171101</v>
      </c>
      <c r="B359" s="79">
        <v>43040</v>
      </c>
      <c r="C359" s="41">
        <v>5.2</v>
      </c>
      <c r="D359">
        <f t="shared" si="16"/>
        <v>14.8</v>
      </c>
    </row>
    <row r="360" spans="1:4" s="13" customFormat="1" x14ac:dyDescent="0.25">
      <c r="A360" s="29">
        <v>20171102</v>
      </c>
      <c r="B360" s="79">
        <v>43041</v>
      </c>
      <c r="C360" s="41">
        <v>8.1</v>
      </c>
      <c r="D360">
        <f t="shared" si="16"/>
        <v>11.9</v>
      </c>
    </row>
    <row r="361" spans="1:4" s="13" customFormat="1" x14ac:dyDescent="0.25">
      <c r="A361" s="29">
        <v>20171103</v>
      </c>
      <c r="B361" s="79">
        <v>43042</v>
      </c>
      <c r="C361" s="41">
        <v>7.9</v>
      </c>
      <c r="D361">
        <f t="shared" si="16"/>
        <v>12.1</v>
      </c>
    </row>
    <row r="362" spans="1:4" s="13" customFormat="1" x14ac:dyDescent="0.25">
      <c r="A362" s="29">
        <v>20171104</v>
      </c>
      <c r="B362" s="79">
        <v>43043</v>
      </c>
      <c r="C362" s="41">
        <v>5.8</v>
      </c>
      <c r="D362">
        <f t="shared" si="16"/>
        <v>14.2</v>
      </c>
    </row>
    <row r="363" spans="1:4" s="13" customFormat="1" x14ac:dyDescent="0.25">
      <c r="A363" s="29">
        <v>20171105</v>
      </c>
      <c r="B363" s="79">
        <v>43044</v>
      </c>
      <c r="C363" s="41">
        <v>5.5</v>
      </c>
      <c r="D363">
        <f t="shared" si="16"/>
        <v>14.5</v>
      </c>
    </row>
    <row r="364" spans="1:4" s="13" customFormat="1" x14ac:dyDescent="0.25">
      <c r="A364" s="29">
        <v>20171106</v>
      </c>
      <c r="B364" s="79">
        <v>43045</v>
      </c>
      <c r="C364" s="41">
        <v>5</v>
      </c>
      <c r="D364">
        <f t="shared" si="16"/>
        <v>15</v>
      </c>
    </row>
    <row r="365" spans="1:4" s="13" customFormat="1" x14ac:dyDescent="0.25">
      <c r="A365" s="29">
        <v>20171107</v>
      </c>
      <c r="B365" s="79">
        <v>43046</v>
      </c>
      <c r="C365" s="41">
        <v>6.4</v>
      </c>
      <c r="D365">
        <f t="shared" si="16"/>
        <v>13.6</v>
      </c>
    </row>
    <row r="366" spans="1:4" s="13" customFormat="1" x14ac:dyDescent="0.25">
      <c r="A366" s="29">
        <v>20171108</v>
      </c>
      <c r="B366" s="79">
        <v>43047</v>
      </c>
      <c r="C366" s="41">
        <v>5.2</v>
      </c>
      <c r="D366">
        <f t="shared" si="16"/>
        <v>14.8</v>
      </c>
    </row>
    <row r="367" spans="1:4" s="13" customFormat="1" x14ac:dyDescent="0.25">
      <c r="A367" s="29">
        <v>20171109</v>
      </c>
      <c r="B367" s="79">
        <v>43048</v>
      </c>
      <c r="C367" s="41">
        <v>6.1</v>
      </c>
      <c r="D367">
        <f t="shared" si="16"/>
        <v>13.9</v>
      </c>
    </row>
    <row r="368" spans="1:4" s="13" customFormat="1" x14ac:dyDescent="0.25">
      <c r="A368" s="29">
        <v>20171110</v>
      </c>
      <c r="B368" s="79">
        <v>43049</v>
      </c>
      <c r="C368" s="41">
        <v>6</v>
      </c>
      <c r="D368">
        <f t="shared" si="16"/>
        <v>14</v>
      </c>
    </row>
    <row r="369" spans="1:4" s="13" customFormat="1" x14ac:dyDescent="0.25">
      <c r="A369" s="29">
        <v>20171111</v>
      </c>
      <c r="B369" s="79">
        <v>43050</v>
      </c>
      <c r="C369" s="41">
        <v>5.9</v>
      </c>
      <c r="D369">
        <f t="shared" si="16"/>
        <v>14.1</v>
      </c>
    </row>
    <row r="370" spans="1:4" s="13" customFormat="1" x14ac:dyDescent="0.25">
      <c r="A370" s="29">
        <v>20171112</v>
      </c>
      <c r="B370" s="79">
        <v>43051</v>
      </c>
      <c r="C370" s="41">
        <v>5</v>
      </c>
      <c r="D370">
        <f t="shared" si="16"/>
        <v>15</v>
      </c>
    </row>
    <row r="371" spans="1:4" s="13" customFormat="1" x14ac:dyDescent="0.25">
      <c r="A371" s="29">
        <v>20171113</v>
      </c>
      <c r="B371" s="79">
        <v>43052</v>
      </c>
      <c r="C371" s="41">
        <v>2.5</v>
      </c>
      <c r="D371">
        <f t="shared" si="16"/>
        <v>17.5</v>
      </c>
    </row>
    <row r="372" spans="1:4" s="13" customFormat="1" x14ac:dyDescent="0.25">
      <c r="A372" s="29">
        <v>20171114</v>
      </c>
      <c r="B372" s="79">
        <v>43053</v>
      </c>
      <c r="C372" s="41">
        <v>-0.7</v>
      </c>
      <c r="D372">
        <f t="shared" si="16"/>
        <v>20.7</v>
      </c>
    </row>
    <row r="373" spans="1:4" s="13" customFormat="1" x14ac:dyDescent="0.25">
      <c r="A373" s="29">
        <v>20171115</v>
      </c>
      <c r="B373" s="79">
        <v>43054</v>
      </c>
      <c r="C373" s="41">
        <v>-0.6</v>
      </c>
      <c r="D373">
        <f t="shared" si="16"/>
        <v>20.6</v>
      </c>
    </row>
    <row r="374" spans="1:4" s="13" customFormat="1" x14ac:dyDescent="0.25">
      <c r="A374" s="29">
        <v>20171116</v>
      </c>
      <c r="B374" s="79">
        <v>43055</v>
      </c>
      <c r="C374" s="41">
        <v>0.3</v>
      </c>
      <c r="D374">
        <f t="shared" si="16"/>
        <v>19.7</v>
      </c>
    </row>
    <row r="375" spans="1:4" s="13" customFormat="1" x14ac:dyDescent="0.25">
      <c r="A375" s="29">
        <v>20171117</v>
      </c>
      <c r="B375" s="79">
        <v>43056</v>
      </c>
      <c r="C375" s="41">
        <v>1.6</v>
      </c>
      <c r="D375">
        <f t="shared" si="16"/>
        <v>18.399999999999999</v>
      </c>
    </row>
    <row r="376" spans="1:4" s="13" customFormat="1" x14ac:dyDescent="0.25">
      <c r="A376" s="29">
        <v>20171118</v>
      </c>
      <c r="B376" s="79">
        <v>43057</v>
      </c>
      <c r="C376" s="41">
        <v>3</v>
      </c>
      <c r="D376">
        <f t="shared" si="16"/>
        <v>17</v>
      </c>
    </row>
    <row r="377" spans="1:4" s="13" customFormat="1" x14ac:dyDescent="0.25">
      <c r="A377" s="29">
        <v>20171119</v>
      </c>
      <c r="B377" s="79">
        <v>43058</v>
      </c>
      <c r="C377" s="41">
        <v>2.9</v>
      </c>
      <c r="D377">
        <f t="shared" si="16"/>
        <v>17.100000000000001</v>
      </c>
    </row>
    <row r="378" spans="1:4" s="13" customFormat="1" x14ac:dyDescent="0.25">
      <c r="A378" s="29">
        <v>20171120</v>
      </c>
      <c r="B378" s="79">
        <v>43059</v>
      </c>
      <c r="C378" s="41">
        <v>2.9</v>
      </c>
      <c r="D378">
        <f t="shared" si="16"/>
        <v>17.100000000000001</v>
      </c>
    </row>
    <row r="379" spans="1:4" s="13" customFormat="1" x14ac:dyDescent="0.25">
      <c r="A379" s="29">
        <v>20171121</v>
      </c>
      <c r="B379" s="79">
        <v>43060</v>
      </c>
      <c r="C379" s="41">
        <v>6.9</v>
      </c>
      <c r="D379">
        <f t="shared" si="16"/>
        <v>13.1</v>
      </c>
    </row>
    <row r="380" spans="1:4" s="13" customFormat="1" x14ac:dyDescent="0.25">
      <c r="A380" s="29">
        <v>20171122</v>
      </c>
      <c r="B380" s="79">
        <v>43061</v>
      </c>
      <c r="C380" s="41">
        <v>5.6</v>
      </c>
      <c r="D380">
        <f t="shared" si="16"/>
        <v>14.4</v>
      </c>
    </row>
    <row r="381" spans="1:4" s="13" customFormat="1" x14ac:dyDescent="0.25">
      <c r="A381" s="29">
        <v>20171123</v>
      </c>
      <c r="B381" s="79">
        <v>43062</v>
      </c>
      <c r="C381" s="41">
        <v>3.9</v>
      </c>
      <c r="D381">
        <f t="shared" si="16"/>
        <v>16.100000000000001</v>
      </c>
    </row>
    <row r="382" spans="1:4" s="13" customFormat="1" x14ac:dyDescent="0.25">
      <c r="A382" s="29">
        <v>20171124</v>
      </c>
      <c r="B382" s="79">
        <v>43063</v>
      </c>
      <c r="C382" s="41">
        <v>7.5</v>
      </c>
      <c r="D382">
        <f t="shared" si="16"/>
        <v>12.5</v>
      </c>
    </row>
    <row r="383" spans="1:4" s="13" customFormat="1" x14ac:dyDescent="0.25">
      <c r="A383" s="29">
        <v>20171125</v>
      </c>
      <c r="B383" s="79">
        <v>43064</v>
      </c>
      <c r="C383" s="41">
        <v>5</v>
      </c>
      <c r="D383">
        <f t="shared" si="16"/>
        <v>15</v>
      </c>
    </row>
    <row r="384" spans="1:4" s="13" customFormat="1" x14ac:dyDescent="0.25">
      <c r="A384" s="29">
        <v>20171126</v>
      </c>
      <c r="B384" s="79">
        <v>43065</v>
      </c>
      <c r="C384" s="41">
        <v>1.3</v>
      </c>
      <c r="D384">
        <f t="shared" si="16"/>
        <v>18.7</v>
      </c>
    </row>
    <row r="385" spans="1:4" s="13" customFormat="1" x14ac:dyDescent="0.25">
      <c r="A385" s="29">
        <v>20171127</v>
      </c>
      <c r="B385" s="79">
        <v>43066</v>
      </c>
      <c r="C385" s="41">
        <v>2.5</v>
      </c>
      <c r="D385">
        <f t="shared" si="16"/>
        <v>17.5</v>
      </c>
    </row>
    <row r="386" spans="1:4" s="13" customFormat="1" x14ac:dyDescent="0.25">
      <c r="A386" s="29">
        <v>20171128</v>
      </c>
      <c r="B386" s="79">
        <v>43067</v>
      </c>
      <c r="C386" s="41">
        <v>4.5</v>
      </c>
      <c r="D386">
        <f t="shared" si="16"/>
        <v>15.5</v>
      </c>
    </row>
    <row r="387" spans="1:4" s="13" customFormat="1" x14ac:dyDescent="0.25">
      <c r="A387" s="29">
        <v>20171129</v>
      </c>
      <c r="B387" s="79">
        <v>43068</v>
      </c>
      <c r="C387" s="41">
        <v>3</v>
      </c>
      <c r="D387">
        <f t="shared" si="16"/>
        <v>17</v>
      </c>
    </row>
    <row r="388" spans="1:4" s="13" customFormat="1" x14ac:dyDescent="0.25">
      <c r="A388" s="29">
        <v>20171130</v>
      </c>
      <c r="B388" s="79">
        <v>43069</v>
      </c>
      <c r="C388" s="41">
        <v>0.5</v>
      </c>
      <c r="D388">
        <f t="shared" ref="D388:D451" si="17">IF(C388&lt;15,20-C388,0)</f>
        <v>19.5</v>
      </c>
    </row>
    <row r="389" spans="1:4" s="13" customFormat="1" x14ac:dyDescent="0.25">
      <c r="A389" s="29">
        <v>20171201</v>
      </c>
      <c r="B389" s="79">
        <v>43070</v>
      </c>
      <c r="C389" s="41">
        <v>-1.1000000000000001</v>
      </c>
      <c r="D389">
        <f t="shared" si="17"/>
        <v>21.1</v>
      </c>
    </row>
    <row r="390" spans="1:4" s="13" customFormat="1" x14ac:dyDescent="0.25">
      <c r="A390" s="29">
        <v>20171202</v>
      </c>
      <c r="B390" s="79">
        <v>43071</v>
      </c>
      <c r="C390" s="41">
        <v>-1.4</v>
      </c>
      <c r="D390">
        <f t="shared" si="17"/>
        <v>21.4</v>
      </c>
    </row>
    <row r="391" spans="1:4" s="13" customFormat="1" x14ac:dyDescent="0.25">
      <c r="A391" s="29">
        <v>20171203</v>
      </c>
      <c r="B391" s="79">
        <v>43072</v>
      </c>
      <c r="C391" s="41">
        <v>-1.4</v>
      </c>
      <c r="D391">
        <f t="shared" si="17"/>
        <v>21.4</v>
      </c>
    </row>
    <row r="392" spans="1:4" s="13" customFormat="1" x14ac:dyDescent="0.25">
      <c r="A392" s="29">
        <v>20171204</v>
      </c>
      <c r="B392" s="79">
        <v>43073</v>
      </c>
      <c r="C392" s="41">
        <v>0.5</v>
      </c>
      <c r="D392">
        <f t="shared" si="17"/>
        <v>19.5</v>
      </c>
    </row>
    <row r="393" spans="1:4" s="13" customFormat="1" x14ac:dyDescent="0.25">
      <c r="A393" s="29">
        <v>20171205</v>
      </c>
      <c r="B393" s="79">
        <v>43074</v>
      </c>
      <c r="C393" s="41">
        <v>3</v>
      </c>
      <c r="D393">
        <f t="shared" si="17"/>
        <v>17</v>
      </c>
    </row>
    <row r="394" spans="1:4" s="13" customFormat="1" x14ac:dyDescent="0.25">
      <c r="A394" s="29">
        <v>20171206</v>
      </c>
      <c r="B394" s="79">
        <v>43075</v>
      </c>
      <c r="C394" s="41">
        <v>1.7</v>
      </c>
      <c r="D394">
        <f t="shared" si="17"/>
        <v>18.3</v>
      </c>
    </row>
    <row r="395" spans="1:4" s="13" customFormat="1" x14ac:dyDescent="0.25">
      <c r="A395" s="29">
        <v>20171207</v>
      </c>
      <c r="B395" s="79">
        <v>43076</v>
      </c>
      <c r="C395" s="41">
        <v>1.6</v>
      </c>
      <c r="D395">
        <f t="shared" si="17"/>
        <v>18.399999999999999</v>
      </c>
    </row>
    <row r="396" spans="1:4" s="13" customFormat="1" x14ac:dyDescent="0.25">
      <c r="A396" s="29">
        <v>20171208</v>
      </c>
      <c r="B396" s="79">
        <v>43077</v>
      </c>
      <c r="C396" s="41">
        <v>2.8</v>
      </c>
      <c r="D396">
        <f t="shared" si="17"/>
        <v>17.2</v>
      </c>
    </row>
    <row r="397" spans="1:4" s="13" customFormat="1" x14ac:dyDescent="0.25">
      <c r="A397" s="29">
        <v>20171209</v>
      </c>
      <c r="B397" s="79">
        <v>43078</v>
      </c>
      <c r="C397" s="41">
        <v>-1.4</v>
      </c>
      <c r="D397">
        <f t="shared" si="17"/>
        <v>21.4</v>
      </c>
    </row>
    <row r="398" spans="1:4" s="13" customFormat="1" x14ac:dyDescent="0.25">
      <c r="A398" s="29">
        <v>20171210</v>
      </c>
      <c r="B398" s="79">
        <v>43079</v>
      </c>
      <c r="C398" s="41">
        <v>-1.6</v>
      </c>
      <c r="D398">
        <f t="shared" si="17"/>
        <v>21.6</v>
      </c>
    </row>
    <row r="399" spans="1:4" s="13" customFormat="1" x14ac:dyDescent="0.25">
      <c r="A399" s="29">
        <v>20171211</v>
      </c>
      <c r="B399" s="79">
        <v>43080</v>
      </c>
      <c r="C399" s="41">
        <v>2.9</v>
      </c>
      <c r="D399">
        <f t="shared" si="17"/>
        <v>17.100000000000001</v>
      </c>
    </row>
    <row r="400" spans="1:4" s="13" customFormat="1" x14ac:dyDescent="0.25">
      <c r="A400" s="29">
        <v>20171212</v>
      </c>
      <c r="B400" s="79">
        <v>43081</v>
      </c>
      <c r="C400" s="41">
        <v>2.6</v>
      </c>
      <c r="D400">
        <f t="shared" si="17"/>
        <v>17.399999999999999</v>
      </c>
    </row>
    <row r="401" spans="1:4" s="13" customFormat="1" x14ac:dyDescent="0.25">
      <c r="A401" s="29">
        <v>20171213</v>
      </c>
      <c r="B401" s="79">
        <v>43082</v>
      </c>
      <c r="C401" s="41">
        <v>0.5</v>
      </c>
      <c r="D401">
        <f t="shared" si="17"/>
        <v>19.5</v>
      </c>
    </row>
    <row r="402" spans="1:4" s="13" customFormat="1" x14ac:dyDescent="0.25">
      <c r="A402" s="29">
        <v>20171214</v>
      </c>
      <c r="B402" s="79">
        <v>43083</v>
      </c>
      <c r="C402" s="41">
        <v>3.8</v>
      </c>
      <c r="D402">
        <f t="shared" si="17"/>
        <v>16.2</v>
      </c>
    </row>
    <row r="403" spans="1:4" s="13" customFormat="1" x14ac:dyDescent="0.25">
      <c r="A403" s="29">
        <v>20171215</v>
      </c>
      <c r="B403" s="79">
        <v>43084</v>
      </c>
      <c r="C403" s="41">
        <v>2.9</v>
      </c>
      <c r="D403">
        <f t="shared" si="17"/>
        <v>17.100000000000001</v>
      </c>
    </row>
    <row r="404" spans="1:4" s="13" customFormat="1" x14ac:dyDescent="0.25">
      <c r="A404" s="29">
        <v>20171216</v>
      </c>
      <c r="B404" s="79">
        <v>43085</v>
      </c>
      <c r="C404" s="41">
        <v>0.7</v>
      </c>
      <c r="D404">
        <f t="shared" si="17"/>
        <v>19.3</v>
      </c>
    </row>
    <row r="405" spans="1:4" s="13" customFormat="1" x14ac:dyDescent="0.25">
      <c r="A405" s="29">
        <v>20171217</v>
      </c>
      <c r="B405" s="79">
        <v>43086</v>
      </c>
      <c r="C405" s="41">
        <v>0.1</v>
      </c>
      <c r="D405">
        <f t="shared" si="17"/>
        <v>19.899999999999999</v>
      </c>
    </row>
    <row r="406" spans="1:4" s="13" customFormat="1" x14ac:dyDescent="0.25">
      <c r="A406" s="29">
        <v>20171218</v>
      </c>
      <c r="B406" s="79">
        <v>43087</v>
      </c>
      <c r="C406" s="41">
        <v>-0.5</v>
      </c>
      <c r="D406">
        <f t="shared" si="17"/>
        <v>20.5</v>
      </c>
    </row>
    <row r="407" spans="1:4" s="13" customFormat="1" x14ac:dyDescent="0.25">
      <c r="A407" s="29">
        <v>20171219</v>
      </c>
      <c r="B407" s="79">
        <v>43088</v>
      </c>
      <c r="C407" s="41">
        <v>-0.2</v>
      </c>
      <c r="D407">
        <f t="shared" si="17"/>
        <v>20.2</v>
      </c>
    </row>
    <row r="408" spans="1:4" s="13" customFormat="1" x14ac:dyDescent="0.25">
      <c r="A408" s="29">
        <v>20171220</v>
      </c>
      <c r="B408" s="79">
        <v>43089</v>
      </c>
      <c r="C408" s="41">
        <v>1.3</v>
      </c>
      <c r="D408">
        <f t="shared" si="17"/>
        <v>18.7</v>
      </c>
    </row>
    <row r="409" spans="1:4" s="13" customFormat="1" x14ac:dyDescent="0.25">
      <c r="A409" s="29">
        <v>20171221</v>
      </c>
      <c r="B409" s="79">
        <v>43090</v>
      </c>
      <c r="C409" s="41">
        <v>2.5</v>
      </c>
      <c r="D409">
        <f t="shared" si="17"/>
        <v>17.5</v>
      </c>
    </row>
    <row r="410" spans="1:4" s="13" customFormat="1" x14ac:dyDescent="0.25">
      <c r="A410" s="29">
        <v>20171222</v>
      </c>
      <c r="B410" s="79">
        <v>43091</v>
      </c>
      <c r="C410" s="41">
        <v>4.9000000000000004</v>
      </c>
      <c r="D410">
        <f t="shared" si="17"/>
        <v>15.1</v>
      </c>
    </row>
    <row r="411" spans="1:4" s="13" customFormat="1" x14ac:dyDescent="0.25">
      <c r="A411" s="29">
        <v>20171223</v>
      </c>
      <c r="B411" s="79">
        <v>43092</v>
      </c>
      <c r="C411" s="41">
        <v>5.9</v>
      </c>
      <c r="D411">
        <f t="shared" si="17"/>
        <v>14.1</v>
      </c>
    </row>
    <row r="412" spans="1:4" s="13" customFormat="1" x14ac:dyDescent="0.25">
      <c r="A412" s="29">
        <v>20171224</v>
      </c>
      <c r="B412" s="79">
        <v>43093</v>
      </c>
      <c r="C412" s="41">
        <v>3.7</v>
      </c>
      <c r="D412">
        <f t="shared" si="17"/>
        <v>16.3</v>
      </c>
    </row>
    <row r="413" spans="1:4" s="13" customFormat="1" x14ac:dyDescent="0.25">
      <c r="A413" s="29">
        <v>20171225</v>
      </c>
      <c r="B413" s="79">
        <v>43094</v>
      </c>
      <c r="C413" s="41">
        <v>-0.7</v>
      </c>
      <c r="D413">
        <f t="shared" si="17"/>
        <v>20.7</v>
      </c>
    </row>
    <row r="414" spans="1:4" s="13" customFormat="1" x14ac:dyDescent="0.25">
      <c r="A414" s="29">
        <v>20171226</v>
      </c>
      <c r="B414" s="79">
        <v>43095</v>
      </c>
      <c r="C414" s="41">
        <v>0.2</v>
      </c>
      <c r="D414">
        <f t="shared" si="17"/>
        <v>19.8</v>
      </c>
    </row>
    <row r="415" spans="1:4" s="13" customFormat="1" x14ac:dyDescent="0.25">
      <c r="A415" s="29">
        <v>20171227</v>
      </c>
      <c r="B415" s="79">
        <v>43096</v>
      </c>
      <c r="C415" s="41">
        <v>-0.5</v>
      </c>
      <c r="D415">
        <f t="shared" si="17"/>
        <v>20.5</v>
      </c>
    </row>
    <row r="416" spans="1:4" s="13" customFormat="1" x14ac:dyDescent="0.25">
      <c r="A416" s="29">
        <v>20171228</v>
      </c>
      <c r="B416" s="79">
        <v>43097</v>
      </c>
      <c r="C416" s="41">
        <v>0.8</v>
      </c>
      <c r="D416">
        <f t="shared" si="17"/>
        <v>19.2</v>
      </c>
    </row>
    <row r="417" spans="1:4" s="13" customFormat="1" x14ac:dyDescent="0.25">
      <c r="A417" s="29">
        <v>20171229</v>
      </c>
      <c r="B417" s="79">
        <v>43098</v>
      </c>
      <c r="C417" s="41">
        <v>-0.8</v>
      </c>
      <c r="D417">
        <f t="shared" si="17"/>
        <v>20.8</v>
      </c>
    </row>
    <row r="418" spans="1:4" s="13" customFormat="1" x14ac:dyDescent="0.25">
      <c r="A418" s="29">
        <v>20171230</v>
      </c>
      <c r="B418" s="79">
        <v>43099</v>
      </c>
      <c r="C418" s="41">
        <v>4.5</v>
      </c>
      <c r="D418">
        <f t="shared" si="17"/>
        <v>15.5</v>
      </c>
    </row>
    <row r="419" spans="1:4" s="13" customFormat="1" x14ac:dyDescent="0.25">
      <c r="A419" s="29">
        <v>20171231</v>
      </c>
      <c r="B419" s="79">
        <v>43100</v>
      </c>
      <c r="C419" s="41">
        <v>9.4</v>
      </c>
      <c r="D419">
        <f t="shared" si="17"/>
        <v>10.6</v>
      </c>
    </row>
    <row r="420" spans="1:4" s="13" customFormat="1" x14ac:dyDescent="0.25">
      <c r="A420" s="29">
        <v>20180101</v>
      </c>
      <c r="B420" s="79">
        <v>43101</v>
      </c>
      <c r="C420" s="41">
        <v>4.8</v>
      </c>
      <c r="D420">
        <f t="shared" si="17"/>
        <v>15.2</v>
      </c>
    </row>
    <row r="421" spans="1:4" s="13" customFormat="1" x14ac:dyDescent="0.25">
      <c r="A421" s="29">
        <v>20180102</v>
      </c>
      <c r="B421" s="79">
        <v>43102</v>
      </c>
      <c r="C421" s="41">
        <v>3.9</v>
      </c>
      <c r="D421">
        <f t="shared" si="17"/>
        <v>16.100000000000001</v>
      </c>
    </row>
    <row r="422" spans="1:4" s="13" customFormat="1" x14ac:dyDescent="0.25">
      <c r="A422" s="29">
        <v>20180103</v>
      </c>
      <c r="B422" s="79">
        <v>43103</v>
      </c>
      <c r="C422" s="41">
        <v>5</v>
      </c>
      <c r="D422">
        <f t="shared" si="17"/>
        <v>15</v>
      </c>
    </row>
    <row r="423" spans="1:4" s="13" customFormat="1" x14ac:dyDescent="0.25">
      <c r="A423" s="29">
        <v>20180104</v>
      </c>
      <c r="B423" s="79">
        <v>43104</v>
      </c>
      <c r="C423" s="41">
        <v>6.3</v>
      </c>
      <c r="D423">
        <f t="shared" si="17"/>
        <v>13.7</v>
      </c>
    </row>
    <row r="424" spans="1:4" s="13" customFormat="1" x14ac:dyDescent="0.25">
      <c r="A424" s="29">
        <v>20180105</v>
      </c>
      <c r="B424" s="79">
        <v>43105</v>
      </c>
      <c r="C424" s="41">
        <v>8.8000000000000007</v>
      </c>
      <c r="D424">
        <f t="shared" si="17"/>
        <v>11.2</v>
      </c>
    </row>
    <row r="425" spans="1:4" s="13" customFormat="1" x14ac:dyDescent="0.25">
      <c r="A425" s="29">
        <v>20180106</v>
      </c>
      <c r="B425" s="79">
        <v>43106</v>
      </c>
      <c r="C425" s="41">
        <v>6.2</v>
      </c>
      <c r="D425">
        <f t="shared" si="17"/>
        <v>13.8</v>
      </c>
    </row>
    <row r="426" spans="1:4" s="13" customFormat="1" x14ac:dyDescent="0.25">
      <c r="A426" s="29">
        <v>20180107</v>
      </c>
      <c r="B426" s="79">
        <v>43107</v>
      </c>
      <c r="C426" s="41">
        <v>3.5</v>
      </c>
      <c r="D426">
        <f t="shared" si="17"/>
        <v>16.5</v>
      </c>
    </row>
    <row r="427" spans="1:4" s="13" customFormat="1" x14ac:dyDescent="0.25">
      <c r="A427" s="29">
        <v>20180108</v>
      </c>
      <c r="B427" s="79">
        <v>43108</v>
      </c>
      <c r="C427" s="41">
        <v>5.0999999999999996</v>
      </c>
      <c r="D427">
        <f t="shared" si="17"/>
        <v>14.9</v>
      </c>
    </row>
    <row r="428" spans="1:4" s="13" customFormat="1" x14ac:dyDescent="0.25">
      <c r="A428" s="29">
        <v>20180109</v>
      </c>
      <c r="B428" s="79">
        <v>43109</v>
      </c>
      <c r="C428" s="41">
        <v>5.4</v>
      </c>
      <c r="D428">
        <f t="shared" si="17"/>
        <v>14.6</v>
      </c>
    </row>
    <row r="429" spans="1:4" s="13" customFormat="1" x14ac:dyDescent="0.25">
      <c r="A429" s="29">
        <v>20180110</v>
      </c>
      <c r="B429" s="79">
        <v>43110</v>
      </c>
      <c r="C429" s="41">
        <v>2.9</v>
      </c>
      <c r="D429">
        <f t="shared" si="17"/>
        <v>17.100000000000001</v>
      </c>
    </row>
    <row r="430" spans="1:4" s="13" customFormat="1" x14ac:dyDescent="0.25">
      <c r="A430" s="29">
        <v>20180111</v>
      </c>
      <c r="B430" s="79">
        <v>43111</v>
      </c>
      <c r="C430" s="41">
        <v>1.8</v>
      </c>
      <c r="D430">
        <f t="shared" si="17"/>
        <v>18.2</v>
      </c>
    </row>
    <row r="431" spans="1:4" s="13" customFormat="1" x14ac:dyDescent="0.25">
      <c r="A431" s="29">
        <v>20180112</v>
      </c>
      <c r="B431" s="79">
        <v>43112</v>
      </c>
      <c r="C431" s="41">
        <v>2.8</v>
      </c>
      <c r="D431">
        <f t="shared" si="17"/>
        <v>17.2</v>
      </c>
    </row>
    <row r="432" spans="1:4" s="13" customFormat="1" x14ac:dyDescent="0.25">
      <c r="A432" s="29">
        <v>20180113</v>
      </c>
      <c r="B432" s="79">
        <v>43113</v>
      </c>
      <c r="C432" s="41">
        <v>1.7</v>
      </c>
      <c r="D432">
        <f t="shared" si="17"/>
        <v>18.3</v>
      </c>
    </row>
    <row r="433" spans="1:4" s="13" customFormat="1" x14ac:dyDescent="0.25">
      <c r="A433" s="29">
        <v>20180114</v>
      </c>
      <c r="B433" s="79">
        <v>43114</v>
      </c>
      <c r="C433" s="41">
        <v>0.1</v>
      </c>
      <c r="D433">
        <f t="shared" si="17"/>
        <v>19.899999999999999</v>
      </c>
    </row>
    <row r="434" spans="1:4" s="13" customFormat="1" x14ac:dyDescent="0.25">
      <c r="A434" s="29">
        <v>20180115</v>
      </c>
      <c r="B434" s="79">
        <v>43115</v>
      </c>
      <c r="C434" s="41">
        <v>0.3</v>
      </c>
      <c r="D434">
        <f t="shared" si="17"/>
        <v>19.7</v>
      </c>
    </row>
    <row r="435" spans="1:4" s="13" customFormat="1" x14ac:dyDescent="0.25">
      <c r="A435" s="29">
        <v>20180116</v>
      </c>
      <c r="B435" s="79">
        <v>43116</v>
      </c>
      <c r="C435" s="41">
        <v>4.9000000000000004</v>
      </c>
      <c r="D435">
        <f t="shared" si="17"/>
        <v>15.1</v>
      </c>
    </row>
    <row r="436" spans="1:4" s="13" customFormat="1" x14ac:dyDescent="0.25">
      <c r="A436" s="29">
        <v>20180117</v>
      </c>
      <c r="B436" s="79">
        <v>43117</v>
      </c>
      <c r="C436" s="41">
        <v>1.5</v>
      </c>
      <c r="D436">
        <f t="shared" si="17"/>
        <v>18.5</v>
      </c>
    </row>
    <row r="437" spans="1:4" s="13" customFormat="1" x14ac:dyDescent="0.25">
      <c r="A437" s="29">
        <v>20180118</v>
      </c>
      <c r="B437" s="79">
        <v>43118</v>
      </c>
      <c r="C437" s="41">
        <v>4.3</v>
      </c>
      <c r="D437">
        <f t="shared" si="17"/>
        <v>15.7</v>
      </c>
    </row>
    <row r="438" spans="1:4" s="13" customFormat="1" x14ac:dyDescent="0.25">
      <c r="A438" s="29">
        <v>20180119</v>
      </c>
      <c r="B438" s="79">
        <v>43119</v>
      </c>
      <c r="C438" s="41">
        <v>3</v>
      </c>
      <c r="D438">
        <f t="shared" si="17"/>
        <v>17</v>
      </c>
    </row>
    <row r="439" spans="1:4" s="13" customFormat="1" x14ac:dyDescent="0.25">
      <c r="A439" s="29">
        <v>20180120</v>
      </c>
      <c r="B439" s="79">
        <v>43120</v>
      </c>
      <c r="C439" s="41">
        <v>1.5</v>
      </c>
      <c r="D439">
        <f t="shared" si="17"/>
        <v>18.5</v>
      </c>
    </row>
    <row r="440" spans="1:4" s="13" customFormat="1" x14ac:dyDescent="0.25">
      <c r="A440" s="29">
        <v>20180121</v>
      </c>
      <c r="B440" s="79">
        <v>43121</v>
      </c>
      <c r="C440" s="41">
        <v>0.2</v>
      </c>
      <c r="D440">
        <f t="shared" si="17"/>
        <v>19.8</v>
      </c>
    </row>
    <row r="441" spans="1:4" s="13" customFormat="1" x14ac:dyDescent="0.25">
      <c r="A441" s="29">
        <v>20180122</v>
      </c>
      <c r="B441" s="79">
        <v>43122</v>
      </c>
      <c r="C441" s="41">
        <v>0.7</v>
      </c>
      <c r="D441">
        <f t="shared" si="17"/>
        <v>19.3</v>
      </c>
    </row>
    <row r="442" spans="1:4" s="13" customFormat="1" x14ac:dyDescent="0.25">
      <c r="A442" s="29">
        <v>20180123</v>
      </c>
      <c r="B442" s="79">
        <v>43123</v>
      </c>
      <c r="C442" s="41">
        <v>3.8</v>
      </c>
      <c r="D442">
        <f t="shared" si="17"/>
        <v>16.2</v>
      </c>
    </row>
    <row r="443" spans="1:4" s="13" customFormat="1" x14ac:dyDescent="0.25">
      <c r="A443" s="29">
        <v>20180124</v>
      </c>
      <c r="B443" s="79">
        <v>43124</v>
      </c>
      <c r="C443" s="41">
        <v>5.2</v>
      </c>
      <c r="D443">
        <f t="shared" si="17"/>
        <v>14.8</v>
      </c>
    </row>
    <row r="444" spans="1:4" s="13" customFormat="1" x14ac:dyDescent="0.25">
      <c r="A444" s="29">
        <v>20180125</v>
      </c>
      <c r="B444" s="79">
        <v>43125</v>
      </c>
      <c r="C444" s="41">
        <v>4.2</v>
      </c>
      <c r="D444">
        <f t="shared" si="17"/>
        <v>15.8</v>
      </c>
    </row>
    <row r="445" spans="1:4" s="13" customFormat="1" x14ac:dyDescent="0.25">
      <c r="A445" s="29">
        <v>20180126</v>
      </c>
      <c r="B445" s="79">
        <v>43126</v>
      </c>
      <c r="C445" s="41">
        <v>1.7</v>
      </c>
      <c r="D445">
        <f t="shared" si="17"/>
        <v>18.3</v>
      </c>
    </row>
    <row r="446" spans="1:4" s="13" customFormat="1" x14ac:dyDescent="0.25">
      <c r="A446" s="29">
        <v>20180127</v>
      </c>
      <c r="B446" s="79">
        <v>43127</v>
      </c>
      <c r="C446" s="41">
        <v>2.2999999999999998</v>
      </c>
      <c r="D446">
        <f t="shared" si="17"/>
        <v>17.7</v>
      </c>
    </row>
    <row r="447" spans="1:4" s="13" customFormat="1" x14ac:dyDescent="0.25">
      <c r="A447" s="29">
        <v>20180128</v>
      </c>
      <c r="B447" s="79">
        <v>43128</v>
      </c>
      <c r="C447" s="41">
        <v>6.3</v>
      </c>
      <c r="D447">
        <f t="shared" si="17"/>
        <v>13.7</v>
      </c>
    </row>
    <row r="448" spans="1:4" s="13" customFormat="1" x14ac:dyDescent="0.25">
      <c r="A448" s="29">
        <v>20180129</v>
      </c>
      <c r="B448" s="79">
        <v>43129</v>
      </c>
      <c r="C448" s="41">
        <v>6.7</v>
      </c>
      <c r="D448">
        <f t="shared" si="17"/>
        <v>13.3</v>
      </c>
    </row>
    <row r="449" spans="1:4" s="13" customFormat="1" x14ac:dyDescent="0.25">
      <c r="A449" s="29">
        <v>20180130</v>
      </c>
      <c r="B449" s="79">
        <v>43130</v>
      </c>
      <c r="C449" s="41">
        <v>4.9000000000000004</v>
      </c>
      <c r="D449">
        <f t="shared" si="17"/>
        <v>15.1</v>
      </c>
    </row>
    <row r="450" spans="1:4" s="13" customFormat="1" x14ac:dyDescent="0.25">
      <c r="A450" s="29">
        <v>20180131</v>
      </c>
      <c r="B450" s="79">
        <v>43131</v>
      </c>
      <c r="C450" s="41">
        <v>7</v>
      </c>
      <c r="D450">
        <f t="shared" si="17"/>
        <v>13</v>
      </c>
    </row>
    <row r="451" spans="1:4" s="13" customFormat="1" x14ac:dyDescent="0.25">
      <c r="A451" s="29">
        <v>20180201</v>
      </c>
      <c r="B451" s="79">
        <v>43132</v>
      </c>
      <c r="C451" s="41">
        <v>3.2</v>
      </c>
      <c r="D451">
        <f t="shared" si="17"/>
        <v>16.8</v>
      </c>
    </row>
    <row r="452" spans="1:4" s="13" customFormat="1" x14ac:dyDescent="0.25">
      <c r="A452" s="29">
        <v>20180202</v>
      </c>
      <c r="B452" s="79">
        <v>43133</v>
      </c>
      <c r="C452" s="41">
        <v>1.8</v>
      </c>
      <c r="D452">
        <f t="shared" ref="D452:D515" si="18">IF(C452&lt;15,20-C452,0)</f>
        <v>18.2</v>
      </c>
    </row>
    <row r="453" spans="1:4" s="13" customFormat="1" x14ac:dyDescent="0.25">
      <c r="A453" s="29">
        <v>20180203</v>
      </c>
      <c r="B453" s="79">
        <v>43134</v>
      </c>
      <c r="C453" s="41">
        <v>1</v>
      </c>
      <c r="D453">
        <f t="shared" si="18"/>
        <v>19</v>
      </c>
    </row>
    <row r="454" spans="1:4" s="13" customFormat="1" x14ac:dyDescent="0.25">
      <c r="A454" s="29">
        <v>20180204</v>
      </c>
      <c r="B454" s="79">
        <v>43135</v>
      </c>
      <c r="C454" s="41">
        <v>-0.5</v>
      </c>
      <c r="D454">
        <f t="shared" si="18"/>
        <v>20.5</v>
      </c>
    </row>
    <row r="455" spans="1:4" s="13" customFormat="1" x14ac:dyDescent="0.25">
      <c r="A455" s="29">
        <v>20180205</v>
      </c>
      <c r="B455" s="79">
        <v>43136</v>
      </c>
      <c r="C455" s="41">
        <v>-1.1000000000000001</v>
      </c>
      <c r="D455">
        <f t="shared" si="18"/>
        <v>21.1</v>
      </c>
    </row>
    <row r="456" spans="1:4" s="13" customFormat="1" x14ac:dyDescent="0.25">
      <c r="A456" s="29">
        <v>20180206</v>
      </c>
      <c r="B456" s="79">
        <v>43137</v>
      </c>
      <c r="C456" s="41">
        <v>-1.7</v>
      </c>
      <c r="D456">
        <f t="shared" si="18"/>
        <v>21.7</v>
      </c>
    </row>
    <row r="457" spans="1:4" s="13" customFormat="1" x14ac:dyDescent="0.25">
      <c r="A457" s="29">
        <v>20180207</v>
      </c>
      <c r="B457" s="79">
        <v>43138</v>
      </c>
      <c r="C457" s="41">
        <v>-2</v>
      </c>
      <c r="D457">
        <f t="shared" si="18"/>
        <v>22</v>
      </c>
    </row>
    <row r="458" spans="1:4" s="13" customFormat="1" x14ac:dyDescent="0.25">
      <c r="A458" s="29">
        <v>20180208</v>
      </c>
      <c r="B458" s="79">
        <v>43139</v>
      </c>
      <c r="C458" s="41">
        <v>-1.3</v>
      </c>
      <c r="D458">
        <f t="shared" si="18"/>
        <v>21.3</v>
      </c>
    </row>
    <row r="459" spans="1:4" s="13" customFormat="1" x14ac:dyDescent="0.25">
      <c r="A459" s="29">
        <v>20180209</v>
      </c>
      <c r="B459" s="79">
        <v>43140</v>
      </c>
      <c r="C459" s="41">
        <v>-0.9</v>
      </c>
      <c r="D459">
        <f t="shared" si="18"/>
        <v>20.9</v>
      </c>
    </row>
    <row r="460" spans="1:4" s="13" customFormat="1" x14ac:dyDescent="0.25">
      <c r="A460" s="29">
        <v>20180210</v>
      </c>
      <c r="B460" s="79">
        <v>43141</v>
      </c>
      <c r="C460" s="41">
        <v>-0.2</v>
      </c>
      <c r="D460">
        <f t="shared" si="18"/>
        <v>20.2</v>
      </c>
    </row>
    <row r="461" spans="1:4" s="13" customFormat="1" x14ac:dyDescent="0.25">
      <c r="A461" s="29">
        <v>20180211</v>
      </c>
      <c r="B461" s="79">
        <v>43142</v>
      </c>
      <c r="C461" s="41">
        <v>0.2</v>
      </c>
      <c r="D461">
        <f t="shared" si="18"/>
        <v>19.8</v>
      </c>
    </row>
    <row r="462" spans="1:4" s="13" customFormat="1" x14ac:dyDescent="0.25">
      <c r="A462" s="29">
        <v>20180212</v>
      </c>
      <c r="B462" s="79">
        <v>43143</v>
      </c>
      <c r="C462" s="41">
        <v>0.7</v>
      </c>
      <c r="D462">
        <f t="shared" si="18"/>
        <v>19.3</v>
      </c>
    </row>
    <row r="463" spans="1:4" s="13" customFormat="1" x14ac:dyDescent="0.25">
      <c r="A463" s="29">
        <v>20180213</v>
      </c>
      <c r="B463" s="79">
        <v>43144</v>
      </c>
      <c r="C463" s="41">
        <v>-2.1</v>
      </c>
      <c r="D463">
        <f t="shared" si="18"/>
        <v>22.1</v>
      </c>
    </row>
    <row r="464" spans="1:4" s="13" customFormat="1" x14ac:dyDescent="0.25">
      <c r="A464" s="29">
        <v>20180214</v>
      </c>
      <c r="B464" s="79">
        <v>43145</v>
      </c>
      <c r="C464" s="41">
        <v>-4.0999999999999996</v>
      </c>
      <c r="D464">
        <f t="shared" si="18"/>
        <v>24.1</v>
      </c>
    </row>
    <row r="465" spans="1:4" s="13" customFormat="1" x14ac:dyDescent="0.25">
      <c r="A465" s="29">
        <v>20180215</v>
      </c>
      <c r="B465" s="79">
        <v>43146</v>
      </c>
      <c r="C465" s="41">
        <v>-2.7</v>
      </c>
      <c r="D465">
        <f t="shared" si="18"/>
        <v>22.7</v>
      </c>
    </row>
    <row r="466" spans="1:4" s="13" customFormat="1" x14ac:dyDescent="0.25">
      <c r="A466" s="29">
        <v>20180216</v>
      </c>
      <c r="B466" s="79">
        <v>43147</v>
      </c>
      <c r="C466" s="41">
        <v>2.2999999999999998</v>
      </c>
      <c r="D466">
        <f t="shared" si="18"/>
        <v>17.7</v>
      </c>
    </row>
    <row r="467" spans="1:4" s="13" customFormat="1" x14ac:dyDescent="0.25">
      <c r="A467" s="29">
        <v>20180217</v>
      </c>
      <c r="B467" s="79">
        <v>43148</v>
      </c>
      <c r="C467" s="41">
        <v>-0.3</v>
      </c>
      <c r="D467">
        <f t="shared" si="18"/>
        <v>20.3</v>
      </c>
    </row>
    <row r="468" spans="1:4" s="13" customFormat="1" x14ac:dyDescent="0.25">
      <c r="A468" s="29">
        <v>20180218</v>
      </c>
      <c r="B468" s="79">
        <v>43149</v>
      </c>
      <c r="C468" s="41">
        <v>-1.2</v>
      </c>
      <c r="D468">
        <f t="shared" si="18"/>
        <v>21.2</v>
      </c>
    </row>
    <row r="469" spans="1:4" s="13" customFormat="1" x14ac:dyDescent="0.25">
      <c r="A469" s="29">
        <v>20180219</v>
      </c>
      <c r="B469" s="79">
        <v>43150</v>
      </c>
      <c r="C469" s="41">
        <v>-4.5999999999999996</v>
      </c>
      <c r="D469">
        <f t="shared" si="18"/>
        <v>24.6</v>
      </c>
    </row>
    <row r="470" spans="1:4" s="13" customFormat="1" x14ac:dyDescent="0.25">
      <c r="A470" s="29">
        <v>20180220</v>
      </c>
      <c r="B470" s="79">
        <v>43151</v>
      </c>
      <c r="C470" s="41">
        <v>-3.2</v>
      </c>
      <c r="D470">
        <f t="shared" si="18"/>
        <v>23.2</v>
      </c>
    </row>
    <row r="471" spans="1:4" s="13" customFormat="1" x14ac:dyDescent="0.25">
      <c r="A471" s="29">
        <v>20180221</v>
      </c>
      <c r="B471" s="79">
        <v>43152</v>
      </c>
      <c r="C471" s="41">
        <v>-2.2000000000000002</v>
      </c>
      <c r="D471">
        <f t="shared" si="18"/>
        <v>22.2</v>
      </c>
    </row>
    <row r="472" spans="1:4" s="13" customFormat="1" x14ac:dyDescent="0.25">
      <c r="A472" s="29">
        <v>20180222</v>
      </c>
      <c r="B472" s="79">
        <v>43153</v>
      </c>
      <c r="C472" s="41">
        <v>-2.6</v>
      </c>
      <c r="D472">
        <f t="shared" si="18"/>
        <v>22.6</v>
      </c>
    </row>
    <row r="473" spans="1:4" s="13" customFormat="1" x14ac:dyDescent="0.25">
      <c r="A473" s="29">
        <v>20180223</v>
      </c>
      <c r="B473" s="79">
        <v>43154</v>
      </c>
      <c r="C473" s="41">
        <v>-2.5</v>
      </c>
      <c r="D473">
        <f t="shared" si="18"/>
        <v>22.5</v>
      </c>
    </row>
    <row r="474" spans="1:4" s="13" customFormat="1" x14ac:dyDescent="0.25">
      <c r="A474" s="29">
        <v>20180224</v>
      </c>
      <c r="B474" s="79">
        <v>43155</v>
      </c>
      <c r="C474" s="41">
        <v>-3.2</v>
      </c>
      <c r="D474">
        <f t="shared" si="18"/>
        <v>23.2</v>
      </c>
    </row>
    <row r="475" spans="1:4" s="13" customFormat="1" x14ac:dyDescent="0.25">
      <c r="A475" s="29">
        <v>20180225</v>
      </c>
      <c r="B475" s="79">
        <v>43156</v>
      </c>
      <c r="C475" s="41">
        <v>-8</v>
      </c>
      <c r="D475">
        <f t="shared" si="18"/>
        <v>28</v>
      </c>
    </row>
    <row r="476" spans="1:4" s="13" customFormat="1" x14ac:dyDescent="0.25">
      <c r="A476" s="29">
        <v>20180226</v>
      </c>
      <c r="B476" s="79">
        <v>43157</v>
      </c>
      <c r="C476" s="41">
        <v>-10.7</v>
      </c>
      <c r="D476">
        <f t="shared" si="18"/>
        <v>30.7</v>
      </c>
    </row>
    <row r="477" spans="1:4" s="13" customFormat="1" x14ac:dyDescent="0.25">
      <c r="A477" s="29">
        <v>20180227</v>
      </c>
      <c r="B477" s="79">
        <v>43158</v>
      </c>
      <c r="C477" s="41">
        <v>-10.6</v>
      </c>
      <c r="D477">
        <f t="shared" si="18"/>
        <v>30.6</v>
      </c>
    </row>
    <row r="478" spans="1:4" s="13" customFormat="1" x14ac:dyDescent="0.25">
      <c r="A478" s="29">
        <v>20180228</v>
      </c>
      <c r="B478" s="79">
        <v>43159</v>
      </c>
      <c r="C478" s="41">
        <v>-10.9</v>
      </c>
      <c r="D478">
        <f t="shared" si="18"/>
        <v>30.9</v>
      </c>
    </row>
    <row r="479" spans="1:4" s="13" customFormat="1" x14ac:dyDescent="0.25">
      <c r="A479" s="29">
        <v>20180301</v>
      </c>
      <c r="B479" s="79">
        <v>43160</v>
      </c>
      <c r="C479" s="41">
        <v>-8</v>
      </c>
      <c r="D479">
        <f t="shared" si="18"/>
        <v>28</v>
      </c>
    </row>
    <row r="480" spans="1:4" s="13" customFormat="1" x14ac:dyDescent="0.25">
      <c r="A480" s="29">
        <v>20180302</v>
      </c>
      <c r="B480" s="79">
        <v>43161</v>
      </c>
      <c r="C480" s="41">
        <v>-5.7</v>
      </c>
      <c r="D480">
        <f t="shared" si="18"/>
        <v>25.7</v>
      </c>
    </row>
    <row r="481" spans="1:4" s="13" customFormat="1" x14ac:dyDescent="0.25">
      <c r="A481" s="29">
        <v>20180303</v>
      </c>
      <c r="B481" s="79">
        <v>43162</v>
      </c>
      <c r="C481" s="41">
        <v>-1.2</v>
      </c>
      <c r="D481">
        <f t="shared" si="18"/>
        <v>21.2</v>
      </c>
    </row>
    <row r="482" spans="1:4" s="13" customFormat="1" x14ac:dyDescent="0.25">
      <c r="A482" s="29">
        <v>20180304</v>
      </c>
      <c r="B482" s="79">
        <v>43163</v>
      </c>
      <c r="C482" s="41">
        <v>1.9</v>
      </c>
      <c r="D482">
        <f t="shared" si="18"/>
        <v>18.100000000000001</v>
      </c>
    </row>
    <row r="483" spans="1:4" s="13" customFormat="1" x14ac:dyDescent="0.25">
      <c r="A483" s="29">
        <v>20180305</v>
      </c>
      <c r="B483" s="79">
        <v>43164</v>
      </c>
      <c r="C483" s="41">
        <v>2.1</v>
      </c>
      <c r="D483">
        <f t="shared" si="18"/>
        <v>17.899999999999999</v>
      </c>
    </row>
    <row r="484" spans="1:4" s="13" customFormat="1" x14ac:dyDescent="0.25">
      <c r="A484" s="29">
        <v>20180306</v>
      </c>
      <c r="B484" s="79">
        <v>43165</v>
      </c>
      <c r="C484" s="41">
        <v>0.8</v>
      </c>
      <c r="D484">
        <f t="shared" si="18"/>
        <v>19.2</v>
      </c>
    </row>
    <row r="485" spans="1:4" s="13" customFormat="1" x14ac:dyDescent="0.25">
      <c r="A485" s="29">
        <v>20180307</v>
      </c>
      <c r="B485" s="79">
        <v>43166</v>
      </c>
      <c r="C485" s="41">
        <v>5.0999999999999996</v>
      </c>
      <c r="D485">
        <f t="shared" si="18"/>
        <v>14.9</v>
      </c>
    </row>
    <row r="486" spans="1:4" s="13" customFormat="1" x14ac:dyDescent="0.25">
      <c r="A486" s="29">
        <v>20180308</v>
      </c>
      <c r="B486" s="79">
        <v>43167</v>
      </c>
      <c r="C486" s="41">
        <v>5.7</v>
      </c>
      <c r="D486">
        <f t="shared" si="18"/>
        <v>14.3</v>
      </c>
    </row>
    <row r="487" spans="1:4" s="13" customFormat="1" x14ac:dyDescent="0.25">
      <c r="A487" s="29">
        <v>20180309</v>
      </c>
      <c r="B487" s="79">
        <v>43168</v>
      </c>
      <c r="C487" s="41">
        <v>7.1</v>
      </c>
      <c r="D487">
        <f t="shared" si="18"/>
        <v>12.9</v>
      </c>
    </row>
    <row r="488" spans="1:4" s="13" customFormat="1" x14ac:dyDescent="0.25">
      <c r="A488" s="29">
        <v>20180310</v>
      </c>
      <c r="B488" s="79">
        <v>43169</v>
      </c>
      <c r="C488" s="41">
        <v>8.1999999999999993</v>
      </c>
      <c r="D488">
        <f t="shared" si="18"/>
        <v>11.8</v>
      </c>
    </row>
    <row r="489" spans="1:4" s="13" customFormat="1" x14ac:dyDescent="0.25">
      <c r="A489" s="29">
        <v>20180311</v>
      </c>
      <c r="B489" s="79">
        <v>43170</v>
      </c>
      <c r="C489" s="41">
        <v>8.3000000000000007</v>
      </c>
      <c r="D489">
        <f t="shared" si="18"/>
        <v>11.7</v>
      </c>
    </row>
    <row r="490" spans="1:4" s="13" customFormat="1" x14ac:dyDescent="0.25">
      <c r="A490" s="29">
        <v>20180312</v>
      </c>
      <c r="B490" s="79">
        <v>43171</v>
      </c>
      <c r="C490" s="41">
        <v>9</v>
      </c>
      <c r="D490">
        <f t="shared" si="18"/>
        <v>11</v>
      </c>
    </row>
    <row r="491" spans="1:4" s="13" customFormat="1" x14ac:dyDescent="0.25">
      <c r="A491" s="29">
        <v>20180313</v>
      </c>
      <c r="B491" s="79">
        <v>43172</v>
      </c>
      <c r="C491" s="41">
        <v>7.5</v>
      </c>
      <c r="D491">
        <f t="shared" si="18"/>
        <v>12.5</v>
      </c>
    </row>
    <row r="492" spans="1:4" s="13" customFormat="1" x14ac:dyDescent="0.25">
      <c r="A492" s="29">
        <v>20180314</v>
      </c>
      <c r="B492" s="79">
        <v>43173</v>
      </c>
      <c r="C492" s="41">
        <v>4.5999999999999996</v>
      </c>
      <c r="D492">
        <f t="shared" si="18"/>
        <v>15.4</v>
      </c>
    </row>
    <row r="493" spans="1:4" s="13" customFormat="1" x14ac:dyDescent="0.25">
      <c r="A493" s="29">
        <v>20180315</v>
      </c>
      <c r="B493" s="79">
        <v>43174</v>
      </c>
      <c r="C493" s="41">
        <v>4.8</v>
      </c>
      <c r="D493">
        <f t="shared" si="18"/>
        <v>15.2</v>
      </c>
    </row>
    <row r="494" spans="1:4" s="13" customFormat="1" x14ac:dyDescent="0.25">
      <c r="A494" s="29">
        <v>20180316</v>
      </c>
      <c r="B494" s="79">
        <v>43175</v>
      </c>
      <c r="C494" s="41">
        <v>6.6</v>
      </c>
      <c r="D494">
        <f t="shared" si="18"/>
        <v>13.4</v>
      </c>
    </row>
    <row r="495" spans="1:4" s="13" customFormat="1" x14ac:dyDescent="0.25">
      <c r="A495" s="29">
        <v>20180317</v>
      </c>
      <c r="B495" s="79">
        <v>43176</v>
      </c>
      <c r="C495" s="41">
        <v>1.1000000000000001</v>
      </c>
      <c r="D495">
        <f t="shared" si="18"/>
        <v>18.899999999999999</v>
      </c>
    </row>
    <row r="496" spans="1:4" s="13" customFormat="1" x14ac:dyDescent="0.25">
      <c r="A496" s="29">
        <v>20180318</v>
      </c>
      <c r="B496" s="79">
        <v>43177</v>
      </c>
      <c r="C496" s="41">
        <v>-2.8</v>
      </c>
      <c r="D496">
        <f t="shared" si="18"/>
        <v>22.8</v>
      </c>
    </row>
    <row r="497" spans="1:4" s="13" customFormat="1" x14ac:dyDescent="0.25">
      <c r="A497" s="29">
        <v>20180319</v>
      </c>
      <c r="B497" s="79">
        <v>43178</v>
      </c>
      <c r="C497" s="41">
        <v>-4.2</v>
      </c>
      <c r="D497">
        <f t="shared" si="18"/>
        <v>24.2</v>
      </c>
    </row>
    <row r="498" spans="1:4" s="13" customFormat="1" x14ac:dyDescent="0.25">
      <c r="A498" s="29">
        <v>20180320</v>
      </c>
      <c r="B498" s="79">
        <v>43179</v>
      </c>
      <c r="C498" s="41">
        <v>-2.7</v>
      </c>
      <c r="D498">
        <f t="shared" si="18"/>
        <v>22.7</v>
      </c>
    </row>
    <row r="499" spans="1:4" s="13" customFormat="1" x14ac:dyDescent="0.25">
      <c r="A499" s="29">
        <v>20180321</v>
      </c>
      <c r="B499" s="79">
        <v>43180</v>
      </c>
      <c r="C499" s="41">
        <v>-0.6</v>
      </c>
      <c r="D499">
        <f t="shared" si="18"/>
        <v>20.6</v>
      </c>
    </row>
    <row r="500" spans="1:4" s="13" customFormat="1" x14ac:dyDescent="0.25">
      <c r="A500" s="29">
        <v>20180322</v>
      </c>
      <c r="B500" s="79">
        <v>43181</v>
      </c>
      <c r="C500" s="41">
        <v>-0.8</v>
      </c>
      <c r="D500">
        <f t="shared" si="18"/>
        <v>20.8</v>
      </c>
    </row>
    <row r="501" spans="1:4" s="13" customFormat="1" x14ac:dyDescent="0.25">
      <c r="A501" s="29">
        <v>20180323</v>
      </c>
      <c r="B501" s="79">
        <v>43182</v>
      </c>
      <c r="C501" s="41">
        <v>2.2999999999999998</v>
      </c>
      <c r="D501">
        <f t="shared" si="18"/>
        <v>17.7</v>
      </c>
    </row>
    <row r="502" spans="1:4" s="13" customFormat="1" x14ac:dyDescent="0.25">
      <c r="A502" s="29">
        <v>20180324</v>
      </c>
      <c r="B502" s="79">
        <v>43183</v>
      </c>
      <c r="C502" s="41">
        <v>3</v>
      </c>
      <c r="D502">
        <f t="shared" si="18"/>
        <v>17</v>
      </c>
    </row>
    <row r="503" spans="1:4" s="13" customFormat="1" x14ac:dyDescent="0.25">
      <c r="A503" s="29">
        <v>20180325</v>
      </c>
      <c r="B503" s="79">
        <v>43184</v>
      </c>
      <c r="C503" s="41">
        <v>3.6</v>
      </c>
      <c r="D503">
        <f t="shared" si="18"/>
        <v>16.399999999999999</v>
      </c>
    </row>
    <row r="504" spans="1:4" s="13" customFormat="1" x14ac:dyDescent="0.25">
      <c r="A504" s="29">
        <v>20180326</v>
      </c>
      <c r="B504" s="79">
        <v>43185</v>
      </c>
      <c r="C504" s="41">
        <v>4.7</v>
      </c>
      <c r="D504">
        <f t="shared" si="18"/>
        <v>15.3</v>
      </c>
    </row>
    <row r="505" spans="1:4" s="13" customFormat="1" x14ac:dyDescent="0.25">
      <c r="A505" s="29">
        <v>20180327</v>
      </c>
      <c r="B505" s="79">
        <v>43186</v>
      </c>
      <c r="C505" s="41">
        <v>5.2</v>
      </c>
      <c r="D505">
        <f t="shared" si="18"/>
        <v>14.8</v>
      </c>
    </row>
    <row r="506" spans="1:4" s="13" customFormat="1" x14ac:dyDescent="0.25">
      <c r="A506" s="29">
        <v>20180328</v>
      </c>
      <c r="B506" s="79">
        <v>43187</v>
      </c>
      <c r="C506" s="41">
        <v>8.3000000000000007</v>
      </c>
      <c r="D506">
        <f t="shared" si="18"/>
        <v>11.7</v>
      </c>
    </row>
    <row r="507" spans="1:4" s="13" customFormat="1" x14ac:dyDescent="0.25">
      <c r="A507" s="29">
        <v>20180329</v>
      </c>
      <c r="B507" s="79">
        <v>43188</v>
      </c>
      <c r="C507" s="41">
        <v>6.5</v>
      </c>
      <c r="D507">
        <f t="shared" si="18"/>
        <v>13.5</v>
      </c>
    </row>
    <row r="508" spans="1:4" s="13" customFormat="1" x14ac:dyDescent="0.25">
      <c r="A508" s="29">
        <v>20180330</v>
      </c>
      <c r="B508" s="79">
        <v>43189</v>
      </c>
      <c r="C508" s="41">
        <v>6.5</v>
      </c>
      <c r="D508">
        <f t="shared" si="18"/>
        <v>13.5</v>
      </c>
    </row>
    <row r="509" spans="1:4" s="13" customFormat="1" x14ac:dyDescent="0.25">
      <c r="A509" s="29">
        <v>20180331</v>
      </c>
      <c r="B509" s="79">
        <v>43190</v>
      </c>
      <c r="C509" s="41">
        <v>6.5</v>
      </c>
      <c r="D509">
        <f t="shared" si="18"/>
        <v>13.5</v>
      </c>
    </row>
    <row r="510" spans="1:4" s="13" customFormat="1" x14ac:dyDescent="0.25">
      <c r="A510" s="29">
        <v>20180401</v>
      </c>
      <c r="B510" s="79">
        <v>43191</v>
      </c>
      <c r="C510" s="41">
        <v>5.6</v>
      </c>
      <c r="D510">
        <f t="shared" si="18"/>
        <v>14.4</v>
      </c>
    </row>
    <row r="511" spans="1:4" s="13" customFormat="1" x14ac:dyDescent="0.25">
      <c r="A511" s="29">
        <v>20180402</v>
      </c>
      <c r="B511" s="79">
        <v>43192</v>
      </c>
      <c r="C511" s="41">
        <v>7.8</v>
      </c>
      <c r="D511">
        <f t="shared" si="18"/>
        <v>12.2</v>
      </c>
    </row>
    <row r="512" spans="1:4" s="13" customFormat="1" x14ac:dyDescent="0.25">
      <c r="A512" s="29">
        <v>20180403</v>
      </c>
      <c r="B512" s="79">
        <v>43193</v>
      </c>
      <c r="C512" s="41">
        <v>13.7</v>
      </c>
      <c r="D512">
        <f t="shared" si="18"/>
        <v>6.3000000000000007</v>
      </c>
    </row>
    <row r="513" spans="1:4" s="13" customFormat="1" x14ac:dyDescent="0.25">
      <c r="A513" s="29">
        <v>20180404</v>
      </c>
      <c r="B513" s="79">
        <v>43194</v>
      </c>
      <c r="C513" s="41">
        <v>13.3</v>
      </c>
      <c r="D513">
        <f t="shared" si="18"/>
        <v>6.6999999999999993</v>
      </c>
    </row>
    <row r="514" spans="1:4" s="13" customFormat="1" x14ac:dyDescent="0.25">
      <c r="A514" s="29">
        <v>20180405</v>
      </c>
      <c r="B514" s="79">
        <v>43195</v>
      </c>
      <c r="C514" s="41">
        <v>9.3000000000000007</v>
      </c>
      <c r="D514">
        <f t="shared" si="18"/>
        <v>10.7</v>
      </c>
    </row>
    <row r="515" spans="1:4" s="13" customFormat="1" x14ac:dyDescent="0.25">
      <c r="A515" s="29">
        <v>20180406</v>
      </c>
      <c r="B515" s="79">
        <v>43196</v>
      </c>
      <c r="C515" s="41">
        <v>6.9</v>
      </c>
      <c r="D515">
        <f t="shared" si="18"/>
        <v>13.1</v>
      </c>
    </row>
    <row r="516" spans="1:4" s="13" customFormat="1" x14ac:dyDescent="0.25">
      <c r="A516" s="29">
        <v>20180407</v>
      </c>
      <c r="B516" s="79">
        <v>43197</v>
      </c>
      <c r="C516" s="41">
        <v>10.3</v>
      </c>
      <c r="D516">
        <f t="shared" ref="D516:D579" si="19">IF(C516&lt;15,20-C516,0)</f>
        <v>9.6999999999999993</v>
      </c>
    </row>
    <row r="517" spans="1:4" s="13" customFormat="1" x14ac:dyDescent="0.25">
      <c r="A517" s="29">
        <v>20180408</v>
      </c>
      <c r="B517" s="79">
        <v>43198</v>
      </c>
      <c r="C517" s="41">
        <v>10.7</v>
      </c>
      <c r="D517">
        <f t="shared" si="19"/>
        <v>9.3000000000000007</v>
      </c>
    </row>
    <row r="518" spans="1:4" s="13" customFormat="1" x14ac:dyDescent="0.25">
      <c r="A518" s="29">
        <v>20180409</v>
      </c>
      <c r="B518" s="79">
        <v>43199</v>
      </c>
      <c r="C518" s="41">
        <v>11.6</v>
      </c>
      <c r="D518">
        <f t="shared" si="19"/>
        <v>8.4</v>
      </c>
    </row>
    <row r="519" spans="1:4" s="13" customFormat="1" x14ac:dyDescent="0.25">
      <c r="A519" s="29">
        <v>20180410</v>
      </c>
      <c r="B519" s="79">
        <v>43200</v>
      </c>
      <c r="C519" s="41">
        <v>11.8</v>
      </c>
      <c r="D519">
        <f t="shared" si="19"/>
        <v>8.1999999999999993</v>
      </c>
    </row>
    <row r="520" spans="1:4" s="13" customFormat="1" x14ac:dyDescent="0.25">
      <c r="A520" s="29">
        <v>20180411</v>
      </c>
      <c r="B520" s="79">
        <v>43201</v>
      </c>
      <c r="C520" s="41">
        <v>12.9</v>
      </c>
      <c r="D520">
        <f t="shared" si="19"/>
        <v>7.1</v>
      </c>
    </row>
    <row r="521" spans="1:4" s="13" customFormat="1" x14ac:dyDescent="0.25">
      <c r="A521" s="29">
        <v>20180412</v>
      </c>
      <c r="B521" s="79">
        <v>43202</v>
      </c>
      <c r="C521" s="41">
        <v>15.8</v>
      </c>
      <c r="D521">
        <f t="shared" si="19"/>
        <v>0</v>
      </c>
    </row>
    <row r="522" spans="1:4" s="13" customFormat="1" x14ac:dyDescent="0.25">
      <c r="A522" s="29">
        <v>20180413</v>
      </c>
      <c r="B522" s="79">
        <v>43203</v>
      </c>
      <c r="C522" s="41">
        <v>11.4</v>
      </c>
      <c r="D522">
        <f t="shared" si="19"/>
        <v>8.6</v>
      </c>
    </row>
    <row r="523" spans="1:4" s="13" customFormat="1" x14ac:dyDescent="0.25">
      <c r="A523" s="29">
        <v>20180414</v>
      </c>
      <c r="B523" s="79">
        <v>43204</v>
      </c>
      <c r="C523" s="41">
        <v>10.9</v>
      </c>
      <c r="D523">
        <f t="shared" si="19"/>
        <v>9.1</v>
      </c>
    </row>
    <row r="524" spans="1:4" s="13" customFormat="1" x14ac:dyDescent="0.25">
      <c r="A524" s="29">
        <v>20180415</v>
      </c>
      <c r="B524" s="79">
        <v>43205</v>
      </c>
      <c r="C524" s="41">
        <v>12.1</v>
      </c>
      <c r="D524">
        <f t="shared" si="19"/>
        <v>7.9</v>
      </c>
    </row>
    <row r="525" spans="1:4" s="13" customFormat="1" x14ac:dyDescent="0.25">
      <c r="A525" s="29">
        <v>20180416</v>
      </c>
      <c r="B525" s="79">
        <v>43206</v>
      </c>
      <c r="C525" s="41">
        <v>12.3</v>
      </c>
      <c r="D525">
        <f t="shared" si="19"/>
        <v>7.6999999999999993</v>
      </c>
    </row>
    <row r="526" spans="1:4" s="13" customFormat="1" x14ac:dyDescent="0.25">
      <c r="A526" s="29">
        <v>20180417</v>
      </c>
      <c r="B526" s="79">
        <v>43207</v>
      </c>
      <c r="C526" s="41">
        <v>12.8</v>
      </c>
      <c r="D526">
        <f t="shared" si="19"/>
        <v>7.1999999999999993</v>
      </c>
    </row>
    <row r="527" spans="1:4" s="13" customFormat="1" x14ac:dyDescent="0.25">
      <c r="A527" s="29">
        <v>20180418</v>
      </c>
      <c r="B527" s="79">
        <v>43208</v>
      </c>
      <c r="C527" s="41">
        <v>13.2</v>
      </c>
      <c r="D527">
        <f t="shared" si="19"/>
        <v>6.8000000000000007</v>
      </c>
    </row>
    <row r="528" spans="1:4" s="13" customFormat="1" x14ac:dyDescent="0.25">
      <c r="A528" s="29">
        <v>20180419</v>
      </c>
      <c r="B528" s="79">
        <v>43209</v>
      </c>
      <c r="C528" s="41">
        <v>14.1</v>
      </c>
      <c r="D528">
        <f t="shared" si="19"/>
        <v>5.9</v>
      </c>
    </row>
    <row r="529" spans="1:4" s="13" customFormat="1" x14ac:dyDescent="0.25">
      <c r="A529" s="29">
        <v>20180420</v>
      </c>
      <c r="B529" s="79">
        <v>43210</v>
      </c>
      <c r="C529" s="41">
        <v>15.9</v>
      </c>
      <c r="D529">
        <f t="shared" si="19"/>
        <v>0</v>
      </c>
    </row>
    <row r="530" spans="1:4" s="13" customFormat="1" x14ac:dyDescent="0.25">
      <c r="A530" s="29">
        <v>20180421</v>
      </c>
      <c r="B530" s="79">
        <v>43211</v>
      </c>
      <c r="C530" s="41">
        <v>16.399999999999999</v>
      </c>
      <c r="D530">
        <f t="shared" si="19"/>
        <v>0</v>
      </c>
    </row>
    <row r="531" spans="1:4" s="13" customFormat="1" x14ac:dyDescent="0.25">
      <c r="A531" s="29">
        <v>20180422</v>
      </c>
      <c r="B531" s="79">
        <v>43212</v>
      </c>
      <c r="C531" s="41">
        <v>16.8</v>
      </c>
      <c r="D531">
        <f t="shared" si="19"/>
        <v>0</v>
      </c>
    </row>
    <row r="532" spans="1:4" s="13" customFormat="1" x14ac:dyDescent="0.25">
      <c r="A532" s="29">
        <v>20180423</v>
      </c>
      <c r="B532" s="79">
        <v>43213</v>
      </c>
      <c r="C532" s="41">
        <v>16.7</v>
      </c>
      <c r="D532">
        <f t="shared" si="19"/>
        <v>0</v>
      </c>
    </row>
    <row r="533" spans="1:4" s="13" customFormat="1" x14ac:dyDescent="0.25">
      <c r="A533" s="29">
        <v>20180424</v>
      </c>
      <c r="B533" s="79">
        <v>43214</v>
      </c>
      <c r="C533" s="41">
        <v>15.4</v>
      </c>
      <c r="D533">
        <f t="shared" si="19"/>
        <v>0</v>
      </c>
    </row>
    <row r="534" spans="1:4" s="13" customFormat="1" x14ac:dyDescent="0.25">
      <c r="A534" s="29">
        <v>20180425</v>
      </c>
      <c r="B534" s="79">
        <v>43215</v>
      </c>
      <c r="C534" s="41">
        <v>16.100000000000001</v>
      </c>
      <c r="D534">
        <f t="shared" si="19"/>
        <v>0</v>
      </c>
    </row>
    <row r="535" spans="1:4" s="13" customFormat="1" x14ac:dyDescent="0.25">
      <c r="A535" s="29">
        <v>20180426</v>
      </c>
      <c r="B535" s="79">
        <v>43216</v>
      </c>
      <c r="C535" s="41">
        <v>11.5</v>
      </c>
      <c r="D535">
        <f t="shared" si="19"/>
        <v>8.5</v>
      </c>
    </row>
    <row r="536" spans="1:4" s="13" customFormat="1" x14ac:dyDescent="0.25">
      <c r="A536" s="29">
        <v>20180427</v>
      </c>
      <c r="B536" s="79">
        <v>43217</v>
      </c>
      <c r="C536" s="41">
        <v>12.1</v>
      </c>
      <c r="D536">
        <f t="shared" si="19"/>
        <v>7.9</v>
      </c>
    </row>
    <row r="537" spans="1:4" s="13" customFormat="1" x14ac:dyDescent="0.25">
      <c r="A537" s="29">
        <v>20180428</v>
      </c>
      <c r="B537" s="79">
        <v>43218</v>
      </c>
      <c r="C537" s="41">
        <v>15.4</v>
      </c>
      <c r="D537">
        <f t="shared" si="19"/>
        <v>0</v>
      </c>
    </row>
    <row r="538" spans="1:4" s="13" customFormat="1" x14ac:dyDescent="0.25">
      <c r="A538" s="29">
        <v>20180429</v>
      </c>
      <c r="B538" s="79">
        <v>43219</v>
      </c>
      <c r="C538" s="41">
        <v>17.2</v>
      </c>
      <c r="D538">
        <f t="shared" si="19"/>
        <v>0</v>
      </c>
    </row>
    <row r="539" spans="1:4" s="13" customFormat="1" x14ac:dyDescent="0.25">
      <c r="A539" s="29">
        <v>20180430</v>
      </c>
      <c r="B539" s="79">
        <v>43220</v>
      </c>
      <c r="C539" s="41">
        <v>14.5</v>
      </c>
      <c r="D539">
        <f t="shared" si="19"/>
        <v>5.5</v>
      </c>
    </row>
    <row r="540" spans="1:4" s="13" customFormat="1" x14ac:dyDescent="0.25">
      <c r="A540" s="29">
        <v>20180501</v>
      </c>
      <c r="B540" s="79">
        <v>43221</v>
      </c>
      <c r="C540" s="41">
        <v>11.8</v>
      </c>
      <c r="D540">
        <f t="shared" si="19"/>
        <v>8.1999999999999993</v>
      </c>
    </row>
    <row r="541" spans="1:4" s="13" customFormat="1" x14ac:dyDescent="0.25">
      <c r="A541" s="29">
        <v>20180502</v>
      </c>
      <c r="B541" s="79">
        <v>43222</v>
      </c>
      <c r="C541" s="41">
        <v>13.6</v>
      </c>
      <c r="D541">
        <f t="shared" si="19"/>
        <v>6.4</v>
      </c>
    </row>
    <row r="542" spans="1:4" s="13" customFormat="1" x14ac:dyDescent="0.25">
      <c r="A542" s="29">
        <v>20180503</v>
      </c>
      <c r="B542" s="79">
        <v>43223</v>
      </c>
      <c r="C542" s="41">
        <v>14.6</v>
      </c>
      <c r="D542">
        <f t="shared" si="19"/>
        <v>5.4</v>
      </c>
    </row>
    <row r="543" spans="1:4" s="13" customFormat="1" x14ac:dyDescent="0.25">
      <c r="A543" s="29">
        <v>20180504</v>
      </c>
      <c r="B543" s="79">
        <v>43224</v>
      </c>
      <c r="C543" s="41">
        <v>15.2</v>
      </c>
      <c r="D543">
        <f t="shared" si="19"/>
        <v>0</v>
      </c>
    </row>
    <row r="544" spans="1:4" s="13" customFormat="1" x14ac:dyDescent="0.25">
      <c r="A544" s="29">
        <v>20180505</v>
      </c>
      <c r="B544" s="79">
        <v>43225</v>
      </c>
      <c r="C544" s="41">
        <v>15.9</v>
      </c>
      <c r="D544">
        <f t="shared" si="19"/>
        <v>0</v>
      </c>
    </row>
    <row r="545" spans="1:4" s="13" customFormat="1" x14ac:dyDescent="0.25">
      <c r="A545" s="29">
        <v>20180506</v>
      </c>
      <c r="B545" s="79">
        <v>43226</v>
      </c>
      <c r="C545" s="41">
        <v>16.100000000000001</v>
      </c>
      <c r="D545">
        <f t="shared" si="19"/>
        <v>0</v>
      </c>
    </row>
    <row r="546" spans="1:4" s="13" customFormat="1" x14ac:dyDescent="0.25">
      <c r="A546" s="29">
        <v>20180507</v>
      </c>
      <c r="B546" s="79">
        <v>43227</v>
      </c>
      <c r="C546" s="41">
        <v>15.6</v>
      </c>
      <c r="D546">
        <f t="shared" si="19"/>
        <v>0</v>
      </c>
    </row>
    <row r="547" spans="1:4" s="13" customFormat="1" x14ac:dyDescent="0.25">
      <c r="A547" s="29">
        <v>20180508</v>
      </c>
      <c r="B547" s="79">
        <v>43228</v>
      </c>
      <c r="C547" s="41">
        <v>16.8</v>
      </c>
      <c r="D547">
        <f t="shared" si="19"/>
        <v>0</v>
      </c>
    </row>
    <row r="548" spans="1:4" s="13" customFormat="1" x14ac:dyDescent="0.25">
      <c r="A548" s="29">
        <v>20180509</v>
      </c>
      <c r="B548" s="79">
        <v>43229</v>
      </c>
      <c r="C548" s="41">
        <v>14.8</v>
      </c>
      <c r="D548">
        <f t="shared" si="19"/>
        <v>5.1999999999999993</v>
      </c>
    </row>
    <row r="549" spans="1:4" s="13" customFormat="1" x14ac:dyDescent="0.25">
      <c r="A549" s="29">
        <v>20180510</v>
      </c>
      <c r="B549" s="79">
        <v>43230</v>
      </c>
      <c r="C549" s="41">
        <v>15.5</v>
      </c>
      <c r="D549">
        <f t="shared" si="19"/>
        <v>0</v>
      </c>
    </row>
    <row r="550" spans="1:4" s="13" customFormat="1" x14ac:dyDescent="0.25">
      <c r="A550" s="29">
        <v>20180511</v>
      </c>
      <c r="B550" s="79">
        <v>43231</v>
      </c>
      <c r="C550" s="41">
        <v>14.1</v>
      </c>
      <c r="D550">
        <f t="shared" si="19"/>
        <v>5.9</v>
      </c>
    </row>
    <row r="551" spans="1:4" s="13" customFormat="1" x14ac:dyDescent="0.25">
      <c r="A551" s="29">
        <v>20180512</v>
      </c>
      <c r="B551" s="79">
        <v>43232</v>
      </c>
      <c r="C551" s="41">
        <v>17.600000000000001</v>
      </c>
      <c r="D551">
        <f t="shared" si="19"/>
        <v>0</v>
      </c>
    </row>
    <row r="552" spans="1:4" s="13" customFormat="1" x14ac:dyDescent="0.25">
      <c r="A552" s="29">
        <v>20180513</v>
      </c>
      <c r="B552" s="79">
        <v>43233</v>
      </c>
      <c r="C552" s="41">
        <v>17.3</v>
      </c>
      <c r="D552">
        <f t="shared" si="19"/>
        <v>0</v>
      </c>
    </row>
    <row r="553" spans="1:4" s="13" customFormat="1" x14ac:dyDescent="0.25">
      <c r="A553" s="29">
        <v>20180514</v>
      </c>
      <c r="B553" s="79">
        <v>43234</v>
      </c>
      <c r="C553" s="41">
        <v>16.5</v>
      </c>
      <c r="D553">
        <f t="shared" si="19"/>
        <v>0</v>
      </c>
    </row>
    <row r="554" spans="1:4" s="13" customFormat="1" x14ac:dyDescent="0.25">
      <c r="A554" s="29">
        <v>20180515</v>
      </c>
      <c r="B554" s="79">
        <v>43235</v>
      </c>
      <c r="C554" s="41">
        <v>12.5</v>
      </c>
      <c r="D554">
        <f t="shared" si="19"/>
        <v>7.5</v>
      </c>
    </row>
    <row r="555" spans="1:4" s="13" customFormat="1" x14ac:dyDescent="0.25">
      <c r="A555" s="29">
        <v>20180516</v>
      </c>
      <c r="B555" s="79">
        <v>43236</v>
      </c>
      <c r="C555" s="41">
        <v>10.9</v>
      </c>
      <c r="D555">
        <f t="shared" si="19"/>
        <v>9.1</v>
      </c>
    </row>
    <row r="556" spans="1:4" s="13" customFormat="1" x14ac:dyDescent="0.25">
      <c r="A556" s="29">
        <v>20180517</v>
      </c>
      <c r="B556" s="79">
        <v>43237</v>
      </c>
      <c r="C556" s="41">
        <v>12.6</v>
      </c>
      <c r="D556">
        <f t="shared" si="19"/>
        <v>7.4</v>
      </c>
    </row>
    <row r="557" spans="1:4" s="13" customFormat="1" x14ac:dyDescent="0.25">
      <c r="A557" s="29">
        <v>20180518</v>
      </c>
      <c r="B557" s="79">
        <v>43238</v>
      </c>
      <c r="C557" s="41">
        <v>14.3</v>
      </c>
      <c r="D557">
        <f t="shared" si="19"/>
        <v>5.6999999999999993</v>
      </c>
    </row>
    <row r="558" spans="1:4" s="13" customFormat="1" x14ac:dyDescent="0.25">
      <c r="A558" s="29">
        <v>20180519</v>
      </c>
      <c r="B558" s="79">
        <v>43239</v>
      </c>
      <c r="C558" s="41">
        <v>13.3</v>
      </c>
      <c r="D558">
        <f t="shared" si="19"/>
        <v>6.6999999999999993</v>
      </c>
    </row>
    <row r="559" spans="1:4" s="13" customFormat="1" x14ac:dyDescent="0.25">
      <c r="A559" s="29">
        <v>20180520</v>
      </c>
      <c r="B559" s="79">
        <v>43240</v>
      </c>
      <c r="C559" s="41">
        <v>15.7</v>
      </c>
      <c r="D559">
        <f t="shared" si="19"/>
        <v>0</v>
      </c>
    </row>
    <row r="560" spans="1:4" s="13" customFormat="1" x14ac:dyDescent="0.25">
      <c r="A560" s="29">
        <v>20180521</v>
      </c>
      <c r="B560" s="79">
        <v>43241</v>
      </c>
      <c r="C560" s="41">
        <v>17</v>
      </c>
      <c r="D560">
        <f t="shared" si="19"/>
        <v>0</v>
      </c>
    </row>
    <row r="561" spans="1:4" s="13" customFormat="1" x14ac:dyDescent="0.25">
      <c r="A561" s="29">
        <v>20180522</v>
      </c>
      <c r="B561" s="79">
        <v>43242</v>
      </c>
      <c r="C561" s="41">
        <v>16.3</v>
      </c>
      <c r="D561">
        <f t="shared" si="19"/>
        <v>0</v>
      </c>
    </row>
    <row r="562" spans="1:4" s="13" customFormat="1" x14ac:dyDescent="0.25">
      <c r="A562" s="29">
        <v>20180523</v>
      </c>
      <c r="B562" s="79">
        <v>43243</v>
      </c>
      <c r="C562" s="41">
        <v>18</v>
      </c>
      <c r="D562">
        <f t="shared" si="19"/>
        <v>0</v>
      </c>
    </row>
    <row r="563" spans="1:4" s="13" customFormat="1" x14ac:dyDescent="0.25">
      <c r="A563" s="29">
        <v>20180524</v>
      </c>
      <c r="B563" s="79">
        <v>43244</v>
      </c>
      <c r="C563" s="41">
        <v>16.7</v>
      </c>
      <c r="D563">
        <f t="shared" si="19"/>
        <v>0</v>
      </c>
    </row>
    <row r="564" spans="1:4" s="13" customFormat="1" x14ac:dyDescent="0.25">
      <c r="A564" s="29">
        <v>20180525</v>
      </c>
      <c r="B564" s="79">
        <v>43245</v>
      </c>
      <c r="C564" s="41">
        <v>16.5</v>
      </c>
      <c r="D564">
        <f t="shared" si="19"/>
        <v>0</v>
      </c>
    </row>
    <row r="565" spans="1:4" s="13" customFormat="1" x14ac:dyDescent="0.25">
      <c r="A565" s="29">
        <v>20180526</v>
      </c>
      <c r="B565" s="79">
        <v>43246</v>
      </c>
      <c r="C565" s="41">
        <v>17.8</v>
      </c>
      <c r="D565">
        <f t="shared" si="19"/>
        <v>0</v>
      </c>
    </row>
    <row r="566" spans="1:4" s="13" customFormat="1" x14ac:dyDescent="0.25">
      <c r="A566" s="29">
        <v>20180527</v>
      </c>
      <c r="B566" s="79">
        <v>43247</v>
      </c>
      <c r="C566" s="41">
        <v>19.3</v>
      </c>
      <c r="D566">
        <f t="shared" si="19"/>
        <v>0</v>
      </c>
    </row>
    <row r="567" spans="1:4" s="13" customFormat="1" x14ac:dyDescent="0.25">
      <c r="A567" s="29">
        <v>20180528</v>
      </c>
      <c r="B567" s="79">
        <v>43248</v>
      </c>
      <c r="C567" s="41">
        <v>20.7</v>
      </c>
      <c r="D567">
        <f t="shared" si="19"/>
        <v>0</v>
      </c>
    </row>
    <row r="568" spans="1:4" s="13" customFormat="1" x14ac:dyDescent="0.25">
      <c r="A568" s="29">
        <v>20180529</v>
      </c>
      <c r="B568" s="79">
        <v>43249</v>
      </c>
      <c r="C568" s="41">
        <v>21.1</v>
      </c>
      <c r="D568">
        <f t="shared" si="19"/>
        <v>0</v>
      </c>
    </row>
    <row r="569" spans="1:4" s="13" customFormat="1" x14ac:dyDescent="0.25">
      <c r="A569" s="29">
        <v>20180530</v>
      </c>
      <c r="B569" s="79">
        <v>43250</v>
      </c>
      <c r="C569" s="41">
        <v>21</v>
      </c>
      <c r="D569">
        <f t="shared" si="19"/>
        <v>0</v>
      </c>
    </row>
    <row r="570" spans="1:4" s="13" customFormat="1" x14ac:dyDescent="0.25">
      <c r="A570" s="29">
        <v>20180531</v>
      </c>
      <c r="B570" s="79">
        <v>43251</v>
      </c>
      <c r="C570" s="41">
        <v>20.7</v>
      </c>
      <c r="D570">
        <f t="shared" si="19"/>
        <v>0</v>
      </c>
    </row>
    <row r="571" spans="1:4" x14ac:dyDescent="0.25">
      <c r="A571" s="29">
        <v>20180601</v>
      </c>
      <c r="B571" s="79">
        <v>43252</v>
      </c>
      <c r="C571" s="41">
        <v>18.899999999999999</v>
      </c>
      <c r="D571">
        <f t="shared" si="19"/>
        <v>0</v>
      </c>
    </row>
    <row r="572" spans="1:4" x14ac:dyDescent="0.25">
      <c r="A572" s="29">
        <v>20180602</v>
      </c>
      <c r="B572" s="79">
        <v>43253</v>
      </c>
      <c r="C572" s="41">
        <v>19</v>
      </c>
      <c r="D572">
        <f t="shared" si="19"/>
        <v>0</v>
      </c>
    </row>
    <row r="573" spans="1:4" x14ac:dyDescent="0.25">
      <c r="A573" s="29">
        <v>20180603</v>
      </c>
      <c r="B573" s="79">
        <v>43254</v>
      </c>
      <c r="C573" s="41">
        <v>19.7</v>
      </c>
      <c r="D573">
        <f t="shared" si="19"/>
        <v>0</v>
      </c>
    </row>
    <row r="574" spans="1:4" x14ac:dyDescent="0.25">
      <c r="A574" s="29">
        <v>20180604</v>
      </c>
      <c r="B574" s="79">
        <v>43255</v>
      </c>
      <c r="C574" s="41">
        <v>20.9</v>
      </c>
      <c r="D574">
        <f t="shared" si="19"/>
        <v>0</v>
      </c>
    </row>
    <row r="575" spans="1:4" x14ac:dyDescent="0.25">
      <c r="A575" s="29">
        <v>20180605</v>
      </c>
      <c r="B575" s="79">
        <v>43256</v>
      </c>
      <c r="C575" s="41">
        <v>21.4</v>
      </c>
      <c r="D575">
        <f t="shared" si="19"/>
        <v>0</v>
      </c>
    </row>
    <row r="576" spans="1:4" x14ac:dyDescent="0.25">
      <c r="A576" s="29">
        <v>20180606</v>
      </c>
      <c r="B576" s="79">
        <v>43257</v>
      </c>
      <c r="C576" s="41">
        <v>20</v>
      </c>
      <c r="D576">
        <f t="shared" si="19"/>
        <v>0</v>
      </c>
    </row>
    <row r="577" spans="1:4" x14ac:dyDescent="0.25">
      <c r="A577" s="29">
        <v>20180607</v>
      </c>
      <c r="B577" s="79">
        <v>43258</v>
      </c>
      <c r="C577" s="41">
        <v>18.8</v>
      </c>
      <c r="D577">
        <f t="shared" si="19"/>
        <v>0</v>
      </c>
    </row>
    <row r="578" spans="1:4" x14ac:dyDescent="0.25">
      <c r="A578" s="29">
        <v>20180608</v>
      </c>
      <c r="B578" s="79">
        <v>43259</v>
      </c>
      <c r="C578" s="41">
        <v>20.6</v>
      </c>
      <c r="D578">
        <f t="shared" si="19"/>
        <v>0</v>
      </c>
    </row>
    <row r="579" spans="1:4" x14ac:dyDescent="0.25">
      <c r="A579" s="29">
        <v>20180609</v>
      </c>
      <c r="B579" s="79">
        <v>43260</v>
      </c>
      <c r="C579" s="41">
        <v>19.899999999999999</v>
      </c>
      <c r="D579">
        <f t="shared" si="19"/>
        <v>0</v>
      </c>
    </row>
    <row r="580" spans="1:4" x14ac:dyDescent="0.25">
      <c r="A580" s="29">
        <v>20180610</v>
      </c>
      <c r="B580" s="79">
        <v>43261</v>
      </c>
      <c r="C580" s="41">
        <v>21</v>
      </c>
      <c r="D580">
        <f t="shared" ref="D580:D643" si="20">IF(C580&lt;15,20-C580,0)</f>
        <v>0</v>
      </c>
    </row>
    <row r="581" spans="1:4" x14ac:dyDescent="0.25">
      <c r="A581" s="29">
        <v>20180611</v>
      </c>
      <c r="B581" s="79">
        <v>43262</v>
      </c>
      <c r="C581" s="41">
        <v>21.3</v>
      </c>
      <c r="D581">
        <f t="shared" si="20"/>
        <v>0</v>
      </c>
    </row>
    <row r="582" spans="1:4" x14ac:dyDescent="0.25">
      <c r="A582" s="29">
        <v>20180612</v>
      </c>
      <c r="B582" s="79">
        <v>43263</v>
      </c>
      <c r="C582" s="41">
        <v>18.5</v>
      </c>
      <c r="D582">
        <f t="shared" si="20"/>
        <v>0</v>
      </c>
    </row>
    <row r="583" spans="1:4" x14ac:dyDescent="0.25">
      <c r="A583" s="29">
        <v>20180613</v>
      </c>
      <c r="B583" s="79">
        <v>43264</v>
      </c>
      <c r="C583" s="41">
        <v>14.1</v>
      </c>
      <c r="D583">
        <f t="shared" si="20"/>
        <v>5.9</v>
      </c>
    </row>
    <row r="584" spans="1:4" x14ac:dyDescent="0.25">
      <c r="A584" s="29">
        <v>20180614</v>
      </c>
      <c r="B584" s="79">
        <v>43265</v>
      </c>
      <c r="C584" s="41">
        <v>13.9</v>
      </c>
      <c r="D584">
        <f t="shared" si="20"/>
        <v>6.1</v>
      </c>
    </row>
    <row r="585" spans="1:4" x14ac:dyDescent="0.25">
      <c r="A585" s="29">
        <v>20180615</v>
      </c>
      <c r="B585" s="79">
        <v>43266</v>
      </c>
      <c r="C585" s="41">
        <v>15.7</v>
      </c>
      <c r="D585">
        <f t="shared" si="20"/>
        <v>0</v>
      </c>
    </row>
    <row r="586" spans="1:4" x14ac:dyDescent="0.25">
      <c r="A586" s="29">
        <v>20180616</v>
      </c>
      <c r="B586" s="79">
        <v>43267</v>
      </c>
      <c r="C586" s="41">
        <v>17.100000000000001</v>
      </c>
      <c r="D586">
        <f t="shared" si="20"/>
        <v>0</v>
      </c>
    </row>
    <row r="587" spans="1:4" x14ac:dyDescent="0.25">
      <c r="A587" s="29">
        <v>20180617</v>
      </c>
      <c r="B587" s="79">
        <v>43268</v>
      </c>
      <c r="C587" s="41">
        <v>17.899999999999999</v>
      </c>
      <c r="D587">
        <f t="shared" si="20"/>
        <v>0</v>
      </c>
    </row>
    <row r="588" spans="1:4" x14ac:dyDescent="0.25">
      <c r="A588" s="29">
        <v>20180618</v>
      </c>
      <c r="B588" s="79">
        <v>43269</v>
      </c>
      <c r="C588" s="41">
        <v>17.899999999999999</v>
      </c>
      <c r="D588">
        <f t="shared" si="20"/>
        <v>0</v>
      </c>
    </row>
    <row r="589" spans="1:4" x14ac:dyDescent="0.25">
      <c r="A589" s="29">
        <v>20180619</v>
      </c>
      <c r="B589" s="79">
        <v>43270</v>
      </c>
      <c r="C589" s="41">
        <v>18.100000000000001</v>
      </c>
      <c r="D589">
        <f t="shared" si="20"/>
        <v>0</v>
      </c>
    </row>
    <row r="590" spans="1:4" x14ac:dyDescent="0.25">
      <c r="A590" s="29">
        <v>20180620</v>
      </c>
      <c r="B590" s="79">
        <v>43271</v>
      </c>
      <c r="C590" s="41">
        <v>20.5</v>
      </c>
      <c r="D590">
        <f t="shared" si="20"/>
        <v>0</v>
      </c>
    </row>
    <row r="591" spans="1:4" x14ac:dyDescent="0.25">
      <c r="A591" s="29">
        <v>20180621</v>
      </c>
      <c r="B591" s="79">
        <v>43272</v>
      </c>
      <c r="C591" s="41">
        <v>20.6</v>
      </c>
      <c r="D591">
        <f t="shared" si="20"/>
        <v>0</v>
      </c>
    </row>
    <row r="592" spans="1:4" x14ac:dyDescent="0.25">
      <c r="A592" s="29">
        <v>20180622</v>
      </c>
      <c r="B592" s="79">
        <v>43273</v>
      </c>
      <c r="C592" s="41">
        <v>13</v>
      </c>
      <c r="D592">
        <f t="shared" si="20"/>
        <v>7</v>
      </c>
    </row>
    <row r="593" spans="1:4" x14ac:dyDescent="0.25">
      <c r="A593" s="29">
        <v>20180623</v>
      </c>
      <c r="B593" s="79">
        <v>43274</v>
      </c>
      <c r="C593" s="41">
        <v>13</v>
      </c>
      <c r="D593">
        <f t="shared" si="20"/>
        <v>7</v>
      </c>
    </row>
    <row r="594" spans="1:4" x14ac:dyDescent="0.25">
      <c r="A594" s="29">
        <v>20180624</v>
      </c>
      <c r="B594" s="79">
        <v>43275</v>
      </c>
      <c r="C594" s="41">
        <v>15.3</v>
      </c>
      <c r="D594">
        <f t="shared" si="20"/>
        <v>0</v>
      </c>
    </row>
    <row r="595" spans="1:4" x14ac:dyDescent="0.25">
      <c r="A595" s="29">
        <v>20180625</v>
      </c>
      <c r="B595" s="79">
        <v>43276</v>
      </c>
      <c r="C595" s="41">
        <v>14.8</v>
      </c>
      <c r="D595">
        <f t="shared" si="20"/>
        <v>5.1999999999999993</v>
      </c>
    </row>
    <row r="596" spans="1:4" x14ac:dyDescent="0.25">
      <c r="A596" s="29">
        <v>20180626</v>
      </c>
      <c r="B596" s="79">
        <v>43277</v>
      </c>
      <c r="C596" s="41">
        <v>16.399999999999999</v>
      </c>
      <c r="D596">
        <f t="shared" si="20"/>
        <v>0</v>
      </c>
    </row>
    <row r="597" spans="1:4" x14ac:dyDescent="0.25">
      <c r="A597" s="29">
        <v>20180627</v>
      </c>
      <c r="B597" s="79">
        <v>43278</v>
      </c>
      <c r="C597" s="41">
        <v>15.7</v>
      </c>
      <c r="D597">
        <f t="shared" si="20"/>
        <v>0</v>
      </c>
    </row>
    <row r="598" spans="1:4" x14ac:dyDescent="0.25">
      <c r="A598" s="29">
        <v>20180628</v>
      </c>
      <c r="B598" s="79">
        <v>43279</v>
      </c>
      <c r="C598" s="41">
        <v>13.7</v>
      </c>
      <c r="D598">
        <f t="shared" si="20"/>
        <v>6.3000000000000007</v>
      </c>
    </row>
    <row r="599" spans="1:4" x14ac:dyDescent="0.25">
      <c r="A599" s="29">
        <v>20180629</v>
      </c>
      <c r="B599" s="79">
        <v>43280</v>
      </c>
      <c r="C599" s="41">
        <v>18.399999999999999</v>
      </c>
      <c r="D599">
        <f t="shared" si="20"/>
        <v>0</v>
      </c>
    </row>
    <row r="600" spans="1:4" x14ac:dyDescent="0.25">
      <c r="A600" s="29">
        <v>20180630</v>
      </c>
      <c r="B600" s="79">
        <v>43281</v>
      </c>
      <c r="C600" s="41">
        <v>19.2</v>
      </c>
      <c r="D600">
        <f t="shared" si="20"/>
        <v>0</v>
      </c>
    </row>
    <row r="601" spans="1:4" x14ac:dyDescent="0.25">
      <c r="A601" s="29">
        <v>20180701</v>
      </c>
      <c r="B601" s="79">
        <v>43282</v>
      </c>
      <c r="C601" s="41">
        <v>16.399999999999999</v>
      </c>
      <c r="D601">
        <f t="shared" si="20"/>
        <v>0</v>
      </c>
    </row>
    <row r="602" spans="1:4" x14ac:dyDescent="0.25">
      <c r="A602" s="29">
        <v>20180702</v>
      </c>
      <c r="B602" s="79">
        <v>43283</v>
      </c>
      <c r="C602" s="41">
        <v>16.2</v>
      </c>
      <c r="D602">
        <f t="shared" si="20"/>
        <v>0</v>
      </c>
    </row>
    <row r="603" spans="1:4" x14ac:dyDescent="0.25">
      <c r="A603" s="29">
        <v>20180703</v>
      </c>
      <c r="B603" s="79">
        <v>43284</v>
      </c>
      <c r="C603" s="41">
        <v>18.100000000000001</v>
      </c>
      <c r="D603">
        <f t="shared" si="20"/>
        <v>0</v>
      </c>
    </row>
    <row r="604" spans="1:4" x14ac:dyDescent="0.25">
      <c r="A604" s="29">
        <v>20180704</v>
      </c>
      <c r="B604" s="79">
        <v>43285</v>
      </c>
      <c r="C604" s="41">
        <v>19.3</v>
      </c>
      <c r="D604">
        <f t="shared" si="20"/>
        <v>0</v>
      </c>
    </row>
    <row r="605" spans="1:4" x14ac:dyDescent="0.25">
      <c r="A605" s="29">
        <v>20180705</v>
      </c>
      <c r="B605" s="79">
        <v>43286</v>
      </c>
      <c r="C605" s="41">
        <v>19.3</v>
      </c>
      <c r="D605">
        <f t="shared" si="20"/>
        <v>0</v>
      </c>
    </row>
    <row r="606" spans="1:4" x14ac:dyDescent="0.25">
      <c r="A606" s="29">
        <v>20180706</v>
      </c>
      <c r="B606" s="79">
        <v>43287</v>
      </c>
      <c r="C606" s="41">
        <v>17.100000000000001</v>
      </c>
      <c r="D606">
        <f t="shared" si="20"/>
        <v>0</v>
      </c>
    </row>
    <row r="607" spans="1:4" x14ac:dyDescent="0.25">
      <c r="A607" s="29">
        <v>20180707</v>
      </c>
      <c r="B607" s="79">
        <v>43288</v>
      </c>
      <c r="C607" s="41">
        <v>18.5</v>
      </c>
      <c r="D607">
        <f t="shared" si="20"/>
        <v>0</v>
      </c>
    </row>
    <row r="608" spans="1:4" x14ac:dyDescent="0.25">
      <c r="A608" s="29">
        <v>20180708</v>
      </c>
      <c r="B608" s="79">
        <v>43289</v>
      </c>
      <c r="C608" s="41">
        <v>18.899999999999999</v>
      </c>
      <c r="D608">
        <f t="shared" si="20"/>
        <v>0</v>
      </c>
    </row>
    <row r="609" spans="1:4" x14ac:dyDescent="0.25">
      <c r="A609" s="29">
        <v>20180709</v>
      </c>
      <c r="B609" s="79">
        <v>43290</v>
      </c>
      <c r="C609" s="41">
        <v>19.100000000000001</v>
      </c>
      <c r="D609">
        <f t="shared" si="20"/>
        <v>0</v>
      </c>
    </row>
    <row r="610" spans="1:4" x14ac:dyDescent="0.25">
      <c r="A610" s="29">
        <v>20180710</v>
      </c>
      <c r="B610" s="79">
        <v>43291</v>
      </c>
      <c r="C610" s="41">
        <v>17.3</v>
      </c>
      <c r="D610">
        <f t="shared" si="20"/>
        <v>0</v>
      </c>
    </row>
    <row r="611" spans="1:4" x14ac:dyDescent="0.25">
      <c r="A611" s="29">
        <v>20180711</v>
      </c>
      <c r="B611" s="79">
        <v>43292</v>
      </c>
      <c r="C611" s="41">
        <v>15</v>
      </c>
      <c r="D611">
        <f t="shared" si="20"/>
        <v>0</v>
      </c>
    </row>
    <row r="612" spans="1:4" x14ac:dyDescent="0.25">
      <c r="A612" s="29">
        <v>20180712</v>
      </c>
      <c r="B612" s="79">
        <v>43293</v>
      </c>
      <c r="C612" s="41">
        <v>15.7</v>
      </c>
      <c r="D612">
        <f t="shared" si="20"/>
        <v>0</v>
      </c>
    </row>
    <row r="613" spans="1:4" x14ac:dyDescent="0.25">
      <c r="A613" s="29">
        <v>20180713</v>
      </c>
      <c r="B613" s="79">
        <v>43294</v>
      </c>
      <c r="C613" s="41">
        <v>18.7</v>
      </c>
      <c r="D613">
        <f t="shared" si="20"/>
        <v>0</v>
      </c>
    </row>
    <row r="614" spans="1:4" x14ac:dyDescent="0.25">
      <c r="A614" s="29">
        <v>20180714</v>
      </c>
      <c r="B614" s="79">
        <v>43295</v>
      </c>
      <c r="C614" s="41">
        <v>18.8</v>
      </c>
      <c r="D614">
        <f t="shared" si="20"/>
        <v>0</v>
      </c>
    </row>
    <row r="615" spans="1:4" x14ac:dyDescent="0.25">
      <c r="A615" s="29">
        <v>20180715</v>
      </c>
      <c r="B615" s="79">
        <v>43296</v>
      </c>
      <c r="C615" s="41">
        <v>18</v>
      </c>
      <c r="D615">
        <f t="shared" si="20"/>
        <v>0</v>
      </c>
    </row>
    <row r="616" spans="1:4" x14ac:dyDescent="0.25">
      <c r="A616" s="29">
        <v>20180716</v>
      </c>
      <c r="B616" s="79">
        <v>43297</v>
      </c>
      <c r="C616" s="41">
        <v>17.7</v>
      </c>
      <c r="D616">
        <f t="shared" si="20"/>
        <v>0</v>
      </c>
    </row>
    <row r="617" spans="1:4" x14ac:dyDescent="0.25">
      <c r="A617" s="29">
        <v>20180717</v>
      </c>
      <c r="B617" s="79">
        <v>43298</v>
      </c>
      <c r="C617" s="41">
        <v>18.8</v>
      </c>
      <c r="D617">
        <f t="shared" si="20"/>
        <v>0</v>
      </c>
    </row>
    <row r="618" spans="1:4" x14ac:dyDescent="0.25">
      <c r="A618" s="29">
        <v>20180718</v>
      </c>
      <c r="B618" s="79">
        <v>43299</v>
      </c>
      <c r="C618" s="41">
        <v>20.9</v>
      </c>
      <c r="D618">
        <f t="shared" si="20"/>
        <v>0</v>
      </c>
    </row>
    <row r="619" spans="1:4" x14ac:dyDescent="0.25">
      <c r="A619" s="29">
        <v>20180719</v>
      </c>
      <c r="B619" s="79">
        <v>43300</v>
      </c>
      <c r="C619" s="41">
        <v>19.7</v>
      </c>
      <c r="D619">
        <f t="shared" si="20"/>
        <v>0</v>
      </c>
    </row>
    <row r="620" spans="1:4" x14ac:dyDescent="0.25">
      <c r="A620" s="29">
        <v>20180720</v>
      </c>
      <c r="B620" s="79">
        <v>43301</v>
      </c>
      <c r="C620" s="41">
        <v>21.1</v>
      </c>
      <c r="D620">
        <f t="shared" si="20"/>
        <v>0</v>
      </c>
    </row>
    <row r="621" spans="1:4" x14ac:dyDescent="0.25">
      <c r="A621" s="29">
        <v>20180721</v>
      </c>
      <c r="B621" s="79">
        <v>43302</v>
      </c>
      <c r="C621" s="41">
        <v>17.7</v>
      </c>
      <c r="D621">
        <f t="shared" si="20"/>
        <v>0</v>
      </c>
    </row>
    <row r="622" spans="1:4" x14ac:dyDescent="0.25">
      <c r="A622" s="29">
        <v>20180722</v>
      </c>
      <c r="B622" s="79">
        <v>43303</v>
      </c>
      <c r="C622" s="41">
        <v>17.100000000000001</v>
      </c>
      <c r="D622">
        <f t="shared" si="20"/>
        <v>0</v>
      </c>
    </row>
    <row r="623" spans="1:4" x14ac:dyDescent="0.25">
      <c r="A623" s="29">
        <v>20180723</v>
      </c>
      <c r="B623" s="79">
        <v>43304</v>
      </c>
      <c r="C623" s="41">
        <v>19.399999999999999</v>
      </c>
      <c r="D623">
        <f t="shared" si="20"/>
        <v>0</v>
      </c>
    </row>
    <row r="624" spans="1:4" x14ac:dyDescent="0.25">
      <c r="A624" s="29">
        <v>20180724</v>
      </c>
      <c r="B624" s="79">
        <v>43305</v>
      </c>
      <c r="C624" s="41">
        <v>20.7</v>
      </c>
      <c r="D624">
        <f t="shared" si="20"/>
        <v>0</v>
      </c>
    </row>
    <row r="625" spans="1:4" x14ac:dyDescent="0.25">
      <c r="A625" s="29">
        <v>20180725</v>
      </c>
      <c r="B625" s="79">
        <v>43306</v>
      </c>
      <c r="C625" s="41">
        <v>21.8</v>
      </c>
      <c r="D625">
        <f t="shared" si="20"/>
        <v>0</v>
      </c>
    </row>
    <row r="626" spans="1:4" x14ac:dyDescent="0.25">
      <c r="A626" s="29">
        <v>20180726</v>
      </c>
      <c r="B626" s="79">
        <v>43307</v>
      </c>
      <c r="C626" s="41">
        <v>21.7</v>
      </c>
      <c r="D626">
        <f t="shared" si="20"/>
        <v>0</v>
      </c>
    </row>
    <row r="627" spans="1:4" x14ac:dyDescent="0.25">
      <c r="A627" s="29">
        <v>20180727</v>
      </c>
      <c r="B627" s="79">
        <v>43308</v>
      </c>
      <c r="C627" s="41">
        <v>22.2</v>
      </c>
      <c r="D627">
        <f t="shared" si="20"/>
        <v>0</v>
      </c>
    </row>
    <row r="628" spans="1:4" x14ac:dyDescent="0.25">
      <c r="A628" s="29">
        <v>20180728</v>
      </c>
      <c r="B628" s="79">
        <v>43309</v>
      </c>
      <c r="C628" s="41">
        <v>22.1</v>
      </c>
      <c r="D628">
        <f t="shared" si="20"/>
        <v>0</v>
      </c>
    </row>
    <row r="629" spans="1:4" x14ac:dyDescent="0.25">
      <c r="A629" s="29">
        <v>20180729</v>
      </c>
      <c r="B629" s="79">
        <v>43310</v>
      </c>
      <c r="C629" s="41">
        <v>22.9</v>
      </c>
      <c r="D629">
        <f t="shared" si="20"/>
        <v>0</v>
      </c>
    </row>
    <row r="630" spans="1:4" x14ac:dyDescent="0.25">
      <c r="A630" s="29">
        <v>20180730</v>
      </c>
      <c r="B630" s="79">
        <v>43311</v>
      </c>
      <c r="C630" s="41">
        <v>23.4</v>
      </c>
      <c r="D630">
        <f t="shared" si="20"/>
        <v>0</v>
      </c>
    </row>
    <row r="631" spans="1:4" x14ac:dyDescent="0.25">
      <c r="A631" s="29">
        <v>20180731</v>
      </c>
      <c r="B631" s="79">
        <v>43312</v>
      </c>
      <c r="C631" s="41">
        <v>24.4</v>
      </c>
      <c r="D631">
        <f t="shared" si="20"/>
        <v>0</v>
      </c>
    </row>
    <row r="632" spans="1:4" x14ac:dyDescent="0.25">
      <c r="A632" s="29">
        <v>20180801</v>
      </c>
      <c r="B632" s="79">
        <v>43313</v>
      </c>
      <c r="C632" s="41">
        <v>25.4</v>
      </c>
      <c r="D632">
        <f t="shared" si="20"/>
        <v>0</v>
      </c>
    </row>
    <row r="633" spans="1:4" x14ac:dyDescent="0.25">
      <c r="A633" s="29">
        <v>20180802</v>
      </c>
      <c r="B633" s="79">
        <v>43314</v>
      </c>
      <c r="C633" s="41">
        <v>23.1</v>
      </c>
      <c r="D633">
        <f t="shared" si="20"/>
        <v>0</v>
      </c>
    </row>
    <row r="634" spans="1:4" x14ac:dyDescent="0.25">
      <c r="A634" s="29">
        <v>20180803</v>
      </c>
      <c r="B634" s="79">
        <v>43315</v>
      </c>
      <c r="C634" s="41">
        <v>23.6</v>
      </c>
      <c r="D634">
        <f t="shared" si="20"/>
        <v>0</v>
      </c>
    </row>
    <row r="635" spans="1:4" x14ac:dyDescent="0.25">
      <c r="A635" s="29">
        <v>20180804</v>
      </c>
      <c r="B635" s="79">
        <v>43316</v>
      </c>
      <c r="C635" s="41">
        <v>24</v>
      </c>
      <c r="D635">
        <f t="shared" si="20"/>
        <v>0</v>
      </c>
    </row>
    <row r="636" spans="1:4" x14ac:dyDescent="0.25">
      <c r="A636" s="29">
        <v>20180805</v>
      </c>
      <c r="B636" s="79">
        <v>43317</v>
      </c>
      <c r="C636" s="41">
        <v>23.5</v>
      </c>
      <c r="D636">
        <f t="shared" si="20"/>
        <v>0</v>
      </c>
    </row>
    <row r="637" spans="1:4" x14ac:dyDescent="0.25">
      <c r="A637" s="29">
        <v>20180806</v>
      </c>
      <c r="B637" s="79">
        <v>43318</v>
      </c>
      <c r="C637" s="41">
        <v>22.9</v>
      </c>
      <c r="D637">
        <f t="shared" si="20"/>
        <v>0</v>
      </c>
    </row>
    <row r="638" spans="1:4" x14ac:dyDescent="0.25">
      <c r="A638" s="29">
        <v>20180807</v>
      </c>
      <c r="B638" s="79">
        <v>43319</v>
      </c>
      <c r="C638" s="41">
        <v>23.6</v>
      </c>
      <c r="D638">
        <f t="shared" si="20"/>
        <v>0</v>
      </c>
    </row>
    <row r="639" spans="1:4" x14ac:dyDescent="0.25">
      <c r="A639" s="29">
        <v>20180808</v>
      </c>
      <c r="B639" s="79">
        <v>43320</v>
      </c>
      <c r="C639" s="41">
        <v>23.1</v>
      </c>
      <c r="D639">
        <f t="shared" si="20"/>
        <v>0</v>
      </c>
    </row>
    <row r="640" spans="1:4" x14ac:dyDescent="0.25">
      <c r="A640" s="29">
        <v>20180809</v>
      </c>
      <c r="B640" s="79">
        <v>43321</v>
      </c>
      <c r="C640" s="41">
        <v>23.7</v>
      </c>
      <c r="D640">
        <f t="shared" si="20"/>
        <v>0</v>
      </c>
    </row>
    <row r="641" spans="1:4" x14ac:dyDescent="0.25">
      <c r="A641" s="29">
        <v>20180810</v>
      </c>
      <c r="B641" s="79">
        <v>43322</v>
      </c>
      <c r="C641" s="41">
        <v>15.6</v>
      </c>
      <c r="D641">
        <f t="shared" si="20"/>
        <v>0</v>
      </c>
    </row>
    <row r="642" spans="1:4" x14ac:dyDescent="0.25">
      <c r="A642" s="29">
        <v>20180811</v>
      </c>
      <c r="B642" s="79">
        <v>43323</v>
      </c>
      <c r="C642" s="41">
        <v>16.3</v>
      </c>
      <c r="D642">
        <f t="shared" si="20"/>
        <v>0</v>
      </c>
    </row>
    <row r="643" spans="1:4" x14ac:dyDescent="0.25">
      <c r="A643" s="29">
        <v>20180812</v>
      </c>
      <c r="B643" s="79">
        <v>43324</v>
      </c>
      <c r="C643" s="41">
        <v>18.399999999999999</v>
      </c>
      <c r="D643">
        <f t="shared" si="20"/>
        <v>0</v>
      </c>
    </row>
    <row r="644" spans="1:4" x14ac:dyDescent="0.25">
      <c r="A644" s="29">
        <v>20180813</v>
      </c>
      <c r="B644" s="79">
        <v>43325</v>
      </c>
      <c r="C644" s="41">
        <v>20.100000000000001</v>
      </c>
      <c r="D644">
        <f t="shared" ref="D644:D707" si="21">IF(C644&lt;15,20-C644,0)</f>
        <v>0</v>
      </c>
    </row>
    <row r="645" spans="1:4" x14ac:dyDescent="0.25">
      <c r="A645" s="29">
        <v>20180814</v>
      </c>
      <c r="B645" s="79">
        <v>43326</v>
      </c>
      <c r="C645" s="41">
        <v>19.8</v>
      </c>
      <c r="D645">
        <f t="shared" si="21"/>
        <v>0</v>
      </c>
    </row>
    <row r="646" spans="1:4" x14ac:dyDescent="0.25">
      <c r="A646" s="29">
        <v>20180815</v>
      </c>
      <c r="B646" s="79">
        <v>43327</v>
      </c>
      <c r="C646" s="41">
        <v>19.5</v>
      </c>
      <c r="D646">
        <f t="shared" si="21"/>
        <v>0</v>
      </c>
    </row>
    <row r="647" spans="1:4" x14ac:dyDescent="0.25">
      <c r="A647" s="29">
        <v>20180816</v>
      </c>
      <c r="B647" s="79">
        <v>43328</v>
      </c>
      <c r="C647" s="41">
        <v>19.7</v>
      </c>
      <c r="D647">
        <f t="shared" si="21"/>
        <v>0</v>
      </c>
    </row>
    <row r="648" spans="1:4" x14ac:dyDescent="0.25">
      <c r="A648" s="29">
        <v>20180817</v>
      </c>
      <c r="B648" s="79">
        <v>43329</v>
      </c>
      <c r="C648" s="41">
        <v>19.7</v>
      </c>
      <c r="D648">
        <f t="shared" si="21"/>
        <v>0</v>
      </c>
    </row>
    <row r="649" spans="1:4" x14ac:dyDescent="0.25">
      <c r="A649" s="29">
        <v>20180818</v>
      </c>
      <c r="B649" s="79">
        <v>43330</v>
      </c>
      <c r="C649" s="41">
        <v>20.5</v>
      </c>
      <c r="D649">
        <f t="shared" si="21"/>
        <v>0</v>
      </c>
    </row>
    <row r="650" spans="1:4" x14ac:dyDescent="0.25">
      <c r="A650" s="29">
        <v>20180819</v>
      </c>
      <c r="B650" s="79">
        <v>43331</v>
      </c>
      <c r="C650" s="41">
        <v>21.4</v>
      </c>
      <c r="D650">
        <f t="shared" si="21"/>
        <v>0</v>
      </c>
    </row>
    <row r="651" spans="1:4" x14ac:dyDescent="0.25">
      <c r="A651" s="29">
        <v>20180820</v>
      </c>
      <c r="B651" s="79">
        <v>43332</v>
      </c>
      <c r="C651" s="41">
        <v>22.1</v>
      </c>
      <c r="D651">
        <f t="shared" si="21"/>
        <v>0</v>
      </c>
    </row>
    <row r="652" spans="1:4" x14ac:dyDescent="0.25">
      <c r="A652" s="29">
        <v>20180821</v>
      </c>
      <c r="B652" s="79">
        <v>43333</v>
      </c>
      <c r="C652" s="41">
        <v>21.5</v>
      </c>
      <c r="D652">
        <f t="shared" si="21"/>
        <v>0</v>
      </c>
    </row>
    <row r="653" spans="1:4" x14ac:dyDescent="0.25">
      <c r="A653" s="29">
        <v>20180822</v>
      </c>
      <c r="B653" s="79">
        <v>43334</v>
      </c>
      <c r="C653" s="41">
        <v>22</v>
      </c>
      <c r="D653">
        <f t="shared" si="21"/>
        <v>0</v>
      </c>
    </row>
    <row r="654" spans="1:4" x14ac:dyDescent="0.25">
      <c r="A654" s="29">
        <v>20180823</v>
      </c>
      <c r="B654" s="79">
        <v>43335</v>
      </c>
      <c r="C654" s="41">
        <v>21.8</v>
      </c>
      <c r="D654">
        <f t="shared" si="21"/>
        <v>0</v>
      </c>
    </row>
    <row r="655" spans="1:4" x14ac:dyDescent="0.25">
      <c r="A655" s="29">
        <v>20180824</v>
      </c>
      <c r="B655" s="79">
        <v>43336</v>
      </c>
      <c r="C655" s="41">
        <v>17.2</v>
      </c>
      <c r="D655">
        <f t="shared" si="21"/>
        <v>0</v>
      </c>
    </row>
    <row r="656" spans="1:4" x14ac:dyDescent="0.25">
      <c r="A656" s="29">
        <v>20180825</v>
      </c>
      <c r="B656" s="79">
        <v>43337</v>
      </c>
      <c r="C656" s="41">
        <v>13.8</v>
      </c>
      <c r="D656">
        <f t="shared" si="21"/>
        <v>6.1999999999999993</v>
      </c>
    </row>
    <row r="657" spans="1:4" x14ac:dyDescent="0.25">
      <c r="A657" s="29">
        <v>20180826</v>
      </c>
      <c r="B657" s="79">
        <v>43338</v>
      </c>
      <c r="C657" s="41">
        <v>12.7</v>
      </c>
      <c r="D657">
        <f t="shared" si="21"/>
        <v>7.3000000000000007</v>
      </c>
    </row>
    <row r="658" spans="1:4" x14ac:dyDescent="0.25">
      <c r="A658" s="29">
        <v>20180827</v>
      </c>
      <c r="B658" s="79">
        <v>43339</v>
      </c>
      <c r="C658" s="41">
        <v>16.100000000000001</v>
      </c>
      <c r="D658">
        <f t="shared" si="21"/>
        <v>0</v>
      </c>
    </row>
    <row r="659" spans="1:4" x14ac:dyDescent="0.25">
      <c r="A659" s="29">
        <v>20180828</v>
      </c>
      <c r="B659" s="79">
        <v>43340</v>
      </c>
      <c r="C659" s="41">
        <v>18.8</v>
      </c>
      <c r="D659">
        <f t="shared" si="21"/>
        <v>0</v>
      </c>
    </row>
    <row r="660" spans="1:4" x14ac:dyDescent="0.25">
      <c r="A660" s="29">
        <v>20180829</v>
      </c>
      <c r="B660" s="79">
        <v>43341</v>
      </c>
      <c r="C660" s="41">
        <v>18.600000000000001</v>
      </c>
      <c r="D660">
        <f t="shared" si="21"/>
        <v>0</v>
      </c>
    </row>
    <row r="661" spans="1:4" x14ac:dyDescent="0.25">
      <c r="A661" s="29">
        <v>20180830</v>
      </c>
      <c r="B661" s="79">
        <v>43342</v>
      </c>
      <c r="C661" s="41">
        <v>17</v>
      </c>
      <c r="D661">
        <f t="shared" si="21"/>
        <v>0</v>
      </c>
    </row>
    <row r="662" spans="1:4" x14ac:dyDescent="0.25">
      <c r="A662" s="29">
        <v>20180831</v>
      </c>
      <c r="B662" s="79">
        <v>43343</v>
      </c>
      <c r="C662" s="41">
        <v>13.7</v>
      </c>
      <c r="D662">
        <f t="shared" si="21"/>
        <v>6.3000000000000007</v>
      </c>
    </row>
    <row r="663" spans="1:4" x14ac:dyDescent="0.25">
      <c r="A663" s="29">
        <v>20180901</v>
      </c>
      <c r="B663" s="79">
        <v>43344</v>
      </c>
      <c r="C663" s="41">
        <v>12.2</v>
      </c>
      <c r="D663">
        <f t="shared" si="21"/>
        <v>7.8000000000000007</v>
      </c>
    </row>
    <row r="664" spans="1:4" x14ac:dyDescent="0.25">
      <c r="A664" s="29">
        <v>20180902</v>
      </c>
      <c r="B664" s="79">
        <v>43345</v>
      </c>
      <c r="C664" s="41">
        <v>13.9</v>
      </c>
      <c r="D664">
        <f t="shared" si="21"/>
        <v>6.1</v>
      </c>
    </row>
    <row r="665" spans="1:4" x14ac:dyDescent="0.25">
      <c r="A665" s="29">
        <v>20180903</v>
      </c>
      <c r="B665" s="79">
        <v>43346</v>
      </c>
      <c r="C665" s="41">
        <v>16.5</v>
      </c>
      <c r="D665">
        <f t="shared" si="21"/>
        <v>0</v>
      </c>
    </row>
    <row r="666" spans="1:4" x14ac:dyDescent="0.25">
      <c r="A666" s="29">
        <v>20180904</v>
      </c>
      <c r="B666" s="79">
        <v>43347</v>
      </c>
      <c r="C666" s="41">
        <v>16.5</v>
      </c>
      <c r="D666">
        <f t="shared" si="21"/>
        <v>0</v>
      </c>
    </row>
    <row r="667" spans="1:4" x14ac:dyDescent="0.25">
      <c r="A667" s="29">
        <v>20180905</v>
      </c>
      <c r="B667" s="79">
        <v>43348</v>
      </c>
      <c r="C667" s="41">
        <v>16.899999999999999</v>
      </c>
      <c r="D667">
        <f t="shared" si="21"/>
        <v>0</v>
      </c>
    </row>
    <row r="668" spans="1:4" x14ac:dyDescent="0.25">
      <c r="A668" s="29">
        <v>20180906</v>
      </c>
      <c r="B668" s="79">
        <v>43349</v>
      </c>
      <c r="C668" s="41">
        <v>17.100000000000001</v>
      </c>
      <c r="D668">
        <f t="shared" si="21"/>
        <v>0</v>
      </c>
    </row>
    <row r="669" spans="1:4" x14ac:dyDescent="0.25">
      <c r="A669" s="29">
        <v>20180907</v>
      </c>
      <c r="B669" s="79">
        <v>43350</v>
      </c>
      <c r="C669" s="41">
        <v>17.5</v>
      </c>
      <c r="D669">
        <f t="shared" si="21"/>
        <v>0</v>
      </c>
    </row>
    <row r="670" spans="1:4" x14ac:dyDescent="0.25">
      <c r="A670" s="29">
        <v>20180908</v>
      </c>
      <c r="B670" s="79">
        <v>43351</v>
      </c>
      <c r="C670" s="41">
        <v>15.6</v>
      </c>
      <c r="D670">
        <f t="shared" si="21"/>
        <v>0</v>
      </c>
    </row>
    <row r="671" spans="1:4" x14ac:dyDescent="0.25">
      <c r="A671" s="29">
        <v>20180909</v>
      </c>
      <c r="B671" s="79">
        <v>43352</v>
      </c>
      <c r="C671" s="41">
        <v>15.5</v>
      </c>
      <c r="D671">
        <f t="shared" si="21"/>
        <v>0</v>
      </c>
    </row>
    <row r="672" spans="1:4" x14ac:dyDescent="0.25">
      <c r="A672" s="29">
        <v>20180910</v>
      </c>
      <c r="B672" s="79">
        <v>43353</v>
      </c>
      <c r="C672" s="41">
        <v>16.8</v>
      </c>
      <c r="D672">
        <f t="shared" si="21"/>
        <v>0</v>
      </c>
    </row>
    <row r="673" spans="1:4" x14ac:dyDescent="0.25">
      <c r="A673" s="29">
        <v>20180911</v>
      </c>
      <c r="B673" s="79">
        <v>43354</v>
      </c>
      <c r="C673" s="41">
        <v>18.100000000000001</v>
      </c>
      <c r="D673">
        <f t="shared" si="21"/>
        <v>0</v>
      </c>
    </row>
    <row r="674" spans="1:4" x14ac:dyDescent="0.25">
      <c r="A674" s="29">
        <v>20180912</v>
      </c>
      <c r="B674" s="79">
        <v>43355</v>
      </c>
      <c r="C674" s="41">
        <v>18.8</v>
      </c>
      <c r="D674">
        <f t="shared" si="21"/>
        <v>0</v>
      </c>
    </row>
    <row r="675" spans="1:4" x14ac:dyDescent="0.25">
      <c r="A675" s="29">
        <v>20180913</v>
      </c>
      <c r="B675" s="79">
        <v>43356</v>
      </c>
      <c r="C675" s="41">
        <v>18</v>
      </c>
      <c r="D675">
        <f t="shared" si="21"/>
        <v>0</v>
      </c>
    </row>
    <row r="676" spans="1:4" x14ac:dyDescent="0.25">
      <c r="A676" s="29">
        <v>20180914</v>
      </c>
      <c r="B676" s="79">
        <v>43357</v>
      </c>
      <c r="C676" s="41">
        <v>16.3</v>
      </c>
      <c r="D676">
        <f t="shared" si="21"/>
        <v>0</v>
      </c>
    </row>
    <row r="677" spans="1:4" x14ac:dyDescent="0.25">
      <c r="A677" s="29">
        <v>20180915</v>
      </c>
      <c r="B677" s="79">
        <v>43358</v>
      </c>
      <c r="C677" s="41">
        <v>15.1</v>
      </c>
      <c r="D677">
        <f t="shared" si="21"/>
        <v>0</v>
      </c>
    </row>
    <row r="678" spans="1:4" x14ac:dyDescent="0.25">
      <c r="A678" s="29">
        <v>20180916</v>
      </c>
      <c r="B678" s="79">
        <v>43359</v>
      </c>
      <c r="C678" s="41">
        <v>14.6</v>
      </c>
      <c r="D678">
        <f t="shared" si="21"/>
        <v>5.4</v>
      </c>
    </row>
    <row r="679" spans="1:4" x14ac:dyDescent="0.25">
      <c r="A679" s="29">
        <v>20180917</v>
      </c>
      <c r="B679" s="79">
        <v>43360</v>
      </c>
      <c r="C679" s="41">
        <v>17.7</v>
      </c>
      <c r="D679">
        <f t="shared" si="21"/>
        <v>0</v>
      </c>
    </row>
    <row r="680" spans="1:4" x14ac:dyDescent="0.25">
      <c r="A680" s="29">
        <v>20180918</v>
      </c>
      <c r="B680" s="79">
        <v>43361</v>
      </c>
      <c r="C680" s="41">
        <v>18.7</v>
      </c>
      <c r="D680">
        <f t="shared" si="21"/>
        <v>0</v>
      </c>
    </row>
    <row r="681" spans="1:4" x14ac:dyDescent="0.25">
      <c r="A681" s="29">
        <v>20180919</v>
      </c>
      <c r="B681" s="79">
        <v>43362</v>
      </c>
      <c r="C681" s="41">
        <v>18.2</v>
      </c>
      <c r="D681">
        <f t="shared" si="21"/>
        <v>0</v>
      </c>
    </row>
    <row r="682" spans="1:4" x14ac:dyDescent="0.25">
      <c r="A682" s="29">
        <v>20180920</v>
      </c>
      <c r="B682" s="79">
        <v>43363</v>
      </c>
      <c r="C682" s="41">
        <v>17.899999999999999</v>
      </c>
      <c r="D682">
        <f t="shared" si="21"/>
        <v>0</v>
      </c>
    </row>
    <row r="683" spans="1:4" x14ac:dyDescent="0.25">
      <c r="A683" s="29">
        <v>20180921</v>
      </c>
      <c r="B683" s="79">
        <v>43364</v>
      </c>
      <c r="C683" s="41">
        <v>18</v>
      </c>
      <c r="D683">
        <f t="shared" si="21"/>
        <v>0</v>
      </c>
    </row>
    <row r="684" spans="1:4" x14ac:dyDescent="0.25">
      <c r="A684" s="29">
        <v>20180922</v>
      </c>
      <c r="B684" s="79">
        <v>43365</v>
      </c>
      <c r="C684" s="41">
        <v>13.2</v>
      </c>
      <c r="D684">
        <f t="shared" si="21"/>
        <v>6.8000000000000007</v>
      </c>
    </row>
    <row r="685" spans="1:4" x14ac:dyDescent="0.25">
      <c r="A685" s="29">
        <v>20180923</v>
      </c>
      <c r="B685" s="79">
        <v>43366</v>
      </c>
      <c r="C685" s="41">
        <v>16.399999999999999</v>
      </c>
      <c r="D685">
        <f t="shared" si="21"/>
        <v>0</v>
      </c>
    </row>
    <row r="686" spans="1:4" x14ac:dyDescent="0.25">
      <c r="A686" s="29">
        <v>20180924</v>
      </c>
      <c r="B686" s="79">
        <v>43367</v>
      </c>
      <c r="C686" s="41">
        <v>8.9</v>
      </c>
      <c r="D686">
        <f t="shared" si="21"/>
        <v>11.1</v>
      </c>
    </row>
    <row r="687" spans="1:4" x14ac:dyDescent="0.25">
      <c r="A687" s="29">
        <v>20180925</v>
      </c>
      <c r="B687" s="79">
        <v>43368</v>
      </c>
      <c r="C687" s="41">
        <v>6.1</v>
      </c>
      <c r="D687">
        <f t="shared" si="21"/>
        <v>13.9</v>
      </c>
    </row>
    <row r="688" spans="1:4" x14ac:dyDescent="0.25">
      <c r="A688" s="29">
        <v>20180926</v>
      </c>
      <c r="B688" s="79">
        <v>43369</v>
      </c>
      <c r="C688" s="41">
        <v>7.4</v>
      </c>
      <c r="D688">
        <f t="shared" si="21"/>
        <v>12.6</v>
      </c>
    </row>
    <row r="689" spans="1:4" x14ac:dyDescent="0.25">
      <c r="A689" s="29">
        <v>20180927</v>
      </c>
      <c r="B689" s="79">
        <v>43370</v>
      </c>
      <c r="C689" s="41">
        <v>10.7</v>
      </c>
      <c r="D689">
        <f t="shared" si="21"/>
        <v>9.3000000000000007</v>
      </c>
    </row>
    <row r="690" spans="1:4" x14ac:dyDescent="0.25">
      <c r="A690" s="29">
        <v>20180928</v>
      </c>
      <c r="B690" s="79">
        <v>43371</v>
      </c>
      <c r="C690" s="41">
        <v>12.8</v>
      </c>
      <c r="D690">
        <f t="shared" si="21"/>
        <v>7.1999999999999993</v>
      </c>
    </row>
    <row r="691" spans="1:4" x14ac:dyDescent="0.25">
      <c r="A691" s="29">
        <v>20180929</v>
      </c>
      <c r="B691" s="79">
        <v>43372</v>
      </c>
      <c r="C691" s="41">
        <v>10.199999999999999</v>
      </c>
      <c r="D691">
        <f t="shared" si="21"/>
        <v>9.8000000000000007</v>
      </c>
    </row>
    <row r="692" spans="1:4" x14ac:dyDescent="0.25">
      <c r="A692" s="29">
        <v>20180930</v>
      </c>
      <c r="B692" s="79">
        <v>43373</v>
      </c>
      <c r="C692" s="41">
        <v>9.1999999999999993</v>
      </c>
      <c r="D692">
        <f t="shared" si="21"/>
        <v>10.8</v>
      </c>
    </row>
    <row r="693" spans="1:4" x14ac:dyDescent="0.25">
      <c r="A693" s="29">
        <v>20181001</v>
      </c>
      <c r="B693" s="79">
        <v>43374</v>
      </c>
      <c r="C693" s="41">
        <v>10.1</v>
      </c>
      <c r="D693">
        <f t="shared" si="21"/>
        <v>9.9</v>
      </c>
    </row>
    <row r="694" spans="1:4" x14ac:dyDescent="0.25">
      <c r="A694" s="29">
        <v>20181002</v>
      </c>
      <c r="B694" s="79">
        <v>43375</v>
      </c>
      <c r="C694" s="41">
        <v>8.8000000000000007</v>
      </c>
      <c r="D694">
        <f t="shared" si="21"/>
        <v>11.2</v>
      </c>
    </row>
    <row r="695" spans="1:4" x14ac:dyDescent="0.25">
      <c r="A695" s="29">
        <v>20181003</v>
      </c>
      <c r="B695" s="79">
        <v>43376</v>
      </c>
      <c r="C695" s="41">
        <v>10.5</v>
      </c>
      <c r="D695">
        <f t="shared" si="21"/>
        <v>9.5</v>
      </c>
    </row>
    <row r="696" spans="1:4" x14ac:dyDescent="0.25">
      <c r="A696" s="29">
        <v>20181004</v>
      </c>
      <c r="B696" s="79">
        <v>43377</v>
      </c>
      <c r="C696" s="41">
        <v>8.6999999999999993</v>
      </c>
      <c r="D696">
        <f t="shared" si="21"/>
        <v>11.3</v>
      </c>
    </row>
    <row r="697" spans="1:4" x14ac:dyDescent="0.25">
      <c r="A697" s="29">
        <v>20181005</v>
      </c>
      <c r="B697" s="79">
        <v>43378</v>
      </c>
      <c r="C697" s="41">
        <v>9.3000000000000007</v>
      </c>
      <c r="D697">
        <f t="shared" si="21"/>
        <v>10.7</v>
      </c>
    </row>
    <row r="698" spans="1:4" x14ac:dyDescent="0.25">
      <c r="A698" s="29">
        <v>20181006</v>
      </c>
      <c r="B698" s="79">
        <v>43379</v>
      </c>
      <c r="C698" s="41">
        <v>12.5</v>
      </c>
      <c r="D698">
        <f t="shared" si="21"/>
        <v>7.5</v>
      </c>
    </row>
    <row r="699" spans="1:4" x14ac:dyDescent="0.25">
      <c r="A699" s="29">
        <v>20181007</v>
      </c>
      <c r="B699" s="79">
        <v>43380</v>
      </c>
      <c r="C699" s="41">
        <v>14.3</v>
      </c>
      <c r="D699">
        <f t="shared" si="21"/>
        <v>5.6999999999999993</v>
      </c>
    </row>
    <row r="700" spans="1:4" x14ac:dyDescent="0.25">
      <c r="A700" s="29">
        <v>20181008</v>
      </c>
      <c r="B700" s="79">
        <v>43381</v>
      </c>
      <c r="C700" s="41">
        <v>12.3</v>
      </c>
      <c r="D700">
        <f t="shared" si="21"/>
        <v>7.6999999999999993</v>
      </c>
    </row>
    <row r="701" spans="1:4" x14ac:dyDescent="0.25">
      <c r="A701" s="29">
        <v>20181009</v>
      </c>
      <c r="B701" s="79">
        <v>43382</v>
      </c>
      <c r="C701" s="41">
        <v>10.6</v>
      </c>
      <c r="D701">
        <f t="shared" si="21"/>
        <v>9.4</v>
      </c>
    </row>
    <row r="702" spans="1:4" x14ac:dyDescent="0.25">
      <c r="A702" s="29">
        <v>20181010</v>
      </c>
      <c r="B702" s="79">
        <v>43383</v>
      </c>
      <c r="C702" s="41">
        <v>13.1</v>
      </c>
      <c r="D702">
        <f t="shared" si="21"/>
        <v>6.9</v>
      </c>
    </row>
    <row r="703" spans="1:4" x14ac:dyDescent="0.25">
      <c r="A703" s="29">
        <v>20181011</v>
      </c>
      <c r="B703" s="79">
        <v>43384</v>
      </c>
      <c r="C703" s="41">
        <v>13.8</v>
      </c>
      <c r="D703">
        <f t="shared" si="21"/>
        <v>6.1999999999999993</v>
      </c>
    </row>
    <row r="704" spans="1:4" x14ac:dyDescent="0.25">
      <c r="A704" s="29">
        <v>20181012</v>
      </c>
      <c r="B704" s="79">
        <v>43385</v>
      </c>
      <c r="C704" s="41">
        <v>14.9</v>
      </c>
      <c r="D704">
        <f t="shared" si="21"/>
        <v>5.0999999999999996</v>
      </c>
    </row>
    <row r="705" spans="1:4" x14ac:dyDescent="0.25">
      <c r="A705" s="29">
        <v>20181013</v>
      </c>
      <c r="B705" s="79">
        <v>43386</v>
      </c>
      <c r="C705" s="41">
        <v>12.2</v>
      </c>
      <c r="D705">
        <f t="shared" si="21"/>
        <v>7.8000000000000007</v>
      </c>
    </row>
    <row r="706" spans="1:4" x14ac:dyDescent="0.25">
      <c r="A706" s="29">
        <v>20181014</v>
      </c>
      <c r="B706" s="79">
        <v>43387</v>
      </c>
      <c r="C706" s="41">
        <v>12</v>
      </c>
      <c r="D706">
        <f t="shared" si="21"/>
        <v>8</v>
      </c>
    </row>
    <row r="707" spans="1:4" x14ac:dyDescent="0.25">
      <c r="A707" s="29">
        <v>20181015</v>
      </c>
      <c r="B707" s="79">
        <v>43388</v>
      </c>
      <c r="C707" s="41">
        <v>11.3</v>
      </c>
      <c r="D707">
        <f t="shared" si="21"/>
        <v>8.6999999999999993</v>
      </c>
    </row>
    <row r="708" spans="1:4" x14ac:dyDescent="0.25">
      <c r="A708" s="29">
        <v>20181016</v>
      </c>
      <c r="B708" s="79">
        <v>43389</v>
      </c>
      <c r="C708" s="41">
        <v>10.9</v>
      </c>
      <c r="D708">
        <f t="shared" ref="D708:D771" si="22">IF(C708&lt;15,20-C708,0)</f>
        <v>9.1</v>
      </c>
    </row>
    <row r="709" spans="1:4" x14ac:dyDescent="0.25">
      <c r="A709" s="29">
        <v>20181017</v>
      </c>
      <c r="B709" s="79">
        <v>43390</v>
      </c>
      <c r="C709" s="41">
        <v>10.3</v>
      </c>
      <c r="D709">
        <f t="shared" si="22"/>
        <v>9.6999999999999993</v>
      </c>
    </row>
    <row r="710" spans="1:4" x14ac:dyDescent="0.25">
      <c r="A710" s="29">
        <v>20181018</v>
      </c>
      <c r="B710" s="79">
        <v>43391</v>
      </c>
      <c r="C710" s="41">
        <v>9.1</v>
      </c>
      <c r="D710">
        <f t="shared" si="22"/>
        <v>10.9</v>
      </c>
    </row>
    <row r="711" spans="1:4" x14ac:dyDescent="0.25">
      <c r="A711" s="29">
        <v>20181019</v>
      </c>
      <c r="B711" s="79">
        <v>43392</v>
      </c>
      <c r="C711" s="41">
        <v>8</v>
      </c>
      <c r="D711">
        <f t="shared" si="22"/>
        <v>12</v>
      </c>
    </row>
    <row r="712" spans="1:4" x14ac:dyDescent="0.25">
      <c r="A712" s="29">
        <v>20181020</v>
      </c>
      <c r="B712" s="79">
        <v>43393</v>
      </c>
      <c r="C712" s="41">
        <v>8.3000000000000007</v>
      </c>
      <c r="D712">
        <f t="shared" si="22"/>
        <v>11.7</v>
      </c>
    </row>
    <row r="713" spans="1:4" x14ac:dyDescent="0.25">
      <c r="A713" s="29">
        <v>20181021</v>
      </c>
      <c r="B713" s="79">
        <v>43394</v>
      </c>
      <c r="C713" s="41">
        <v>7.6</v>
      </c>
      <c r="D713">
        <f t="shared" si="22"/>
        <v>12.4</v>
      </c>
    </row>
    <row r="714" spans="1:4" x14ac:dyDescent="0.25">
      <c r="A714" s="29">
        <v>20181022</v>
      </c>
      <c r="B714" s="79">
        <v>43395</v>
      </c>
      <c r="C714" s="41">
        <v>6.5</v>
      </c>
      <c r="D714">
        <f t="shared" si="22"/>
        <v>13.5</v>
      </c>
    </row>
    <row r="715" spans="1:4" x14ac:dyDescent="0.25">
      <c r="A715" s="29">
        <v>20181023</v>
      </c>
      <c r="B715" s="79">
        <v>43396</v>
      </c>
      <c r="C715" s="41">
        <v>10.4</v>
      </c>
      <c r="D715">
        <f t="shared" si="22"/>
        <v>9.6</v>
      </c>
    </row>
    <row r="716" spans="1:4" x14ac:dyDescent="0.25">
      <c r="A716" s="29">
        <v>20181024</v>
      </c>
      <c r="B716" s="79">
        <v>43397</v>
      </c>
      <c r="C716" s="41">
        <v>11</v>
      </c>
      <c r="D716">
        <f t="shared" si="22"/>
        <v>9</v>
      </c>
    </row>
    <row r="717" spans="1:4" x14ac:dyDescent="0.25">
      <c r="A717" s="29">
        <v>20181025</v>
      </c>
      <c r="B717" s="79">
        <v>43398</v>
      </c>
      <c r="C717" s="41">
        <v>11.5</v>
      </c>
      <c r="D717">
        <f t="shared" si="22"/>
        <v>8.5</v>
      </c>
    </row>
    <row r="718" spans="1:4" x14ac:dyDescent="0.25">
      <c r="A718" s="29">
        <v>20181026</v>
      </c>
      <c r="B718" s="79">
        <v>43399</v>
      </c>
      <c r="C718" s="41">
        <v>10.7</v>
      </c>
      <c r="D718">
        <f t="shared" si="22"/>
        <v>9.3000000000000007</v>
      </c>
    </row>
    <row r="719" spans="1:4" x14ac:dyDescent="0.25">
      <c r="A719" s="29">
        <v>20181027</v>
      </c>
      <c r="B719" s="79">
        <v>43400</v>
      </c>
      <c r="C719" s="41">
        <v>5.6</v>
      </c>
      <c r="D719">
        <f t="shared" si="22"/>
        <v>14.4</v>
      </c>
    </row>
    <row r="720" spans="1:4" x14ac:dyDescent="0.25">
      <c r="A720" s="29">
        <v>20181028</v>
      </c>
      <c r="B720" s="79">
        <v>43401</v>
      </c>
      <c r="C720" s="41">
        <v>3.3</v>
      </c>
      <c r="D720">
        <f t="shared" si="22"/>
        <v>16.7</v>
      </c>
    </row>
    <row r="721" spans="1:4" x14ac:dyDescent="0.25">
      <c r="A721" s="29">
        <v>20181029</v>
      </c>
      <c r="B721" s="79">
        <v>43402</v>
      </c>
      <c r="C721" s="41">
        <v>7.3</v>
      </c>
      <c r="D721">
        <f t="shared" si="22"/>
        <v>12.7</v>
      </c>
    </row>
    <row r="722" spans="1:4" x14ac:dyDescent="0.25">
      <c r="A722" s="29">
        <v>20181030</v>
      </c>
      <c r="B722" s="79">
        <v>43403</v>
      </c>
      <c r="C722" s="41">
        <v>8.4</v>
      </c>
      <c r="D722">
        <f t="shared" si="22"/>
        <v>11.6</v>
      </c>
    </row>
    <row r="723" spans="1:4" x14ac:dyDescent="0.25">
      <c r="A723" s="29">
        <v>20181031</v>
      </c>
      <c r="B723" s="79">
        <v>43404</v>
      </c>
      <c r="C723" s="41">
        <v>4.7</v>
      </c>
      <c r="D723">
        <f t="shared" si="22"/>
        <v>15.3</v>
      </c>
    </row>
    <row r="724" spans="1:4" x14ac:dyDescent="0.25">
      <c r="A724" s="29">
        <v>20181101</v>
      </c>
      <c r="B724" s="79">
        <v>43405</v>
      </c>
      <c r="C724" s="41">
        <v>7.3</v>
      </c>
      <c r="D724">
        <f t="shared" si="22"/>
        <v>12.7</v>
      </c>
    </row>
    <row r="725" spans="1:4" x14ac:dyDescent="0.25">
      <c r="A725" s="29">
        <v>20181102</v>
      </c>
      <c r="B725" s="79">
        <v>43406</v>
      </c>
      <c r="C725" s="41">
        <v>6.3</v>
      </c>
      <c r="D725">
        <f t="shared" si="22"/>
        <v>13.7</v>
      </c>
    </row>
    <row r="726" spans="1:4" x14ac:dyDescent="0.25">
      <c r="A726" s="29">
        <v>20181103</v>
      </c>
      <c r="B726" s="79">
        <v>43407</v>
      </c>
      <c r="C726" s="41">
        <v>8.9</v>
      </c>
      <c r="D726">
        <f t="shared" si="22"/>
        <v>11.1</v>
      </c>
    </row>
    <row r="727" spans="1:4" x14ac:dyDescent="0.25">
      <c r="A727" s="29">
        <v>20181104</v>
      </c>
      <c r="B727" s="79">
        <v>43408</v>
      </c>
      <c r="C727" s="41">
        <v>9.5</v>
      </c>
      <c r="D727">
        <f t="shared" si="22"/>
        <v>10.5</v>
      </c>
    </row>
    <row r="728" spans="1:4" x14ac:dyDescent="0.25">
      <c r="A728" s="29">
        <v>20181105</v>
      </c>
      <c r="B728" s="79">
        <v>43409</v>
      </c>
      <c r="C728" s="41">
        <v>10.6</v>
      </c>
      <c r="D728">
        <f t="shared" si="22"/>
        <v>9.4</v>
      </c>
    </row>
    <row r="729" spans="1:4" x14ac:dyDescent="0.25">
      <c r="A729" s="29">
        <v>20181106</v>
      </c>
      <c r="B729" s="79">
        <v>43410</v>
      </c>
      <c r="C729" s="41">
        <v>9.4</v>
      </c>
      <c r="D729">
        <f t="shared" si="22"/>
        <v>10.6</v>
      </c>
    </row>
    <row r="730" spans="1:4" x14ac:dyDescent="0.25">
      <c r="A730" s="29">
        <v>20181107</v>
      </c>
      <c r="B730" s="79">
        <v>43411</v>
      </c>
      <c r="C730" s="41">
        <v>8.4</v>
      </c>
      <c r="D730">
        <f t="shared" si="22"/>
        <v>11.6</v>
      </c>
    </row>
    <row r="731" spans="1:4" x14ac:dyDescent="0.25">
      <c r="A731" s="29">
        <v>20181108</v>
      </c>
      <c r="B731" s="79">
        <v>43412</v>
      </c>
      <c r="C731" s="41">
        <v>7.8</v>
      </c>
      <c r="D731">
        <f t="shared" si="22"/>
        <v>12.2</v>
      </c>
    </row>
    <row r="732" spans="1:4" x14ac:dyDescent="0.25">
      <c r="A732" s="29">
        <v>20181109</v>
      </c>
      <c r="B732" s="79">
        <v>43413</v>
      </c>
      <c r="C732" s="41">
        <v>7.9</v>
      </c>
      <c r="D732">
        <f t="shared" si="22"/>
        <v>12.1</v>
      </c>
    </row>
    <row r="733" spans="1:4" x14ac:dyDescent="0.25">
      <c r="A733" s="29">
        <v>20181110</v>
      </c>
      <c r="B733" s="79">
        <v>43414</v>
      </c>
      <c r="C733" s="41">
        <v>7.3</v>
      </c>
      <c r="D733">
        <f t="shared" si="22"/>
        <v>12.7</v>
      </c>
    </row>
    <row r="734" spans="1:4" x14ac:dyDescent="0.25">
      <c r="A734" s="29">
        <v>20181111</v>
      </c>
      <c r="B734" s="79">
        <v>43415</v>
      </c>
      <c r="C734" s="41">
        <v>7.3</v>
      </c>
      <c r="D734">
        <f t="shared" si="22"/>
        <v>12.7</v>
      </c>
    </row>
    <row r="735" spans="1:4" x14ac:dyDescent="0.25">
      <c r="A735" s="29">
        <v>20181112</v>
      </c>
      <c r="B735" s="79">
        <v>43416</v>
      </c>
      <c r="C735" s="41">
        <v>5.6</v>
      </c>
      <c r="D735">
        <f t="shared" si="22"/>
        <v>14.4</v>
      </c>
    </row>
    <row r="736" spans="1:4" x14ac:dyDescent="0.25">
      <c r="A736" s="29">
        <v>20181113</v>
      </c>
      <c r="B736" s="79">
        <v>43417</v>
      </c>
      <c r="C736" s="41">
        <v>6.2</v>
      </c>
      <c r="D736">
        <f t="shared" si="22"/>
        <v>13.8</v>
      </c>
    </row>
    <row r="737" spans="1:4" x14ac:dyDescent="0.25">
      <c r="A737" s="29">
        <v>20181114</v>
      </c>
      <c r="B737" s="79">
        <v>43418</v>
      </c>
      <c r="C737" s="41">
        <v>2.9</v>
      </c>
      <c r="D737">
        <f t="shared" si="22"/>
        <v>17.100000000000001</v>
      </c>
    </row>
    <row r="738" spans="1:4" x14ac:dyDescent="0.25">
      <c r="A738" s="29">
        <v>20181115</v>
      </c>
      <c r="B738" s="79">
        <v>43419</v>
      </c>
      <c r="C738" s="41">
        <v>2.8</v>
      </c>
      <c r="D738">
        <f t="shared" si="22"/>
        <v>17.2</v>
      </c>
    </row>
    <row r="739" spans="1:4" x14ac:dyDescent="0.25">
      <c r="A739" s="29">
        <v>20181116</v>
      </c>
      <c r="B739" s="79">
        <v>43420</v>
      </c>
      <c r="C739" s="41">
        <v>0.7</v>
      </c>
      <c r="D739">
        <f t="shared" si="22"/>
        <v>19.3</v>
      </c>
    </row>
    <row r="740" spans="1:4" x14ac:dyDescent="0.25">
      <c r="A740" s="29">
        <v>20181117</v>
      </c>
      <c r="B740" s="79">
        <v>43421</v>
      </c>
      <c r="C740" s="41">
        <v>2.8</v>
      </c>
      <c r="D740">
        <f t="shared" si="22"/>
        <v>17.2</v>
      </c>
    </row>
    <row r="741" spans="1:4" x14ac:dyDescent="0.25">
      <c r="A741" s="29">
        <v>20181118</v>
      </c>
      <c r="B741" s="79">
        <v>43422</v>
      </c>
      <c r="C741" s="41">
        <v>1.4</v>
      </c>
      <c r="D741">
        <f t="shared" si="22"/>
        <v>18.600000000000001</v>
      </c>
    </row>
    <row r="742" spans="1:4" x14ac:dyDescent="0.25">
      <c r="A742" s="29">
        <v>20181119</v>
      </c>
      <c r="B742" s="79">
        <v>43423</v>
      </c>
      <c r="C742" s="41">
        <v>0</v>
      </c>
      <c r="D742">
        <f t="shared" si="22"/>
        <v>20</v>
      </c>
    </row>
    <row r="743" spans="1:4" x14ac:dyDescent="0.25">
      <c r="A743" s="29">
        <v>20181120</v>
      </c>
      <c r="B743" s="79">
        <v>43424</v>
      </c>
      <c r="C743" s="41">
        <v>1.6</v>
      </c>
      <c r="D743">
        <f t="shared" si="22"/>
        <v>18.399999999999999</v>
      </c>
    </row>
    <row r="744" spans="1:4" x14ac:dyDescent="0.25">
      <c r="A744" s="29">
        <v>20181121</v>
      </c>
      <c r="B744" s="79">
        <v>43425</v>
      </c>
      <c r="C744" s="41">
        <v>0.6</v>
      </c>
      <c r="D744">
        <f t="shared" si="22"/>
        <v>19.399999999999999</v>
      </c>
    </row>
    <row r="745" spans="1:4" x14ac:dyDescent="0.25">
      <c r="A745" s="29">
        <v>20181122</v>
      </c>
      <c r="B745" s="79">
        <v>43426</v>
      </c>
      <c r="C745" s="41">
        <v>1.2</v>
      </c>
      <c r="D745">
        <f t="shared" si="22"/>
        <v>18.8</v>
      </c>
    </row>
    <row r="746" spans="1:4" x14ac:dyDescent="0.25">
      <c r="A746" s="29">
        <v>20181123</v>
      </c>
      <c r="B746" s="79">
        <v>43427</v>
      </c>
      <c r="C746" s="41">
        <v>1.9</v>
      </c>
      <c r="D746">
        <f t="shared" si="22"/>
        <v>18.100000000000001</v>
      </c>
    </row>
    <row r="747" spans="1:4" x14ac:dyDescent="0.25">
      <c r="A747" s="29">
        <v>20181124</v>
      </c>
      <c r="B747" s="79">
        <v>43428</v>
      </c>
      <c r="C747" s="41">
        <v>3.6</v>
      </c>
      <c r="D747">
        <f t="shared" si="22"/>
        <v>16.399999999999999</v>
      </c>
    </row>
    <row r="748" spans="1:4" x14ac:dyDescent="0.25">
      <c r="A748" s="29">
        <v>20181125</v>
      </c>
      <c r="B748" s="79">
        <v>43429</v>
      </c>
      <c r="C748" s="41">
        <v>2.2000000000000002</v>
      </c>
      <c r="D748">
        <f t="shared" si="22"/>
        <v>17.8</v>
      </c>
    </row>
    <row r="749" spans="1:4" x14ac:dyDescent="0.25">
      <c r="A749" s="29">
        <v>20181126</v>
      </c>
      <c r="B749" s="79">
        <v>43430</v>
      </c>
      <c r="C749" s="41">
        <v>1.7</v>
      </c>
      <c r="D749">
        <f t="shared" si="22"/>
        <v>18.3</v>
      </c>
    </row>
    <row r="750" spans="1:4" x14ac:dyDescent="0.25">
      <c r="A750" s="29">
        <v>20181127</v>
      </c>
      <c r="B750" s="79">
        <v>43431</v>
      </c>
      <c r="C750" s="41">
        <v>0.7</v>
      </c>
      <c r="D750">
        <f t="shared" si="22"/>
        <v>19.3</v>
      </c>
    </row>
    <row r="751" spans="1:4" x14ac:dyDescent="0.25">
      <c r="A751" s="29">
        <v>20181128</v>
      </c>
      <c r="B751" s="79">
        <v>43432</v>
      </c>
      <c r="C751" s="41">
        <v>-0.9</v>
      </c>
      <c r="D751">
        <f t="shared" si="22"/>
        <v>20.9</v>
      </c>
    </row>
    <row r="752" spans="1:4" x14ac:dyDescent="0.25">
      <c r="A752" s="29">
        <v>20181129</v>
      </c>
      <c r="B752" s="79">
        <v>43433</v>
      </c>
      <c r="C752" s="41">
        <v>-1.8</v>
      </c>
      <c r="D752">
        <f t="shared" si="22"/>
        <v>21.8</v>
      </c>
    </row>
    <row r="753" spans="1:4" x14ac:dyDescent="0.25">
      <c r="A753" s="29">
        <v>20181130</v>
      </c>
      <c r="B753" s="79">
        <v>43434</v>
      </c>
      <c r="C753" s="41">
        <v>-0.8</v>
      </c>
      <c r="D753">
        <f t="shared" si="22"/>
        <v>20.8</v>
      </c>
    </row>
    <row r="754" spans="1:4" x14ac:dyDescent="0.25">
      <c r="A754" s="29">
        <v>20181201</v>
      </c>
      <c r="B754" s="79">
        <v>43435</v>
      </c>
      <c r="C754" s="41">
        <v>3.3</v>
      </c>
      <c r="D754">
        <f t="shared" si="22"/>
        <v>16.7</v>
      </c>
    </row>
    <row r="755" spans="1:4" x14ac:dyDescent="0.25">
      <c r="A755" s="29">
        <v>20181202</v>
      </c>
      <c r="B755" s="79">
        <v>43436</v>
      </c>
      <c r="C755" s="41">
        <v>5.5</v>
      </c>
      <c r="D755">
        <f t="shared" si="22"/>
        <v>14.5</v>
      </c>
    </row>
    <row r="756" spans="1:4" x14ac:dyDescent="0.25">
      <c r="A756" s="29">
        <v>20181203</v>
      </c>
      <c r="B756" s="79">
        <v>43437</v>
      </c>
      <c r="C756" s="41">
        <v>11.6</v>
      </c>
      <c r="D756">
        <f t="shared" si="22"/>
        <v>8.4</v>
      </c>
    </row>
    <row r="757" spans="1:4" x14ac:dyDescent="0.25">
      <c r="A757" s="29">
        <v>20181204</v>
      </c>
      <c r="B757" s="79">
        <v>43438</v>
      </c>
      <c r="C757" s="41">
        <v>7.2</v>
      </c>
      <c r="D757">
        <f t="shared" si="22"/>
        <v>12.8</v>
      </c>
    </row>
    <row r="758" spans="1:4" x14ac:dyDescent="0.25">
      <c r="A758" s="29">
        <v>20181205</v>
      </c>
      <c r="B758" s="79">
        <v>43439</v>
      </c>
      <c r="C758" s="41">
        <v>2.2999999999999998</v>
      </c>
      <c r="D758">
        <f t="shared" si="22"/>
        <v>17.7</v>
      </c>
    </row>
    <row r="759" spans="1:4" x14ac:dyDescent="0.25">
      <c r="A759" s="29">
        <v>20181206</v>
      </c>
      <c r="B759" s="79">
        <v>43440</v>
      </c>
      <c r="C759" s="41">
        <v>6.2</v>
      </c>
      <c r="D759">
        <f t="shared" si="22"/>
        <v>13.8</v>
      </c>
    </row>
    <row r="760" spans="1:4" x14ac:dyDescent="0.25">
      <c r="A760" s="29">
        <v>20181207</v>
      </c>
      <c r="B760" s="79">
        <v>43441</v>
      </c>
      <c r="C760" s="41">
        <v>10.3</v>
      </c>
      <c r="D760">
        <f t="shared" si="22"/>
        <v>9.6999999999999993</v>
      </c>
    </row>
    <row r="761" spans="1:4" x14ac:dyDescent="0.25">
      <c r="A761" s="29">
        <v>20181208</v>
      </c>
      <c r="B761" s="79">
        <v>43442</v>
      </c>
      <c r="C761" s="41">
        <v>6.6</v>
      </c>
      <c r="D761">
        <f t="shared" si="22"/>
        <v>13.4</v>
      </c>
    </row>
    <row r="762" spans="1:4" x14ac:dyDescent="0.25">
      <c r="A762" s="29">
        <v>20181209</v>
      </c>
      <c r="B762" s="79">
        <v>43443</v>
      </c>
      <c r="C762" s="41">
        <v>6.3</v>
      </c>
      <c r="D762">
        <f t="shared" si="22"/>
        <v>13.7</v>
      </c>
    </row>
    <row r="763" spans="1:4" x14ac:dyDescent="0.25">
      <c r="A763" s="29">
        <v>20181210</v>
      </c>
      <c r="B763" s="79">
        <v>43444</v>
      </c>
      <c r="C763" s="41">
        <v>3</v>
      </c>
      <c r="D763">
        <f t="shared" si="22"/>
        <v>17</v>
      </c>
    </row>
    <row r="764" spans="1:4" x14ac:dyDescent="0.25">
      <c r="A764" s="29">
        <v>20181211</v>
      </c>
      <c r="B764" s="79">
        <v>43445</v>
      </c>
      <c r="C764" s="41">
        <v>1.4</v>
      </c>
      <c r="D764">
        <f t="shared" si="22"/>
        <v>18.600000000000001</v>
      </c>
    </row>
    <row r="765" spans="1:4" x14ac:dyDescent="0.25">
      <c r="A765" s="29">
        <v>20181212</v>
      </c>
      <c r="B765" s="79">
        <v>43446</v>
      </c>
      <c r="C765" s="41">
        <v>0.5</v>
      </c>
      <c r="D765">
        <f t="shared" si="22"/>
        <v>19.5</v>
      </c>
    </row>
    <row r="766" spans="1:4" x14ac:dyDescent="0.25">
      <c r="A766" s="29">
        <v>20181213</v>
      </c>
      <c r="B766" s="79">
        <v>43447</v>
      </c>
      <c r="C766" s="41">
        <v>-0.9</v>
      </c>
      <c r="D766">
        <f t="shared" si="22"/>
        <v>20.9</v>
      </c>
    </row>
    <row r="767" spans="1:4" x14ac:dyDescent="0.25">
      <c r="A767" s="29">
        <v>20181214</v>
      </c>
      <c r="B767" s="79">
        <v>43448</v>
      </c>
      <c r="C767" s="41">
        <v>-2.2000000000000002</v>
      </c>
      <c r="D767">
        <f t="shared" si="22"/>
        <v>22.2</v>
      </c>
    </row>
    <row r="768" spans="1:4" x14ac:dyDescent="0.25">
      <c r="A768" s="29">
        <v>20181215</v>
      </c>
      <c r="B768" s="79">
        <v>43449</v>
      </c>
      <c r="C768" s="41">
        <v>-2.2999999999999998</v>
      </c>
      <c r="D768">
        <f t="shared" si="22"/>
        <v>22.3</v>
      </c>
    </row>
    <row r="769" spans="1:4" x14ac:dyDescent="0.25">
      <c r="A769" s="29">
        <v>20181216</v>
      </c>
      <c r="B769" s="79">
        <v>43450</v>
      </c>
      <c r="C769" s="41">
        <v>-3</v>
      </c>
      <c r="D769">
        <f t="shared" si="22"/>
        <v>23</v>
      </c>
    </row>
    <row r="770" spans="1:4" x14ac:dyDescent="0.25">
      <c r="A770" s="29">
        <v>20181217</v>
      </c>
      <c r="B770" s="79">
        <v>43451</v>
      </c>
      <c r="C770" s="41">
        <v>0</v>
      </c>
      <c r="D770">
        <f t="shared" si="22"/>
        <v>20</v>
      </c>
    </row>
    <row r="771" spans="1:4" x14ac:dyDescent="0.25">
      <c r="A771" s="29">
        <v>20181218</v>
      </c>
      <c r="B771" s="79">
        <v>43452</v>
      </c>
      <c r="C771" s="41">
        <v>1.7</v>
      </c>
      <c r="D771">
        <f t="shared" si="22"/>
        <v>18.3</v>
      </c>
    </row>
    <row r="772" spans="1:4" x14ac:dyDescent="0.25">
      <c r="A772" s="29">
        <v>20181219</v>
      </c>
      <c r="B772" s="79">
        <v>43453</v>
      </c>
      <c r="C772" s="41">
        <v>0</v>
      </c>
      <c r="D772">
        <f t="shared" ref="D772:D835" si="23">IF(C772&lt;15,20-C772,0)</f>
        <v>20</v>
      </c>
    </row>
    <row r="773" spans="1:4" x14ac:dyDescent="0.25">
      <c r="A773" s="29">
        <v>20181220</v>
      </c>
      <c r="B773" s="79">
        <v>43454</v>
      </c>
      <c r="C773" s="41">
        <v>4.2</v>
      </c>
      <c r="D773">
        <f t="shared" si="23"/>
        <v>15.8</v>
      </c>
    </row>
    <row r="774" spans="1:4" x14ac:dyDescent="0.25">
      <c r="A774" s="29">
        <v>20181221</v>
      </c>
      <c r="B774" s="79">
        <v>43455</v>
      </c>
      <c r="C774" s="41">
        <v>7</v>
      </c>
      <c r="D774">
        <f t="shared" si="23"/>
        <v>13</v>
      </c>
    </row>
    <row r="775" spans="1:4" x14ac:dyDescent="0.25">
      <c r="A775" s="29">
        <v>20181222</v>
      </c>
      <c r="B775" s="79">
        <v>43456</v>
      </c>
      <c r="C775" s="41">
        <v>9.4</v>
      </c>
      <c r="D775">
        <f t="shared" si="23"/>
        <v>10.6</v>
      </c>
    </row>
    <row r="776" spans="1:4" x14ac:dyDescent="0.25">
      <c r="A776" s="29">
        <v>20181223</v>
      </c>
      <c r="B776" s="79">
        <v>43457</v>
      </c>
      <c r="C776" s="41">
        <v>7.6</v>
      </c>
      <c r="D776">
        <f t="shared" si="23"/>
        <v>12.4</v>
      </c>
    </row>
    <row r="777" spans="1:4" x14ac:dyDescent="0.25">
      <c r="A777" s="29">
        <v>20181224</v>
      </c>
      <c r="B777" s="79">
        <v>43458</v>
      </c>
      <c r="C777" s="41">
        <v>5</v>
      </c>
      <c r="D777">
        <f t="shared" si="23"/>
        <v>15</v>
      </c>
    </row>
    <row r="778" spans="1:4" x14ac:dyDescent="0.25">
      <c r="A778" s="29">
        <v>20181225</v>
      </c>
      <c r="B778" s="79">
        <v>43459</v>
      </c>
      <c r="C778" s="41">
        <v>0.4</v>
      </c>
      <c r="D778">
        <f t="shared" si="23"/>
        <v>19.600000000000001</v>
      </c>
    </row>
    <row r="779" spans="1:4" x14ac:dyDescent="0.25">
      <c r="A779" s="29">
        <v>20181226</v>
      </c>
      <c r="B779" s="79">
        <v>43460</v>
      </c>
      <c r="C779" s="41">
        <v>-2.8</v>
      </c>
      <c r="D779">
        <f t="shared" si="23"/>
        <v>22.8</v>
      </c>
    </row>
    <row r="780" spans="1:4" x14ac:dyDescent="0.25">
      <c r="A780" s="29">
        <v>20181227</v>
      </c>
      <c r="B780" s="79">
        <v>43461</v>
      </c>
      <c r="C780" s="41">
        <v>-2.9</v>
      </c>
      <c r="D780">
        <f t="shared" si="23"/>
        <v>22.9</v>
      </c>
    </row>
    <row r="781" spans="1:4" x14ac:dyDescent="0.25">
      <c r="A781" s="29">
        <v>20181228</v>
      </c>
      <c r="B781" s="79">
        <v>43462</v>
      </c>
      <c r="C781" s="41">
        <v>-0.5</v>
      </c>
      <c r="D781">
        <f t="shared" si="23"/>
        <v>20.5</v>
      </c>
    </row>
    <row r="782" spans="1:4" x14ac:dyDescent="0.25">
      <c r="A782" s="29">
        <v>20181229</v>
      </c>
      <c r="B782" s="79">
        <v>43463</v>
      </c>
      <c r="C782" s="41">
        <v>-0.8</v>
      </c>
      <c r="D782">
        <f t="shared" si="23"/>
        <v>20.8</v>
      </c>
    </row>
    <row r="783" spans="1:4" x14ac:dyDescent="0.25">
      <c r="A783" s="29">
        <v>20181230</v>
      </c>
      <c r="B783" s="79">
        <v>43464</v>
      </c>
      <c r="C783" s="41">
        <v>2.9</v>
      </c>
      <c r="D783">
        <f t="shared" si="23"/>
        <v>17.100000000000001</v>
      </c>
    </row>
    <row r="784" spans="1:4" x14ac:dyDescent="0.25">
      <c r="A784" s="29">
        <v>20181231</v>
      </c>
      <c r="B784" s="79">
        <v>43465</v>
      </c>
      <c r="C784" s="41">
        <v>3.5</v>
      </c>
      <c r="D784">
        <f t="shared" si="23"/>
        <v>16.5</v>
      </c>
    </row>
    <row r="785" spans="1:4" x14ac:dyDescent="0.25">
      <c r="A785" s="29">
        <v>20190101</v>
      </c>
      <c r="B785" s="79">
        <v>43466</v>
      </c>
      <c r="C785" s="41">
        <v>4.2</v>
      </c>
      <c r="D785">
        <f t="shared" si="23"/>
        <v>15.8</v>
      </c>
    </row>
    <row r="786" spans="1:4" x14ac:dyDescent="0.25">
      <c r="A786" s="29">
        <v>20190102</v>
      </c>
      <c r="B786" s="79">
        <v>43467</v>
      </c>
      <c r="C786" s="41">
        <v>0.3</v>
      </c>
      <c r="D786">
        <f t="shared" si="23"/>
        <v>19.7</v>
      </c>
    </row>
    <row r="787" spans="1:4" x14ac:dyDescent="0.25">
      <c r="A787" s="29">
        <v>20190103</v>
      </c>
      <c r="B787" s="79">
        <v>43468</v>
      </c>
      <c r="C787" s="41">
        <v>-1.6</v>
      </c>
      <c r="D787">
        <f t="shared" si="23"/>
        <v>21.6</v>
      </c>
    </row>
    <row r="788" spans="1:4" x14ac:dyDescent="0.25">
      <c r="A788" s="29">
        <v>20190104</v>
      </c>
      <c r="B788" s="79">
        <v>43469</v>
      </c>
      <c r="C788" s="41">
        <v>-1</v>
      </c>
      <c r="D788">
        <f t="shared" si="23"/>
        <v>21</v>
      </c>
    </row>
    <row r="789" spans="1:4" x14ac:dyDescent="0.25">
      <c r="A789" s="29">
        <v>20190105</v>
      </c>
      <c r="B789" s="79">
        <v>43470</v>
      </c>
      <c r="C789" s="41">
        <v>0.2</v>
      </c>
      <c r="D789">
        <f t="shared" si="23"/>
        <v>19.8</v>
      </c>
    </row>
    <row r="790" spans="1:4" x14ac:dyDescent="0.25">
      <c r="A790" s="29">
        <v>20190106</v>
      </c>
      <c r="B790" s="79">
        <v>43471</v>
      </c>
      <c r="C790" s="41">
        <v>1.4</v>
      </c>
      <c r="D790">
        <f t="shared" si="23"/>
        <v>18.600000000000001</v>
      </c>
    </row>
    <row r="791" spans="1:4" x14ac:dyDescent="0.25">
      <c r="A791" s="29">
        <v>20190107</v>
      </c>
      <c r="B791" s="79">
        <v>43472</v>
      </c>
      <c r="C791" s="41">
        <v>1.6</v>
      </c>
      <c r="D791">
        <f t="shared" si="23"/>
        <v>18.399999999999999</v>
      </c>
    </row>
    <row r="792" spans="1:4" x14ac:dyDescent="0.25">
      <c r="A792" s="29">
        <v>20190108</v>
      </c>
      <c r="B792" s="79">
        <v>43473</v>
      </c>
      <c r="C792" s="41">
        <v>2</v>
      </c>
      <c r="D792">
        <f t="shared" si="23"/>
        <v>18</v>
      </c>
    </row>
    <row r="793" spans="1:4" x14ac:dyDescent="0.25">
      <c r="A793" s="29">
        <v>20190109</v>
      </c>
      <c r="B793" s="79">
        <v>43474</v>
      </c>
      <c r="C793" s="41">
        <v>0.1</v>
      </c>
      <c r="D793">
        <f t="shared" si="23"/>
        <v>19.899999999999999</v>
      </c>
    </row>
    <row r="794" spans="1:4" x14ac:dyDescent="0.25">
      <c r="A794" s="29">
        <v>20190110</v>
      </c>
      <c r="B794" s="79">
        <v>43475</v>
      </c>
      <c r="C794" s="41">
        <v>-1.1000000000000001</v>
      </c>
      <c r="D794">
        <f t="shared" si="23"/>
        <v>21.1</v>
      </c>
    </row>
    <row r="795" spans="1:4" x14ac:dyDescent="0.25">
      <c r="A795" s="29">
        <v>20190111</v>
      </c>
      <c r="B795" s="79">
        <v>43476</v>
      </c>
      <c r="C795" s="41">
        <v>-2.8</v>
      </c>
      <c r="D795">
        <f t="shared" si="23"/>
        <v>22.8</v>
      </c>
    </row>
    <row r="796" spans="1:4" x14ac:dyDescent="0.25">
      <c r="A796" s="29">
        <v>20190112</v>
      </c>
      <c r="B796" s="79">
        <v>43477</v>
      </c>
      <c r="C796" s="41">
        <v>1</v>
      </c>
      <c r="D796">
        <f t="shared" si="23"/>
        <v>19</v>
      </c>
    </row>
    <row r="797" spans="1:4" x14ac:dyDescent="0.25">
      <c r="A797" s="29">
        <v>20190113</v>
      </c>
      <c r="B797" s="79">
        <v>43478</v>
      </c>
      <c r="C797" s="41">
        <v>2.7</v>
      </c>
      <c r="D797">
        <f t="shared" si="23"/>
        <v>17.3</v>
      </c>
    </row>
    <row r="798" spans="1:4" x14ac:dyDescent="0.25">
      <c r="A798" s="29">
        <v>20190114</v>
      </c>
      <c r="B798" s="79">
        <v>43479</v>
      </c>
      <c r="C798" s="41">
        <v>2.4</v>
      </c>
      <c r="D798">
        <f t="shared" si="23"/>
        <v>17.600000000000001</v>
      </c>
    </row>
    <row r="799" spans="1:4" x14ac:dyDescent="0.25">
      <c r="A799" s="29">
        <v>20190115</v>
      </c>
      <c r="B799" s="79">
        <v>43480</v>
      </c>
      <c r="C799" s="41">
        <v>1.6</v>
      </c>
      <c r="D799">
        <f t="shared" si="23"/>
        <v>18.399999999999999</v>
      </c>
    </row>
    <row r="800" spans="1:4" x14ac:dyDescent="0.25">
      <c r="A800" s="29">
        <v>20190116</v>
      </c>
      <c r="B800" s="79">
        <v>43481</v>
      </c>
      <c r="C800" s="41">
        <v>1.2</v>
      </c>
      <c r="D800">
        <f t="shared" si="23"/>
        <v>18.8</v>
      </c>
    </row>
    <row r="801" spans="1:4" x14ac:dyDescent="0.25">
      <c r="A801" s="29">
        <v>20190117</v>
      </c>
      <c r="B801" s="79">
        <v>43482</v>
      </c>
      <c r="C801" s="41">
        <v>3.7</v>
      </c>
      <c r="D801">
        <f t="shared" si="23"/>
        <v>16.3</v>
      </c>
    </row>
    <row r="802" spans="1:4" x14ac:dyDescent="0.25">
      <c r="A802" s="29">
        <v>20190118</v>
      </c>
      <c r="B802" s="79">
        <v>43483</v>
      </c>
      <c r="C802" s="41">
        <v>-0.5</v>
      </c>
      <c r="D802">
        <f t="shared" si="23"/>
        <v>20.5</v>
      </c>
    </row>
    <row r="803" spans="1:4" x14ac:dyDescent="0.25">
      <c r="A803" s="29">
        <v>20190119</v>
      </c>
      <c r="B803" s="79">
        <v>43484</v>
      </c>
      <c r="C803" s="41">
        <v>-4.4000000000000004</v>
      </c>
      <c r="D803">
        <f t="shared" si="23"/>
        <v>24.4</v>
      </c>
    </row>
    <row r="804" spans="1:4" x14ac:dyDescent="0.25">
      <c r="A804" s="29">
        <v>20190120</v>
      </c>
      <c r="B804" s="79">
        <v>43485</v>
      </c>
      <c r="C804" s="41">
        <v>-6.2</v>
      </c>
      <c r="D804">
        <f t="shared" si="23"/>
        <v>26.2</v>
      </c>
    </row>
    <row r="805" spans="1:4" x14ac:dyDescent="0.25">
      <c r="A805" s="29">
        <v>20190121</v>
      </c>
      <c r="B805" s="79">
        <v>43486</v>
      </c>
      <c r="C805" s="41">
        <v>-3.5</v>
      </c>
      <c r="D805">
        <f t="shared" si="23"/>
        <v>23.5</v>
      </c>
    </row>
    <row r="806" spans="1:4" x14ac:dyDescent="0.25">
      <c r="A806" s="29">
        <v>20190122</v>
      </c>
      <c r="B806" s="79">
        <v>43487</v>
      </c>
      <c r="C806" s="41">
        <v>-4</v>
      </c>
      <c r="D806">
        <f t="shared" si="23"/>
        <v>24</v>
      </c>
    </row>
    <row r="807" spans="1:4" x14ac:dyDescent="0.25">
      <c r="A807" s="29">
        <v>20190123</v>
      </c>
      <c r="B807" s="79">
        <v>43488</v>
      </c>
      <c r="C807" s="41">
        <v>-4.7</v>
      </c>
      <c r="D807">
        <f t="shared" si="23"/>
        <v>24.7</v>
      </c>
    </row>
    <row r="808" spans="1:4" x14ac:dyDescent="0.25">
      <c r="A808" s="29">
        <v>20190124</v>
      </c>
      <c r="B808" s="79">
        <v>43489</v>
      </c>
      <c r="C808" s="41">
        <v>-2.8</v>
      </c>
      <c r="D808">
        <f t="shared" si="23"/>
        <v>22.8</v>
      </c>
    </row>
    <row r="809" spans="1:4" x14ac:dyDescent="0.25">
      <c r="A809" s="29">
        <v>20190125</v>
      </c>
      <c r="B809" s="79">
        <v>43490</v>
      </c>
      <c r="C809" s="41">
        <v>-4</v>
      </c>
      <c r="D809">
        <f t="shared" si="23"/>
        <v>24</v>
      </c>
    </row>
    <row r="810" spans="1:4" x14ac:dyDescent="0.25">
      <c r="A810" s="29">
        <v>20190126</v>
      </c>
      <c r="B810" s="79">
        <v>43491</v>
      </c>
      <c r="C810" s="41">
        <v>1.2</v>
      </c>
      <c r="D810">
        <f t="shared" si="23"/>
        <v>18.8</v>
      </c>
    </row>
    <row r="811" spans="1:4" x14ac:dyDescent="0.25">
      <c r="A811" s="29">
        <v>20190127</v>
      </c>
      <c r="B811" s="79">
        <v>43492</v>
      </c>
      <c r="C811" s="41">
        <v>3.7</v>
      </c>
      <c r="D811">
        <f t="shared" si="23"/>
        <v>16.3</v>
      </c>
    </row>
    <row r="812" spans="1:4" x14ac:dyDescent="0.25">
      <c r="A812" s="29">
        <v>20190128</v>
      </c>
      <c r="B812" s="79">
        <v>43493</v>
      </c>
      <c r="C812" s="41">
        <v>1.6</v>
      </c>
      <c r="D812">
        <f t="shared" si="23"/>
        <v>18.399999999999999</v>
      </c>
    </row>
    <row r="813" spans="1:4" x14ac:dyDescent="0.25">
      <c r="A813" s="29">
        <v>20190129</v>
      </c>
      <c r="B813" s="79">
        <v>43494</v>
      </c>
      <c r="C813" s="41">
        <v>-0.2</v>
      </c>
      <c r="D813">
        <f t="shared" si="23"/>
        <v>20.2</v>
      </c>
    </row>
    <row r="814" spans="1:4" x14ac:dyDescent="0.25">
      <c r="A814" s="29">
        <v>20190130</v>
      </c>
      <c r="B814" s="79">
        <v>43495</v>
      </c>
      <c r="C814" s="41">
        <v>-1.4</v>
      </c>
      <c r="D814">
        <f t="shared" si="23"/>
        <v>21.4</v>
      </c>
    </row>
    <row r="815" spans="1:4" x14ac:dyDescent="0.25">
      <c r="A815" s="29">
        <v>20190131</v>
      </c>
      <c r="B815" s="79">
        <v>43496</v>
      </c>
      <c r="C815" s="41">
        <v>-1.5</v>
      </c>
      <c r="D815">
        <f t="shared" si="23"/>
        <v>21.5</v>
      </c>
    </row>
    <row r="816" spans="1:4" x14ac:dyDescent="0.25">
      <c r="A816" s="29">
        <v>20190201</v>
      </c>
      <c r="B816" s="79">
        <v>43497</v>
      </c>
      <c r="C816" s="41">
        <v>0.1</v>
      </c>
      <c r="D816">
        <f t="shared" si="23"/>
        <v>19.899999999999999</v>
      </c>
    </row>
    <row r="817" spans="1:4" x14ac:dyDescent="0.25">
      <c r="A817" s="29">
        <v>20190202</v>
      </c>
      <c r="B817" s="79">
        <v>43498</v>
      </c>
      <c r="C817" s="41">
        <v>1.7</v>
      </c>
      <c r="D817">
        <f t="shared" si="23"/>
        <v>18.3</v>
      </c>
    </row>
    <row r="818" spans="1:4" x14ac:dyDescent="0.25">
      <c r="A818" s="29">
        <v>20190203</v>
      </c>
      <c r="B818" s="79">
        <v>43499</v>
      </c>
      <c r="C818" s="41">
        <v>-0.1</v>
      </c>
      <c r="D818">
        <f t="shared" si="23"/>
        <v>20.100000000000001</v>
      </c>
    </row>
    <row r="819" spans="1:4" x14ac:dyDescent="0.25">
      <c r="A819" s="29">
        <v>20190204</v>
      </c>
      <c r="B819" s="79">
        <v>43500</v>
      </c>
      <c r="C819" s="41">
        <v>-3</v>
      </c>
      <c r="D819">
        <f t="shared" si="23"/>
        <v>23</v>
      </c>
    </row>
    <row r="820" spans="1:4" x14ac:dyDescent="0.25">
      <c r="A820" s="29">
        <v>20190205</v>
      </c>
      <c r="B820" s="79">
        <v>43501</v>
      </c>
      <c r="C820" s="41">
        <v>-4.2</v>
      </c>
      <c r="D820">
        <f t="shared" si="23"/>
        <v>24.2</v>
      </c>
    </row>
    <row r="821" spans="1:4" x14ac:dyDescent="0.25">
      <c r="A821" s="29">
        <v>20190206</v>
      </c>
      <c r="B821" s="79">
        <v>43502</v>
      </c>
      <c r="C821" s="41">
        <v>-4.8</v>
      </c>
      <c r="D821">
        <f t="shared" si="23"/>
        <v>24.8</v>
      </c>
    </row>
    <row r="822" spans="1:4" x14ac:dyDescent="0.25">
      <c r="A822" s="29">
        <v>20190207</v>
      </c>
      <c r="B822" s="79">
        <v>43503</v>
      </c>
      <c r="C822" s="41">
        <v>-3.3</v>
      </c>
      <c r="D822">
        <f t="shared" si="23"/>
        <v>23.3</v>
      </c>
    </row>
    <row r="823" spans="1:4" x14ac:dyDescent="0.25">
      <c r="A823" s="29">
        <v>20190208</v>
      </c>
      <c r="B823" s="79">
        <v>43504</v>
      </c>
      <c r="C823" s="41">
        <v>2.2000000000000002</v>
      </c>
      <c r="D823">
        <f t="shared" si="23"/>
        <v>17.8</v>
      </c>
    </row>
    <row r="824" spans="1:4" x14ac:dyDescent="0.25">
      <c r="A824" s="29">
        <v>20190209</v>
      </c>
      <c r="B824" s="79">
        <v>43505</v>
      </c>
      <c r="C824" s="41">
        <v>3.6</v>
      </c>
      <c r="D824">
        <f t="shared" si="23"/>
        <v>16.399999999999999</v>
      </c>
    </row>
    <row r="825" spans="1:4" x14ac:dyDescent="0.25">
      <c r="A825" s="29">
        <v>20190210</v>
      </c>
      <c r="B825" s="79">
        <v>43506</v>
      </c>
      <c r="C825" s="41">
        <v>4.9000000000000004</v>
      </c>
      <c r="D825">
        <f t="shared" si="23"/>
        <v>15.1</v>
      </c>
    </row>
    <row r="826" spans="1:4" x14ac:dyDescent="0.25">
      <c r="A826" s="29">
        <v>20190211</v>
      </c>
      <c r="B826" s="79">
        <v>43507</v>
      </c>
      <c r="C826" s="41">
        <v>2.2999999999999998</v>
      </c>
      <c r="D826">
        <f t="shared" si="23"/>
        <v>17.7</v>
      </c>
    </row>
    <row r="827" spans="1:4" x14ac:dyDescent="0.25">
      <c r="A827" s="29">
        <v>20190212</v>
      </c>
      <c r="B827" s="79">
        <v>43508</v>
      </c>
      <c r="C827" s="41">
        <v>1.3</v>
      </c>
      <c r="D827">
        <f t="shared" si="23"/>
        <v>18.7</v>
      </c>
    </row>
    <row r="828" spans="1:4" x14ac:dyDescent="0.25">
      <c r="A828" s="29">
        <v>20190213</v>
      </c>
      <c r="B828" s="79">
        <v>43509</v>
      </c>
      <c r="C828" s="41">
        <v>1.4</v>
      </c>
      <c r="D828">
        <f t="shared" si="23"/>
        <v>18.600000000000001</v>
      </c>
    </row>
    <row r="829" spans="1:4" x14ac:dyDescent="0.25">
      <c r="A829" s="29">
        <v>20190214</v>
      </c>
      <c r="B829" s="79">
        <v>43510</v>
      </c>
      <c r="C829" s="41">
        <v>1.1000000000000001</v>
      </c>
      <c r="D829">
        <f t="shared" si="23"/>
        <v>18.899999999999999</v>
      </c>
    </row>
    <row r="830" spans="1:4" x14ac:dyDescent="0.25">
      <c r="A830" s="29">
        <v>20190215</v>
      </c>
      <c r="B830" s="79">
        <v>43511</v>
      </c>
      <c r="C830" s="41">
        <v>1.2</v>
      </c>
      <c r="D830">
        <f t="shared" si="23"/>
        <v>18.8</v>
      </c>
    </row>
    <row r="831" spans="1:4" x14ac:dyDescent="0.25">
      <c r="A831" s="29">
        <v>20190216</v>
      </c>
      <c r="B831" s="79">
        <v>43512</v>
      </c>
      <c r="C831" s="41">
        <v>2</v>
      </c>
      <c r="D831">
        <f t="shared" si="23"/>
        <v>18</v>
      </c>
    </row>
    <row r="832" spans="1:4" x14ac:dyDescent="0.25">
      <c r="A832" s="29">
        <v>20190217</v>
      </c>
      <c r="B832" s="79">
        <v>43513</v>
      </c>
      <c r="C832" s="41">
        <v>2.5</v>
      </c>
      <c r="D832">
        <f t="shared" si="23"/>
        <v>17.5</v>
      </c>
    </row>
    <row r="833" spans="1:4" x14ac:dyDescent="0.25">
      <c r="A833" s="29">
        <v>20190218</v>
      </c>
      <c r="B833" s="79">
        <v>43514</v>
      </c>
      <c r="C833" s="41">
        <v>1.5</v>
      </c>
      <c r="D833">
        <f t="shared" si="23"/>
        <v>18.5</v>
      </c>
    </row>
    <row r="834" spans="1:4" x14ac:dyDescent="0.25">
      <c r="A834" s="29">
        <v>20190219</v>
      </c>
      <c r="B834" s="79">
        <v>43515</v>
      </c>
      <c r="C834" s="41">
        <v>4.9000000000000004</v>
      </c>
      <c r="D834">
        <f t="shared" si="23"/>
        <v>15.1</v>
      </c>
    </row>
    <row r="835" spans="1:4" x14ac:dyDescent="0.25">
      <c r="A835" s="29">
        <v>20190220</v>
      </c>
      <c r="B835" s="79">
        <v>43516</v>
      </c>
      <c r="C835" s="41">
        <v>6</v>
      </c>
      <c r="D835">
        <f t="shared" si="23"/>
        <v>14</v>
      </c>
    </row>
    <row r="836" spans="1:4" x14ac:dyDescent="0.25">
      <c r="A836" s="29">
        <v>20190221</v>
      </c>
      <c r="B836" s="79">
        <v>43517</v>
      </c>
      <c r="C836" s="41">
        <v>6.9</v>
      </c>
      <c r="D836">
        <f t="shared" ref="D836:D899" si="24">IF(C836&lt;15,20-C836,0)</f>
        <v>13.1</v>
      </c>
    </row>
    <row r="837" spans="1:4" x14ac:dyDescent="0.25">
      <c r="A837" s="29">
        <v>20190222</v>
      </c>
      <c r="B837" s="79">
        <v>43518</v>
      </c>
      <c r="C837" s="41">
        <v>7</v>
      </c>
      <c r="D837">
        <f t="shared" si="24"/>
        <v>13</v>
      </c>
    </row>
    <row r="838" spans="1:4" x14ac:dyDescent="0.25">
      <c r="A838" s="29">
        <v>20190223</v>
      </c>
      <c r="B838" s="79">
        <v>43519</v>
      </c>
      <c r="C838" s="41">
        <v>0.2</v>
      </c>
      <c r="D838">
        <f t="shared" si="24"/>
        <v>19.8</v>
      </c>
    </row>
    <row r="839" spans="1:4" x14ac:dyDescent="0.25">
      <c r="A839" s="29">
        <v>20190224</v>
      </c>
      <c r="B839" s="79">
        <v>43520</v>
      </c>
      <c r="C839" s="41">
        <v>0</v>
      </c>
      <c r="D839">
        <f t="shared" si="24"/>
        <v>20</v>
      </c>
    </row>
    <row r="840" spans="1:4" x14ac:dyDescent="0.25">
      <c r="A840" s="29">
        <v>20190225</v>
      </c>
      <c r="B840" s="79">
        <v>43521</v>
      </c>
      <c r="C840" s="41">
        <v>2.7</v>
      </c>
      <c r="D840">
        <f t="shared" si="24"/>
        <v>17.3</v>
      </c>
    </row>
    <row r="841" spans="1:4" x14ac:dyDescent="0.25">
      <c r="A841" s="29">
        <v>20190226</v>
      </c>
      <c r="B841" s="79">
        <v>43522</v>
      </c>
      <c r="C841" s="41">
        <v>5.5</v>
      </c>
      <c r="D841">
        <f t="shared" si="24"/>
        <v>14.5</v>
      </c>
    </row>
    <row r="842" spans="1:4" x14ac:dyDescent="0.25">
      <c r="A842" s="29">
        <v>20190227</v>
      </c>
      <c r="B842" s="79">
        <v>43523</v>
      </c>
      <c r="C842" s="41">
        <v>6.5</v>
      </c>
      <c r="D842">
        <f t="shared" si="24"/>
        <v>13.5</v>
      </c>
    </row>
    <row r="843" spans="1:4" x14ac:dyDescent="0.25">
      <c r="A843" s="29">
        <v>20190228</v>
      </c>
      <c r="B843" s="79">
        <v>43524</v>
      </c>
      <c r="C843" s="41">
        <v>8.8000000000000007</v>
      </c>
      <c r="D843">
        <f t="shared" si="24"/>
        <v>11.2</v>
      </c>
    </row>
    <row r="844" spans="1:4" x14ac:dyDescent="0.25">
      <c r="A844" s="29">
        <v>20190301</v>
      </c>
      <c r="B844" s="79">
        <v>43525</v>
      </c>
      <c r="C844" s="41">
        <v>7</v>
      </c>
      <c r="D844">
        <f t="shared" si="24"/>
        <v>13</v>
      </c>
    </row>
    <row r="845" spans="1:4" x14ac:dyDescent="0.25">
      <c r="A845" s="29">
        <v>20190302</v>
      </c>
      <c r="B845" s="79">
        <v>43526</v>
      </c>
      <c r="C845" s="41">
        <v>6.3</v>
      </c>
      <c r="D845">
        <f t="shared" si="24"/>
        <v>13.7</v>
      </c>
    </row>
    <row r="846" spans="1:4" x14ac:dyDescent="0.25">
      <c r="A846" s="29">
        <v>20190303</v>
      </c>
      <c r="B846" s="79">
        <v>43527</v>
      </c>
      <c r="C846" s="41">
        <v>9.4</v>
      </c>
      <c r="D846">
        <f t="shared" si="24"/>
        <v>10.6</v>
      </c>
    </row>
    <row r="847" spans="1:4" x14ac:dyDescent="0.25">
      <c r="A847" s="29">
        <v>20190304</v>
      </c>
      <c r="B847" s="79">
        <v>43528</v>
      </c>
      <c r="C847" s="41">
        <v>8.1</v>
      </c>
      <c r="D847">
        <f t="shared" si="24"/>
        <v>11.9</v>
      </c>
    </row>
    <row r="848" spans="1:4" x14ac:dyDescent="0.25">
      <c r="A848" s="29">
        <v>20190305</v>
      </c>
      <c r="B848" s="79">
        <v>43529</v>
      </c>
      <c r="C848" s="41">
        <v>5.7</v>
      </c>
      <c r="D848">
        <f t="shared" si="24"/>
        <v>14.3</v>
      </c>
    </row>
    <row r="849" spans="1:4" x14ac:dyDescent="0.25">
      <c r="A849" s="29">
        <v>20190306</v>
      </c>
      <c r="B849" s="79">
        <v>43530</v>
      </c>
      <c r="C849" s="41">
        <v>5.9</v>
      </c>
      <c r="D849">
        <f t="shared" si="24"/>
        <v>14.1</v>
      </c>
    </row>
    <row r="850" spans="1:4" x14ac:dyDescent="0.25">
      <c r="A850" s="29">
        <v>20190307</v>
      </c>
      <c r="B850" s="79">
        <v>43531</v>
      </c>
      <c r="C850" s="41">
        <v>6.6</v>
      </c>
      <c r="D850">
        <f t="shared" si="24"/>
        <v>13.4</v>
      </c>
    </row>
    <row r="851" spans="1:4" x14ac:dyDescent="0.25">
      <c r="A851" s="29">
        <v>20190308</v>
      </c>
      <c r="B851" s="79">
        <v>43532</v>
      </c>
      <c r="C851" s="41">
        <v>7.1</v>
      </c>
      <c r="D851">
        <f t="shared" si="24"/>
        <v>12.9</v>
      </c>
    </row>
    <row r="852" spans="1:4" x14ac:dyDescent="0.25">
      <c r="A852" s="29">
        <v>20190309</v>
      </c>
      <c r="B852" s="79">
        <v>43533</v>
      </c>
      <c r="C852" s="41">
        <v>8.6</v>
      </c>
      <c r="D852">
        <f t="shared" si="24"/>
        <v>11.4</v>
      </c>
    </row>
    <row r="853" spans="1:4" x14ac:dyDescent="0.25">
      <c r="A853" s="29">
        <v>20190310</v>
      </c>
      <c r="B853" s="79">
        <v>43534</v>
      </c>
      <c r="C853" s="41">
        <v>9.6999999999999993</v>
      </c>
      <c r="D853">
        <f t="shared" si="24"/>
        <v>10.3</v>
      </c>
    </row>
    <row r="854" spans="1:4" x14ac:dyDescent="0.25">
      <c r="A854" s="29">
        <v>20190311</v>
      </c>
      <c r="B854" s="79">
        <v>43535</v>
      </c>
      <c r="C854" s="41">
        <v>2.7</v>
      </c>
      <c r="D854">
        <f t="shared" si="24"/>
        <v>17.3</v>
      </c>
    </row>
    <row r="855" spans="1:4" x14ac:dyDescent="0.25">
      <c r="A855" s="29">
        <v>20190312</v>
      </c>
      <c r="B855" s="79">
        <v>43536</v>
      </c>
      <c r="C855" s="41">
        <v>4.3</v>
      </c>
      <c r="D855">
        <f t="shared" si="24"/>
        <v>15.7</v>
      </c>
    </row>
    <row r="856" spans="1:4" x14ac:dyDescent="0.25">
      <c r="A856" s="29">
        <v>20190313</v>
      </c>
      <c r="B856" s="79">
        <v>43537</v>
      </c>
      <c r="C856" s="41">
        <v>6</v>
      </c>
      <c r="D856">
        <f t="shared" si="24"/>
        <v>14</v>
      </c>
    </row>
    <row r="857" spans="1:4" x14ac:dyDescent="0.25">
      <c r="A857" s="29">
        <v>20190314</v>
      </c>
      <c r="B857" s="79">
        <v>43538</v>
      </c>
      <c r="C857" s="41">
        <v>4.4000000000000004</v>
      </c>
      <c r="D857">
        <f t="shared" si="24"/>
        <v>15.6</v>
      </c>
    </row>
    <row r="858" spans="1:4" x14ac:dyDescent="0.25">
      <c r="A858" s="29">
        <v>20190315</v>
      </c>
      <c r="B858" s="79">
        <v>43539</v>
      </c>
      <c r="C858" s="41">
        <v>6.9</v>
      </c>
      <c r="D858">
        <f t="shared" si="24"/>
        <v>13.1</v>
      </c>
    </row>
    <row r="859" spans="1:4" x14ac:dyDescent="0.25">
      <c r="A859" s="29">
        <v>20190316</v>
      </c>
      <c r="B859" s="79">
        <v>43540</v>
      </c>
      <c r="C859" s="41">
        <v>10.1</v>
      </c>
      <c r="D859">
        <f t="shared" si="24"/>
        <v>9.9</v>
      </c>
    </row>
    <row r="860" spans="1:4" x14ac:dyDescent="0.25">
      <c r="A860" s="29">
        <v>20190317</v>
      </c>
      <c r="B860" s="79">
        <v>43541</v>
      </c>
      <c r="C860" s="41">
        <v>8.6</v>
      </c>
      <c r="D860">
        <f t="shared" si="24"/>
        <v>11.4</v>
      </c>
    </row>
    <row r="861" spans="1:4" x14ac:dyDescent="0.25">
      <c r="A861" s="29">
        <v>20190318</v>
      </c>
      <c r="B861" s="79">
        <v>43542</v>
      </c>
      <c r="C861" s="41">
        <v>3.6</v>
      </c>
      <c r="D861">
        <f t="shared" si="24"/>
        <v>16.399999999999999</v>
      </c>
    </row>
    <row r="862" spans="1:4" x14ac:dyDescent="0.25">
      <c r="A862" s="29">
        <v>20190319</v>
      </c>
      <c r="B862" s="79">
        <v>43543</v>
      </c>
      <c r="C862" s="41">
        <v>2.2000000000000002</v>
      </c>
      <c r="D862">
        <f t="shared" si="24"/>
        <v>17.8</v>
      </c>
    </row>
    <row r="863" spans="1:4" x14ac:dyDescent="0.25">
      <c r="A863" s="29">
        <v>20190320</v>
      </c>
      <c r="B863" s="79">
        <v>43544</v>
      </c>
      <c r="C863" s="41">
        <v>2.1</v>
      </c>
      <c r="D863">
        <f t="shared" si="24"/>
        <v>17.899999999999999</v>
      </c>
    </row>
    <row r="864" spans="1:4" x14ac:dyDescent="0.25">
      <c r="A864" s="29">
        <v>20190321</v>
      </c>
      <c r="B864" s="79">
        <v>43545</v>
      </c>
      <c r="C864" s="41">
        <v>3.8</v>
      </c>
      <c r="D864">
        <f t="shared" si="24"/>
        <v>16.2</v>
      </c>
    </row>
    <row r="865" spans="1:4" x14ac:dyDescent="0.25">
      <c r="A865" s="29">
        <v>20190322</v>
      </c>
      <c r="B865" s="79">
        <v>43546</v>
      </c>
      <c r="C865" s="41">
        <v>5.6</v>
      </c>
      <c r="D865">
        <f t="shared" si="24"/>
        <v>14.4</v>
      </c>
    </row>
    <row r="866" spans="1:4" x14ac:dyDescent="0.25">
      <c r="A866" s="29">
        <v>20190323</v>
      </c>
      <c r="B866" s="79">
        <v>43547</v>
      </c>
      <c r="C866" s="41">
        <v>7.4</v>
      </c>
      <c r="D866">
        <f t="shared" si="24"/>
        <v>12.6</v>
      </c>
    </row>
    <row r="867" spans="1:4" x14ac:dyDescent="0.25">
      <c r="A867" s="29">
        <v>20190324</v>
      </c>
      <c r="B867" s="79">
        <v>43548</v>
      </c>
      <c r="C867" s="41">
        <v>8.5</v>
      </c>
      <c r="D867">
        <f t="shared" si="24"/>
        <v>11.5</v>
      </c>
    </row>
    <row r="868" spans="1:4" x14ac:dyDescent="0.25">
      <c r="A868" s="29">
        <v>20190325</v>
      </c>
      <c r="B868" s="79">
        <v>43549</v>
      </c>
      <c r="C868" s="41">
        <v>5.4</v>
      </c>
      <c r="D868">
        <f t="shared" si="24"/>
        <v>14.6</v>
      </c>
    </row>
    <row r="869" spans="1:4" x14ac:dyDescent="0.25">
      <c r="A869" s="29">
        <v>20190326</v>
      </c>
      <c r="B869" s="79">
        <v>43550</v>
      </c>
      <c r="C869" s="41">
        <v>4.0999999999999996</v>
      </c>
      <c r="D869">
        <f t="shared" si="24"/>
        <v>15.9</v>
      </c>
    </row>
    <row r="870" spans="1:4" x14ac:dyDescent="0.25">
      <c r="A870" s="29">
        <v>20190327</v>
      </c>
      <c r="B870" s="79">
        <v>43551</v>
      </c>
      <c r="C870" s="41">
        <v>4.7</v>
      </c>
      <c r="D870">
        <f t="shared" si="24"/>
        <v>15.3</v>
      </c>
    </row>
    <row r="871" spans="1:4" x14ac:dyDescent="0.25">
      <c r="A871" s="29">
        <v>20190328</v>
      </c>
      <c r="B871" s="79">
        <v>43552</v>
      </c>
      <c r="C871" s="41">
        <v>7.5</v>
      </c>
      <c r="D871">
        <f t="shared" si="24"/>
        <v>12.5</v>
      </c>
    </row>
    <row r="872" spans="1:4" x14ac:dyDescent="0.25">
      <c r="A872" s="29">
        <v>20190329</v>
      </c>
      <c r="B872" s="79">
        <v>43553</v>
      </c>
      <c r="C872" s="41">
        <v>7.7</v>
      </c>
      <c r="D872">
        <f t="shared" si="24"/>
        <v>12.3</v>
      </c>
    </row>
    <row r="873" spans="1:4" x14ac:dyDescent="0.25">
      <c r="A873" s="29">
        <v>20190330</v>
      </c>
      <c r="B873" s="79">
        <v>43554</v>
      </c>
      <c r="C873" s="41">
        <v>7.4</v>
      </c>
      <c r="D873">
        <f t="shared" si="24"/>
        <v>12.6</v>
      </c>
    </row>
    <row r="874" spans="1:4" x14ac:dyDescent="0.25">
      <c r="A874" s="29">
        <v>20190331</v>
      </c>
      <c r="B874" s="79">
        <v>43555</v>
      </c>
      <c r="C874" s="41">
        <v>8.9</v>
      </c>
      <c r="D874">
        <f t="shared" si="24"/>
        <v>11.1</v>
      </c>
    </row>
    <row r="875" spans="1:4" x14ac:dyDescent="0.25">
      <c r="A875" s="29">
        <v>20190401</v>
      </c>
      <c r="B875" s="79">
        <v>43556</v>
      </c>
      <c r="C875" s="41">
        <v>9.8000000000000007</v>
      </c>
      <c r="D875">
        <f t="shared" si="24"/>
        <v>10.199999999999999</v>
      </c>
    </row>
    <row r="876" spans="1:4" x14ac:dyDescent="0.25">
      <c r="A876" s="29">
        <v>20190402</v>
      </c>
      <c r="B876" s="79">
        <v>43557</v>
      </c>
      <c r="C876" s="41">
        <v>10.7</v>
      </c>
      <c r="D876">
        <f t="shared" si="24"/>
        <v>9.3000000000000007</v>
      </c>
    </row>
    <row r="877" spans="1:4" x14ac:dyDescent="0.25">
      <c r="A877" s="29">
        <v>20190403</v>
      </c>
      <c r="B877" s="79">
        <v>43558</v>
      </c>
      <c r="C877" s="41">
        <v>12.3</v>
      </c>
      <c r="D877">
        <f t="shared" si="24"/>
        <v>7.6999999999999993</v>
      </c>
    </row>
    <row r="878" spans="1:4" x14ac:dyDescent="0.25">
      <c r="A878" s="29">
        <v>20190404</v>
      </c>
      <c r="B878" s="79">
        <v>43559</v>
      </c>
      <c r="C878" s="41">
        <v>7.1</v>
      </c>
      <c r="D878">
        <f t="shared" si="24"/>
        <v>12.9</v>
      </c>
    </row>
    <row r="879" spans="1:4" x14ac:dyDescent="0.25">
      <c r="A879" s="29">
        <v>20190405</v>
      </c>
      <c r="B879" s="79">
        <v>43560</v>
      </c>
      <c r="C879" s="41">
        <v>5.5</v>
      </c>
      <c r="D879">
        <f t="shared" si="24"/>
        <v>14.5</v>
      </c>
    </row>
    <row r="880" spans="1:4" x14ac:dyDescent="0.25">
      <c r="A880" s="29">
        <v>20190406</v>
      </c>
      <c r="B880" s="79">
        <v>43561</v>
      </c>
      <c r="C880" s="41">
        <v>9.6</v>
      </c>
      <c r="D880">
        <f t="shared" si="24"/>
        <v>10.4</v>
      </c>
    </row>
    <row r="881" spans="1:4" x14ac:dyDescent="0.25">
      <c r="A881" s="29">
        <v>20190407</v>
      </c>
      <c r="B881" s="79">
        <v>43562</v>
      </c>
      <c r="C881" s="41">
        <v>9</v>
      </c>
      <c r="D881">
        <f t="shared" si="24"/>
        <v>11</v>
      </c>
    </row>
    <row r="882" spans="1:4" x14ac:dyDescent="0.25">
      <c r="A882" s="29">
        <v>20190408</v>
      </c>
      <c r="B882" s="79">
        <v>43563</v>
      </c>
      <c r="C882" s="41">
        <v>9.4</v>
      </c>
      <c r="D882">
        <f t="shared" si="24"/>
        <v>10.6</v>
      </c>
    </row>
    <row r="883" spans="1:4" x14ac:dyDescent="0.25">
      <c r="A883" s="29">
        <v>20190409</v>
      </c>
      <c r="B883" s="79">
        <v>43564</v>
      </c>
      <c r="C883" s="41">
        <v>11.3</v>
      </c>
      <c r="D883">
        <f t="shared" si="24"/>
        <v>8.6999999999999993</v>
      </c>
    </row>
    <row r="884" spans="1:4" x14ac:dyDescent="0.25">
      <c r="A884" s="29">
        <v>20190410</v>
      </c>
      <c r="B884" s="79">
        <v>43565</v>
      </c>
      <c r="C884" s="41">
        <v>9.5</v>
      </c>
      <c r="D884">
        <f t="shared" si="24"/>
        <v>10.5</v>
      </c>
    </row>
    <row r="885" spans="1:4" x14ac:dyDescent="0.25">
      <c r="A885" s="29">
        <v>20190411</v>
      </c>
      <c r="B885" s="79">
        <v>43566</v>
      </c>
      <c r="C885" s="41">
        <v>6.7</v>
      </c>
      <c r="D885">
        <f t="shared" si="24"/>
        <v>13.3</v>
      </c>
    </row>
    <row r="886" spans="1:4" x14ac:dyDescent="0.25">
      <c r="A886" s="29">
        <v>20190412</v>
      </c>
      <c r="B886" s="79">
        <v>43567</v>
      </c>
      <c r="C886" s="41">
        <v>4.8</v>
      </c>
      <c r="D886">
        <f t="shared" si="24"/>
        <v>15.2</v>
      </c>
    </row>
    <row r="887" spans="1:4" x14ac:dyDescent="0.25">
      <c r="A887" s="29">
        <v>20190413</v>
      </c>
      <c r="B887" s="79">
        <v>43568</v>
      </c>
      <c r="C887" s="41">
        <v>5.6</v>
      </c>
      <c r="D887">
        <f t="shared" si="24"/>
        <v>14.4</v>
      </c>
    </row>
    <row r="888" spans="1:4" x14ac:dyDescent="0.25">
      <c r="A888" s="29">
        <v>20190414</v>
      </c>
      <c r="B888" s="79">
        <v>43569</v>
      </c>
      <c r="C888" s="41">
        <v>5.8</v>
      </c>
      <c r="D888">
        <f t="shared" si="24"/>
        <v>14.2</v>
      </c>
    </row>
    <row r="889" spans="1:4" x14ac:dyDescent="0.25">
      <c r="A889" s="29">
        <v>20190415</v>
      </c>
      <c r="B889" s="79">
        <v>43570</v>
      </c>
      <c r="C889" s="41">
        <v>8.1999999999999993</v>
      </c>
      <c r="D889">
        <f t="shared" si="24"/>
        <v>11.8</v>
      </c>
    </row>
    <row r="890" spans="1:4" x14ac:dyDescent="0.25">
      <c r="A890" s="29">
        <v>20190416</v>
      </c>
      <c r="B890" s="79">
        <v>43571</v>
      </c>
      <c r="C890" s="41">
        <v>9.1999999999999993</v>
      </c>
      <c r="D890">
        <f t="shared" si="24"/>
        <v>10.8</v>
      </c>
    </row>
    <row r="891" spans="1:4" x14ac:dyDescent="0.25">
      <c r="A891" s="29">
        <v>20190417</v>
      </c>
      <c r="B891" s="79">
        <v>43572</v>
      </c>
      <c r="C891" s="41">
        <v>10.6</v>
      </c>
      <c r="D891">
        <f t="shared" si="24"/>
        <v>9.4</v>
      </c>
    </row>
    <row r="892" spans="1:4" x14ac:dyDescent="0.25">
      <c r="A892" s="29">
        <v>20190418</v>
      </c>
      <c r="B892" s="79">
        <v>43573</v>
      </c>
      <c r="C892" s="41">
        <v>12.8</v>
      </c>
      <c r="D892">
        <f t="shared" si="24"/>
        <v>7.1999999999999993</v>
      </c>
    </row>
    <row r="893" spans="1:4" x14ac:dyDescent="0.25">
      <c r="A893" s="29">
        <v>20190419</v>
      </c>
      <c r="B893" s="79">
        <v>43574</v>
      </c>
      <c r="C893" s="41">
        <v>13.8</v>
      </c>
      <c r="D893">
        <f t="shared" si="24"/>
        <v>6.1999999999999993</v>
      </c>
    </row>
    <row r="894" spans="1:4" x14ac:dyDescent="0.25">
      <c r="A894" s="29">
        <v>20190420</v>
      </c>
      <c r="B894" s="79">
        <v>43575</v>
      </c>
      <c r="C894" s="41">
        <v>12.5</v>
      </c>
      <c r="D894">
        <f t="shared" si="24"/>
        <v>7.5</v>
      </c>
    </row>
    <row r="895" spans="1:4" x14ac:dyDescent="0.25">
      <c r="A895" s="29">
        <v>20190421</v>
      </c>
      <c r="B895" s="79">
        <v>43576</v>
      </c>
      <c r="C895" s="41">
        <v>12.1</v>
      </c>
      <c r="D895">
        <f t="shared" si="24"/>
        <v>7.9</v>
      </c>
    </row>
    <row r="896" spans="1:4" x14ac:dyDescent="0.25">
      <c r="A896" s="29">
        <v>20190422</v>
      </c>
      <c r="B896" s="79">
        <v>43577</v>
      </c>
      <c r="C896" s="41">
        <v>14.4</v>
      </c>
      <c r="D896">
        <f t="shared" si="24"/>
        <v>5.6</v>
      </c>
    </row>
    <row r="897" spans="1:4" x14ac:dyDescent="0.25">
      <c r="A897" s="29">
        <v>20190423</v>
      </c>
      <c r="B897" s="79">
        <v>43578</v>
      </c>
      <c r="C897" s="41">
        <v>14.2</v>
      </c>
      <c r="D897">
        <f t="shared" si="24"/>
        <v>5.8000000000000007</v>
      </c>
    </row>
    <row r="898" spans="1:4" x14ac:dyDescent="0.25">
      <c r="A898" s="29">
        <v>20190424</v>
      </c>
      <c r="B898" s="79">
        <v>43579</v>
      </c>
      <c r="C898" s="41">
        <v>16.7</v>
      </c>
      <c r="D898">
        <f t="shared" si="24"/>
        <v>0</v>
      </c>
    </row>
    <row r="899" spans="1:4" x14ac:dyDescent="0.25">
      <c r="A899" s="29">
        <v>20190425</v>
      </c>
      <c r="B899" s="79">
        <v>43580</v>
      </c>
      <c r="C899" s="41">
        <v>15.9</v>
      </c>
      <c r="D899">
        <f t="shared" si="24"/>
        <v>0</v>
      </c>
    </row>
    <row r="900" spans="1:4" x14ac:dyDescent="0.25">
      <c r="A900" s="29">
        <v>20190426</v>
      </c>
      <c r="B900" s="79">
        <v>43581</v>
      </c>
      <c r="C900" s="41">
        <v>9.6</v>
      </c>
      <c r="D900">
        <f t="shared" ref="D900:D963" si="25">IF(C900&lt;15,20-C900,0)</f>
        <v>10.4</v>
      </c>
    </row>
    <row r="901" spans="1:4" x14ac:dyDescent="0.25">
      <c r="A901" s="29">
        <v>20190427</v>
      </c>
      <c r="B901" s="79">
        <v>43582</v>
      </c>
      <c r="C901" s="41">
        <v>9.1</v>
      </c>
      <c r="D901">
        <f t="shared" si="25"/>
        <v>10.9</v>
      </c>
    </row>
    <row r="902" spans="1:4" x14ac:dyDescent="0.25">
      <c r="A902" s="29">
        <v>20190428</v>
      </c>
      <c r="B902" s="79">
        <v>43583</v>
      </c>
      <c r="C902" s="41">
        <v>7.4</v>
      </c>
      <c r="D902">
        <f t="shared" si="25"/>
        <v>12.6</v>
      </c>
    </row>
    <row r="903" spans="1:4" x14ac:dyDescent="0.25">
      <c r="A903" s="29">
        <v>20190429</v>
      </c>
      <c r="B903" s="79">
        <v>43584</v>
      </c>
      <c r="C903" s="41">
        <v>6.9</v>
      </c>
      <c r="D903">
        <f t="shared" si="25"/>
        <v>13.1</v>
      </c>
    </row>
    <row r="904" spans="1:4" x14ac:dyDescent="0.25">
      <c r="A904" s="29">
        <v>20190430</v>
      </c>
      <c r="B904" s="79">
        <v>43585</v>
      </c>
      <c r="C904" s="41">
        <v>9.6</v>
      </c>
      <c r="D904">
        <f t="shared" si="25"/>
        <v>10.4</v>
      </c>
    </row>
    <row r="905" spans="1:4" x14ac:dyDescent="0.25">
      <c r="A905" s="29">
        <v>20190501</v>
      </c>
      <c r="B905" s="79">
        <v>43586</v>
      </c>
      <c r="C905" s="41">
        <v>10.4</v>
      </c>
      <c r="D905">
        <f t="shared" si="25"/>
        <v>9.6</v>
      </c>
    </row>
    <row r="906" spans="1:4" x14ac:dyDescent="0.25">
      <c r="A906" s="29">
        <v>20190502</v>
      </c>
      <c r="B906" s="79">
        <v>43587</v>
      </c>
      <c r="C906" s="41">
        <v>12.2</v>
      </c>
      <c r="D906">
        <f t="shared" si="25"/>
        <v>7.8000000000000007</v>
      </c>
    </row>
    <row r="907" spans="1:4" x14ac:dyDescent="0.25">
      <c r="A907" s="29">
        <v>20190503</v>
      </c>
      <c r="B907" s="79">
        <v>43588</v>
      </c>
      <c r="C907" s="41">
        <v>9.4</v>
      </c>
      <c r="D907">
        <f t="shared" si="25"/>
        <v>10.6</v>
      </c>
    </row>
    <row r="908" spans="1:4" x14ac:dyDescent="0.25">
      <c r="A908" s="29">
        <v>20190504</v>
      </c>
      <c r="B908" s="79">
        <v>43589</v>
      </c>
      <c r="C908" s="41">
        <v>6</v>
      </c>
      <c r="D908">
        <f t="shared" si="25"/>
        <v>14</v>
      </c>
    </row>
    <row r="909" spans="1:4" x14ac:dyDescent="0.25">
      <c r="A909" s="29">
        <v>20190505</v>
      </c>
      <c r="B909" s="79">
        <v>43590</v>
      </c>
      <c r="C909" s="41">
        <v>4.5999999999999996</v>
      </c>
      <c r="D909">
        <f t="shared" si="25"/>
        <v>15.4</v>
      </c>
    </row>
    <row r="910" spans="1:4" x14ac:dyDescent="0.25">
      <c r="A910" s="29">
        <v>20190506</v>
      </c>
      <c r="B910" s="79">
        <v>43591</v>
      </c>
      <c r="C910" s="41">
        <v>5.5</v>
      </c>
      <c r="D910">
        <f t="shared" si="25"/>
        <v>14.5</v>
      </c>
    </row>
    <row r="911" spans="1:4" x14ac:dyDescent="0.25">
      <c r="A911" s="29">
        <v>20190507</v>
      </c>
      <c r="B911" s="79">
        <v>43592</v>
      </c>
      <c r="C911" s="41">
        <v>7</v>
      </c>
      <c r="D911">
        <f t="shared" si="25"/>
        <v>13</v>
      </c>
    </row>
    <row r="912" spans="1:4" x14ac:dyDescent="0.25">
      <c r="A912" s="29">
        <v>20190508</v>
      </c>
      <c r="B912" s="79">
        <v>43593</v>
      </c>
      <c r="C912" s="41">
        <v>10.5</v>
      </c>
      <c r="D912">
        <f t="shared" si="25"/>
        <v>9.5</v>
      </c>
    </row>
    <row r="913" spans="1:4" x14ac:dyDescent="0.25">
      <c r="A913" s="29">
        <v>20190509</v>
      </c>
      <c r="B913" s="79">
        <v>43594</v>
      </c>
      <c r="C913" s="41">
        <v>12</v>
      </c>
      <c r="D913">
        <f t="shared" si="25"/>
        <v>8</v>
      </c>
    </row>
    <row r="914" spans="1:4" x14ac:dyDescent="0.25">
      <c r="A914" s="29">
        <v>20190510</v>
      </c>
      <c r="B914" s="79">
        <v>43595</v>
      </c>
      <c r="C914" s="41">
        <v>10.9</v>
      </c>
      <c r="D914">
        <f t="shared" si="25"/>
        <v>9.1</v>
      </c>
    </row>
    <row r="915" spans="1:4" x14ac:dyDescent="0.25">
      <c r="A915" s="29">
        <v>20190511</v>
      </c>
      <c r="B915" s="79">
        <v>43596</v>
      </c>
      <c r="C915" s="41">
        <v>11</v>
      </c>
      <c r="D915">
        <f t="shared" si="25"/>
        <v>9</v>
      </c>
    </row>
    <row r="916" spans="1:4" x14ac:dyDescent="0.25">
      <c r="A916" s="29">
        <v>20190512</v>
      </c>
      <c r="B916" s="79">
        <v>43597</v>
      </c>
      <c r="C916" s="41">
        <v>7.3</v>
      </c>
      <c r="D916">
        <f t="shared" si="25"/>
        <v>12.7</v>
      </c>
    </row>
    <row r="917" spans="1:4" x14ac:dyDescent="0.25">
      <c r="A917" s="29">
        <v>20190513</v>
      </c>
      <c r="B917" s="79">
        <v>43598</v>
      </c>
      <c r="C917" s="41">
        <v>9.4</v>
      </c>
      <c r="D917">
        <f t="shared" si="25"/>
        <v>10.6</v>
      </c>
    </row>
    <row r="918" spans="1:4" x14ac:dyDescent="0.25">
      <c r="A918" s="29">
        <v>20190514</v>
      </c>
      <c r="B918" s="79">
        <v>43599</v>
      </c>
      <c r="C918" s="41">
        <v>7</v>
      </c>
      <c r="D918">
        <f t="shared" si="25"/>
        <v>13</v>
      </c>
    </row>
    <row r="919" spans="1:4" x14ac:dyDescent="0.25">
      <c r="A919" s="29">
        <v>20190515</v>
      </c>
      <c r="B919" s="79">
        <v>43600</v>
      </c>
      <c r="C919" s="41">
        <v>6.7</v>
      </c>
      <c r="D919">
        <f t="shared" si="25"/>
        <v>13.3</v>
      </c>
    </row>
    <row r="920" spans="1:4" x14ac:dyDescent="0.25">
      <c r="A920" s="29">
        <v>20190516</v>
      </c>
      <c r="B920" s="79">
        <v>43601</v>
      </c>
      <c r="C920" s="41">
        <v>7.7</v>
      </c>
      <c r="D920">
        <f t="shared" si="25"/>
        <v>12.3</v>
      </c>
    </row>
    <row r="921" spans="1:4" x14ac:dyDescent="0.25">
      <c r="A921" s="29">
        <v>20190517</v>
      </c>
      <c r="B921" s="79">
        <v>43602</v>
      </c>
      <c r="C921" s="41">
        <v>12.3</v>
      </c>
      <c r="D921">
        <f t="shared" si="25"/>
        <v>7.6999999999999993</v>
      </c>
    </row>
    <row r="922" spans="1:4" x14ac:dyDescent="0.25">
      <c r="A922" s="29">
        <v>20190518</v>
      </c>
      <c r="B922" s="79">
        <v>43603</v>
      </c>
      <c r="C922" s="41">
        <v>13.6</v>
      </c>
      <c r="D922">
        <f t="shared" si="25"/>
        <v>6.4</v>
      </c>
    </row>
    <row r="923" spans="1:4" x14ac:dyDescent="0.25">
      <c r="A923" s="29">
        <v>20190519</v>
      </c>
      <c r="B923" s="79">
        <v>43604</v>
      </c>
      <c r="C923" s="41">
        <v>14.8</v>
      </c>
      <c r="D923">
        <f t="shared" si="25"/>
        <v>5.1999999999999993</v>
      </c>
    </row>
    <row r="924" spans="1:4" x14ac:dyDescent="0.25">
      <c r="A924" s="29">
        <v>20190520</v>
      </c>
      <c r="B924" s="79">
        <v>43605</v>
      </c>
      <c r="C924" s="41">
        <v>13</v>
      </c>
      <c r="D924">
        <f t="shared" si="25"/>
        <v>7</v>
      </c>
    </row>
    <row r="925" spans="1:4" x14ac:dyDescent="0.25">
      <c r="A925" s="29">
        <v>20190521</v>
      </c>
      <c r="B925" s="79">
        <v>43606</v>
      </c>
      <c r="C925" s="41">
        <v>11.5</v>
      </c>
      <c r="D925">
        <f t="shared" si="25"/>
        <v>8.5</v>
      </c>
    </row>
    <row r="926" spans="1:4" x14ac:dyDescent="0.25">
      <c r="A926" s="29">
        <v>20190522</v>
      </c>
      <c r="B926" s="79">
        <v>43607</v>
      </c>
      <c r="C926" s="41">
        <v>11.3</v>
      </c>
      <c r="D926">
        <f t="shared" si="25"/>
        <v>8.6999999999999993</v>
      </c>
    </row>
    <row r="927" spans="1:4" x14ac:dyDescent="0.25">
      <c r="A927" s="29">
        <v>20190523</v>
      </c>
      <c r="B927" s="79">
        <v>43608</v>
      </c>
      <c r="C927" s="41">
        <v>11.7</v>
      </c>
      <c r="D927">
        <f t="shared" si="25"/>
        <v>8.3000000000000007</v>
      </c>
    </row>
    <row r="928" spans="1:4" x14ac:dyDescent="0.25">
      <c r="A928" s="29">
        <v>20190524</v>
      </c>
      <c r="B928" s="79">
        <v>43609</v>
      </c>
      <c r="C928" s="41">
        <v>13.8</v>
      </c>
      <c r="D928">
        <f t="shared" si="25"/>
        <v>6.1999999999999993</v>
      </c>
    </row>
    <row r="929" spans="1:4" x14ac:dyDescent="0.25">
      <c r="A929" s="29">
        <v>20190525</v>
      </c>
      <c r="B929" s="79">
        <v>43610</v>
      </c>
      <c r="C929" s="41">
        <v>15.8</v>
      </c>
      <c r="D929">
        <f t="shared" si="25"/>
        <v>0</v>
      </c>
    </row>
    <row r="930" spans="1:4" x14ac:dyDescent="0.25">
      <c r="A930" s="29">
        <v>20190526</v>
      </c>
      <c r="B930" s="79">
        <v>43611</v>
      </c>
      <c r="C930" s="41">
        <v>15.8</v>
      </c>
      <c r="D930">
        <f t="shared" si="25"/>
        <v>0</v>
      </c>
    </row>
    <row r="931" spans="1:4" x14ac:dyDescent="0.25">
      <c r="A931" s="29">
        <v>20190527</v>
      </c>
      <c r="B931" s="79">
        <v>43612</v>
      </c>
      <c r="C931" s="41">
        <v>14.9</v>
      </c>
      <c r="D931">
        <f t="shared" si="25"/>
        <v>5.0999999999999996</v>
      </c>
    </row>
    <row r="932" spans="1:4" x14ac:dyDescent="0.25">
      <c r="A932" s="29">
        <v>20190528</v>
      </c>
      <c r="B932" s="79">
        <v>43613</v>
      </c>
      <c r="C932" s="41">
        <v>12.8</v>
      </c>
      <c r="D932">
        <f t="shared" si="25"/>
        <v>7.1999999999999993</v>
      </c>
    </row>
    <row r="933" spans="1:4" x14ac:dyDescent="0.25">
      <c r="A933" s="29">
        <v>20190529</v>
      </c>
      <c r="B933" s="79">
        <v>43614</v>
      </c>
      <c r="C933" s="41">
        <v>11.2</v>
      </c>
      <c r="D933">
        <f t="shared" si="25"/>
        <v>8.8000000000000007</v>
      </c>
    </row>
    <row r="934" spans="1:4" x14ac:dyDescent="0.25">
      <c r="A934" s="29">
        <v>20190530</v>
      </c>
      <c r="B934" s="79">
        <v>43615</v>
      </c>
      <c r="C934" s="41">
        <v>12.7</v>
      </c>
      <c r="D934">
        <f t="shared" si="25"/>
        <v>7.3000000000000007</v>
      </c>
    </row>
    <row r="935" spans="1:4" x14ac:dyDescent="0.25">
      <c r="A935" s="29">
        <v>20190531</v>
      </c>
      <c r="B935" s="79">
        <v>43616</v>
      </c>
      <c r="C935" s="41">
        <v>14.6</v>
      </c>
      <c r="D935">
        <f t="shared" si="25"/>
        <v>5.4</v>
      </c>
    </row>
    <row r="936" spans="1:4" x14ac:dyDescent="0.25">
      <c r="A936" s="29">
        <v>20190601</v>
      </c>
      <c r="B936" s="79">
        <v>43617</v>
      </c>
      <c r="C936" s="41">
        <v>17.100000000000001</v>
      </c>
      <c r="D936">
        <f t="shared" si="25"/>
        <v>0</v>
      </c>
    </row>
    <row r="937" spans="1:4" x14ac:dyDescent="0.25">
      <c r="A937" s="29">
        <v>20190602</v>
      </c>
      <c r="B937" s="79">
        <v>43618</v>
      </c>
      <c r="C937" s="41">
        <v>19</v>
      </c>
      <c r="D937">
        <f t="shared" si="25"/>
        <v>0</v>
      </c>
    </row>
    <row r="938" spans="1:4" x14ac:dyDescent="0.25">
      <c r="A938" s="29">
        <v>20190603</v>
      </c>
      <c r="B938" s="79">
        <v>43619</v>
      </c>
      <c r="C938" s="41">
        <v>20.2</v>
      </c>
      <c r="D938">
        <f t="shared" si="25"/>
        <v>0</v>
      </c>
    </row>
    <row r="939" spans="1:4" x14ac:dyDescent="0.25">
      <c r="A939" s="29">
        <v>20190604</v>
      </c>
      <c r="B939" s="79">
        <v>43620</v>
      </c>
      <c r="C939" s="41">
        <v>20.5</v>
      </c>
      <c r="D939">
        <f t="shared" si="25"/>
        <v>0</v>
      </c>
    </row>
    <row r="940" spans="1:4" x14ac:dyDescent="0.25">
      <c r="A940" s="29">
        <v>20190605</v>
      </c>
      <c r="B940" s="79">
        <v>43621</v>
      </c>
      <c r="C940" s="41">
        <v>21.1</v>
      </c>
      <c r="D940">
        <f t="shared" si="25"/>
        <v>0</v>
      </c>
    </row>
    <row r="941" spans="1:4" x14ac:dyDescent="0.25">
      <c r="A941" s="29">
        <v>20190606</v>
      </c>
      <c r="B941" s="79">
        <v>43622</v>
      </c>
      <c r="C941" s="41">
        <v>17.399999999999999</v>
      </c>
      <c r="D941">
        <f t="shared" si="25"/>
        <v>0</v>
      </c>
    </row>
    <row r="942" spans="1:4" x14ac:dyDescent="0.25">
      <c r="A942" s="29">
        <v>20190607</v>
      </c>
      <c r="B942" s="79">
        <v>43623</v>
      </c>
      <c r="C942" s="41">
        <v>18</v>
      </c>
      <c r="D942">
        <f t="shared" si="25"/>
        <v>0</v>
      </c>
    </row>
    <row r="943" spans="1:4" x14ac:dyDescent="0.25">
      <c r="A943" s="29">
        <v>20190608</v>
      </c>
      <c r="B943" s="79">
        <v>43624</v>
      </c>
      <c r="C943" s="41">
        <v>15.9</v>
      </c>
      <c r="D943">
        <f t="shared" si="25"/>
        <v>0</v>
      </c>
    </row>
    <row r="944" spans="1:4" x14ac:dyDescent="0.25">
      <c r="A944" s="29">
        <v>20190609</v>
      </c>
      <c r="B944" s="79">
        <v>43625</v>
      </c>
      <c r="C944" s="41">
        <v>17.8</v>
      </c>
      <c r="D944">
        <f t="shared" si="25"/>
        <v>0</v>
      </c>
    </row>
    <row r="945" spans="1:4" x14ac:dyDescent="0.25">
      <c r="A945" s="29">
        <v>20190610</v>
      </c>
      <c r="B945" s="79">
        <v>43626</v>
      </c>
      <c r="C945" s="41">
        <v>17.7</v>
      </c>
      <c r="D945">
        <f t="shared" si="25"/>
        <v>0</v>
      </c>
    </row>
    <row r="946" spans="1:4" x14ac:dyDescent="0.25">
      <c r="A946" s="29">
        <v>20190611</v>
      </c>
      <c r="B946" s="79">
        <v>43627</v>
      </c>
      <c r="C946" s="41">
        <v>17.8</v>
      </c>
      <c r="D946">
        <f t="shared" si="25"/>
        <v>0</v>
      </c>
    </row>
    <row r="947" spans="1:4" x14ac:dyDescent="0.25">
      <c r="A947" s="29">
        <v>20190612</v>
      </c>
      <c r="B947" s="79">
        <v>43628</v>
      </c>
      <c r="C947" s="41">
        <v>15.4</v>
      </c>
      <c r="D947">
        <f t="shared" si="25"/>
        <v>0</v>
      </c>
    </row>
    <row r="948" spans="1:4" x14ac:dyDescent="0.25">
      <c r="A948" s="29">
        <v>20190613</v>
      </c>
      <c r="B948" s="79">
        <v>43629</v>
      </c>
      <c r="C948" s="41">
        <v>17.5</v>
      </c>
      <c r="D948">
        <f t="shared" si="25"/>
        <v>0</v>
      </c>
    </row>
    <row r="949" spans="1:4" x14ac:dyDescent="0.25">
      <c r="A949" s="29">
        <v>20190614</v>
      </c>
      <c r="B949" s="79">
        <v>43630</v>
      </c>
      <c r="C949" s="41">
        <v>21.1</v>
      </c>
      <c r="D949">
        <f t="shared" si="25"/>
        <v>0</v>
      </c>
    </row>
    <row r="950" spans="1:4" x14ac:dyDescent="0.25">
      <c r="A950" s="29">
        <v>20190615</v>
      </c>
      <c r="B950" s="79">
        <v>43631</v>
      </c>
      <c r="C950" s="41">
        <v>21.6</v>
      </c>
      <c r="D950">
        <f t="shared" si="25"/>
        <v>0</v>
      </c>
    </row>
    <row r="951" spans="1:4" x14ac:dyDescent="0.25">
      <c r="A951" s="29">
        <v>20190616</v>
      </c>
      <c r="B951" s="79">
        <v>43632</v>
      </c>
      <c r="C951" s="41">
        <v>16.399999999999999</v>
      </c>
      <c r="D951">
        <f t="shared" si="25"/>
        <v>0</v>
      </c>
    </row>
    <row r="952" spans="1:4" x14ac:dyDescent="0.25">
      <c r="A952" s="29">
        <v>20190617</v>
      </c>
      <c r="B952" s="79">
        <v>43633</v>
      </c>
      <c r="C952" s="41">
        <v>18.2</v>
      </c>
      <c r="D952">
        <f t="shared" si="25"/>
        <v>0</v>
      </c>
    </row>
    <row r="953" spans="1:4" x14ac:dyDescent="0.25">
      <c r="A953" s="29">
        <v>20190618</v>
      </c>
      <c r="B953" s="79">
        <v>43634</v>
      </c>
      <c r="C953" s="41">
        <v>20.6</v>
      </c>
      <c r="D953">
        <f t="shared" si="25"/>
        <v>0</v>
      </c>
    </row>
    <row r="954" spans="1:4" x14ac:dyDescent="0.25">
      <c r="A954" s="29">
        <v>20190619</v>
      </c>
      <c r="B954" s="79">
        <v>43635</v>
      </c>
      <c r="C954" s="41">
        <v>22</v>
      </c>
      <c r="D954">
        <f t="shared" si="25"/>
        <v>0</v>
      </c>
    </row>
    <row r="955" spans="1:4" x14ac:dyDescent="0.25">
      <c r="A955" s="29">
        <v>20190620</v>
      </c>
      <c r="B955" s="79">
        <v>43636</v>
      </c>
      <c r="C955" s="41">
        <v>18.3</v>
      </c>
      <c r="D955">
        <f t="shared" si="25"/>
        <v>0</v>
      </c>
    </row>
    <row r="956" spans="1:4" x14ac:dyDescent="0.25">
      <c r="A956" s="29">
        <v>20190621</v>
      </c>
      <c r="B956" s="79">
        <v>43637</v>
      </c>
      <c r="C956" s="41">
        <v>18.2</v>
      </c>
      <c r="D956">
        <f t="shared" si="25"/>
        <v>0</v>
      </c>
    </row>
    <row r="957" spans="1:4" x14ac:dyDescent="0.25">
      <c r="A957" s="29">
        <v>20190622</v>
      </c>
      <c r="B957" s="79">
        <v>43638</v>
      </c>
      <c r="C957" s="41">
        <v>18.100000000000001</v>
      </c>
      <c r="D957">
        <f t="shared" si="25"/>
        <v>0</v>
      </c>
    </row>
    <row r="958" spans="1:4" x14ac:dyDescent="0.25">
      <c r="A958" s="29">
        <v>20190623</v>
      </c>
      <c r="B958" s="79">
        <v>43639</v>
      </c>
      <c r="C958" s="41">
        <v>18.3</v>
      </c>
      <c r="D958">
        <f t="shared" si="25"/>
        <v>0</v>
      </c>
    </row>
    <row r="959" spans="1:4" x14ac:dyDescent="0.25">
      <c r="A959" s="29">
        <v>20190624</v>
      </c>
      <c r="B959" s="79">
        <v>43640</v>
      </c>
      <c r="C959" s="41">
        <v>21.5</v>
      </c>
      <c r="D959">
        <f t="shared" si="25"/>
        <v>0</v>
      </c>
    </row>
    <row r="960" spans="1:4" x14ac:dyDescent="0.25">
      <c r="A960" s="29">
        <v>20190625</v>
      </c>
      <c r="B960" s="79">
        <v>43641</v>
      </c>
      <c r="C960" s="41">
        <v>23.2</v>
      </c>
      <c r="D960">
        <f t="shared" si="25"/>
        <v>0</v>
      </c>
    </row>
    <row r="961" spans="1:4" x14ac:dyDescent="0.25">
      <c r="A961" s="29">
        <v>20190626</v>
      </c>
      <c r="B961" s="79">
        <v>43642</v>
      </c>
      <c r="C961" s="41">
        <v>24.9</v>
      </c>
      <c r="D961">
        <f t="shared" si="25"/>
        <v>0</v>
      </c>
    </row>
    <row r="962" spans="1:4" x14ac:dyDescent="0.25">
      <c r="A962" s="29">
        <v>20190627</v>
      </c>
      <c r="B962" s="79">
        <v>43643</v>
      </c>
      <c r="C962" s="41">
        <v>25.5</v>
      </c>
      <c r="D962">
        <f t="shared" si="25"/>
        <v>0</v>
      </c>
    </row>
    <row r="963" spans="1:4" x14ac:dyDescent="0.25">
      <c r="A963" s="29">
        <v>20190628</v>
      </c>
      <c r="B963" s="79">
        <v>43644</v>
      </c>
      <c r="C963" s="41">
        <v>20.399999999999999</v>
      </c>
      <c r="D963">
        <f t="shared" si="25"/>
        <v>0</v>
      </c>
    </row>
    <row r="964" spans="1:4" x14ac:dyDescent="0.25">
      <c r="A964" s="29">
        <v>20190629</v>
      </c>
      <c r="B964" s="79">
        <v>43645</v>
      </c>
      <c r="C964" s="41">
        <v>20.399999999999999</v>
      </c>
      <c r="D964">
        <f t="shared" ref="D964:D1027" si="26">IF(C964&lt;15,20-C964,0)</f>
        <v>0</v>
      </c>
    </row>
    <row r="965" spans="1:4" x14ac:dyDescent="0.25">
      <c r="A965" s="29">
        <v>20190630</v>
      </c>
      <c r="B965" s="79">
        <v>43646</v>
      </c>
      <c r="C965" s="41">
        <v>23.7</v>
      </c>
      <c r="D965">
        <f t="shared" si="26"/>
        <v>0</v>
      </c>
    </row>
    <row r="966" spans="1:4" x14ac:dyDescent="0.25">
      <c r="A966" s="29">
        <v>20190701</v>
      </c>
      <c r="B966" s="79">
        <v>43647</v>
      </c>
      <c r="C966" s="41">
        <v>21.9</v>
      </c>
      <c r="D966">
        <f t="shared" si="26"/>
        <v>0</v>
      </c>
    </row>
    <row r="967" spans="1:4" x14ac:dyDescent="0.25">
      <c r="A967" s="29">
        <v>20190702</v>
      </c>
      <c r="B967" s="79">
        <v>43648</v>
      </c>
      <c r="C967" s="41">
        <v>20.6</v>
      </c>
      <c r="D967">
        <f t="shared" si="26"/>
        <v>0</v>
      </c>
    </row>
    <row r="968" spans="1:4" x14ac:dyDescent="0.25">
      <c r="A968" s="29">
        <v>20190703</v>
      </c>
      <c r="B968" s="79">
        <v>43649</v>
      </c>
      <c r="C968" s="41">
        <v>18.100000000000001</v>
      </c>
      <c r="D968">
        <f t="shared" si="26"/>
        <v>0</v>
      </c>
    </row>
    <row r="969" spans="1:4" x14ac:dyDescent="0.25">
      <c r="A969" s="29">
        <v>20190704</v>
      </c>
      <c r="B969" s="79">
        <v>43650</v>
      </c>
      <c r="C969" s="41">
        <v>18.3</v>
      </c>
      <c r="D969">
        <f t="shared" si="26"/>
        <v>0</v>
      </c>
    </row>
    <row r="970" spans="1:4" x14ac:dyDescent="0.25">
      <c r="A970" s="29">
        <v>20190705</v>
      </c>
      <c r="B970" s="79">
        <v>43651</v>
      </c>
      <c r="C970" s="41">
        <v>19.7</v>
      </c>
      <c r="D970">
        <f t="shared" si="26"/>
        <v>0</v>
      </c>
    </row>
    <row r="971" spans="1:4" x14ac:dyDescent="0.25">
      <c r="A971" s="29">
        <v>20190706</v>
      </c>
      <c r="B971" s="79">
        <v>43652</v>
      </c>
      <c r="C971" s="41">
        <v>21.5</v>
      </c>
      <c r="D971">
        <f t="shared" si="26"/>
        <v>0</v>
      </c>
    </row>
    <row r="972" spans="1:4" x14ac:dyDescent="0.25">
      <c r="A972" s="29">
        <v>20190707</v>
      </c>
      <c r="B972" s="79">
        <v>43653</v>
      </c>
      <c r="C972" s="41">
        <v>18.399999999999999</v>
      </c>
      <c r="D972">
        <f t="shared" si="26"/>
        <v>0</v>
      </c>
    </row>
    <row r="973" spans="1:4" x14ac:dyDescent="0.25">
      <c r="A973" s="29">
        <v>20190708</v>
      </c>
      <c r="B973" s="79">
        <v>43654</v>
      </c>
      <c r="C973" s="41">
        <v>16.3</v>
      </c>
      <c r="D973">
        <f t="shared" si="26"/>
        <v>0</v>
      </c>
    </row>
    <row r="974" spans="1:4" x14ac:dyDescent="0.25">
      <c r="A974" s="29">
        <v>20190709</v>
      </c>
      <c r="B974" s="79">
        <v>43655</v>
      </c>
      <c r="C974" s="41">
        <v>15.5</v>
      </c>
      <c r="D974">
        <f t="shared" si="26"/>
        <v>0</v>
      </c>
    </row>
    <row r="975" spans="1:4" x14ac:dyDescent="0.25">
      <c r="A975" s="29">
        <v>20190710</v>
      </c>
      <c r="B975" s="79">
        <v>43656</v>
      </c>
      <c r="C975" s="41">
        <v>15.3</v>
      </c>
      <c r="D975">
        <f t="shared" si="26"/>
        <v>0</v>
      </c>
    </row>
    <row r="976" spans="1:4" x14ac:dyDescent="0.25">
      <c r="A976" s="29">
        <v>20190711</v>
      </c>
      <c r="B976" s="79">
        <v>43657</v>
      </c>
      <c r="C976" s="41">
        <v>14.7</v>
      </c>
      <c r="D976">
        <f t="shared" si="26"/>
        <v>5.3000000000000007</v>
      </c>
    </row>
    <row r="977" spans="1:4" x14ac:dyDescent="0.25">
      <c r="A977" s="29">
        <v>20190712</v>
      </c>
      <c r="B977" s="79">
        <v>43658</v>
      </c>
      <c r="C977" s="41">
        <v>16.600000000000001</v>
      </c>
      <c r="D977">
        <f t="shared" si="26"/>
        <v>0</v>
      </c>
    </row>
    <row r="978" spans="1:4" x14ac:dyDescent="0.25">
      <c r="A978" s="29">
        <v>20190713</v>
      </c>
      <c r="B978" s="79">
        <v>43659</v>
      </c>
      <c r="C978" s="41">
        <v>15</v>
      </c>
      <c r="D978">
        <f t="shared" si="26"/>
        <v>0</v>
      </c>
    </row>
    <row r="979" spans="1:4" x14ac:dyDescent="0.25">
      <c r="A979" s="29">
        <v>20190714</v>
      </c>
      <c r="B979" s="79">
        <v>43660</v>
      </c>
      <c r="C979" s="41">
        <v>15.8</v>
      </c>
      <c r="D979">
        <f t="shared" si="26"/>
        <v>0</v>
      </c>
    </row>
    <row r="980" spans="1:4" x14ac:dyDescent="0.25">
      <c r="A980" s="29">
        <v>20190715</v>
      </c>
      <c r="B980" s="79">
        <v>43661</v>
      </c>
      <c r="C980" s="41">
        <v>17.100000000000001</v>
      </c>
      <c r="D980">
        <f t="shared" si="26"/>
        <v>0</v>
      </c>
    </row>
    <row r="981" spans="1:4" x14ac:dyDescent="0.25">
      <c r="A981" s="29">
        <v>20190716</v>
      </c>
      <c r="B981" s="79">
        <v>43662</v>
      </c>
      <c r="C981" s="41">
        <v>17.100000000000001</v>
      </c>
      <c r="D981">
        <f t="shared" si="26"/>
        <v>0</v>
      </c>
    </row>
    <row r="982" spans="1:4" x14ac:dyDescent="0.25">
      <c r="A982" s="29">
        <v>20190717</v>
      </c>
      <c r="B982" s="79">
        <v>43663</v>
      </c>
      <c r="C982" s="41">
        <v>18.8</v>
      </c>
      <c r="D982">
        <f t="shared" si="26"/>
        <v>0</v>
      </c>
    </row>
    <row r="983" spans="1:4" x14ac:dyDescent="0.25">
      <c r="A983" s="29">
        <v>20190718</v>
      </c>
      <c r="B983" s="79">
        <v>43664</v>
      </c>
      <c r="C983" s="41">
        <v>19.7</v>
      </c>
      <c r="D983">
        <f t="shared" si="26"/>
        <v>0</v>
      </c>
    </row>
    <row r="984" spans="1:4" x14ac:dyDescent="0.25">
      <c r="A984" s="29">
        <v>20190719</v>
      </c>
      <c r="B984" s="79">
        <v>43665</v>
      </c>
      <c r="C984" s="41">
        <v>20.100000000000001</v>
      </c>
      <c r="D984">
        <f t="shared" si="26"/>
        <v>0</v>
      </c>
    </row>
    <row r="985" spans="1:4" x14ac:dyDescent="0.25">
      <c r="A985" s="29">
        <v>20190720</v>
      </c>
      <c r="B985" s="79">
        <v>43666</v>
      </c>
      <c r="C985" s="41">
        <v>23.1</v>
      </c>
      <c r="D985">
        <f t="shared" si="26"/>
        <v>0</v>
      </c>
    </row>
    <row r="986" spans="1:4" x14ac:dyDescent="0.25">
      <c r="A986" s="29">
        <v>20190721</v>
      </c>
      <c r="B986" s="79">
        <v>43667</v>
      </c>
      <c r="C986" s="41">
        <v>20.399999999999999</v>
      </c>
      <c r="D986">
        <f t="shared" si="26"/>
        <v>0</v>
      </c>
    </row>
    <row r="987" spans="1:4" x14ac:dyDescent="0.25">
      <c r="A987" s="29">
        <v>20190722</v>
      </c>
      <c r="B987" s="79">
        <v>43668</v>
      </c>
      <c r="C987" s="41">
        <v>22.2</v>
      </c>
      <c r="D987">
        <f t="shared" si="26"/>
        <v>0</v>
      </c>
    </row>
    <row r="988" spans="1:4" x14ac:dyDescent="0.25">
      <c r="A988" s="29">
        <v>20190723</v>
      </c>
      <c r="B988" s="79">
        <v>43669</v>
      </c>
      <c r="C988" s="41">
        <v>22.9</v>
      </c>
      <c r="D988">
        <f t="shared" si="26"/>
        <v>0</v>
      </c>
    </row>
    <row r="989" spans="1:4" x14ac:dyDescent="0.25">
      <c r="A989" s="29">
        <v>20190724</v>
      </c>
      <c r="B989" s="79">
        <v>43670</v>
      </c>
      <c r="C989" s="41">
        <v>24.6</v>
      </c>
      <c r="D989">
        <f t="shared" si="26"/>
        <v>0</v>
      </c>
    </row>
    <row r="990" spans="1:4" x14ac:dyDescent="0.25">
      <c r="A990" s="29">
        <v>20190725</v>
      </c>
      <c r="B990" s="79">
        <v>43671</v>
      </c>
      <c r="C990" s="41">
        <v>25.7</v>
      </c>
      <c r="D990">
        <f t="shared" si="26"/>
        <v>0</v>
      </c>
    </row>
    <row r="991" spans="1:4" x14ac:dyDescent="0.25">
      <c r="A991" s="29">
        <v>20190726</v>
      </c>
      <c r="B991" s="79">
        <v>43672</v>
      </c>
      <c r="C991" s="41">
        <v>25.9</v>
      </c>
      <c r="D991">
        <f t="shared" si="26"/>
        <v>0</v>
      </c>
    </row>
    <row r="992" spans="1:4" x14ac:dyDescent="0.25">
      <c r="A992" s="29">
        <v>20190727</v>
      </c>
      <c r="B992" s="79">
        <v>43673</v>
      </c>
      <c r="C992" s="41">
        <v>22.6</v>
      </c>
      <c r="D992">
        <f t="shared" si="26"/>
        <v>0</v>
      </c>
    </row>
    <row r="993" spans="1:4" x14ac:dyDescent="0.25">
      <c r="A993" s="29">
        <v>20190728</v>
      </c>
      <c r="B993" s="79">
        <v>43674</v>
      </c>
      <c r="C993" s="41">
        <v>19.2</v>
      </c>
      <c r="D993">
        <f t="shared" si="26"/>
        <v>0</v>
      </c>
    </row>
    <row r="994" spans="1:4" x14ac:dyDescent="0.25">
      <c r="A994" s="29">
        <v>20190729</v>
      </c>
      <c r="B994" s="79">
        <v>43675</v>
      </c>
      <c r="C994" s="41">
        <v>17.600000000000001</v>
      </c>
      <c r="D994">
        <f t="shared" si="26"/>
        <v>0</v>
      </c>
    </row>
    <row r="995" spans="1:4" x14ac:dyDescent="0.25">
      <c r="A995" s="29">
        <v>20190730</v>
      </c>
      <c r="B995" s="79">
        <v>43676</v>
      </c>
      <c r="C995" s="41">
        <v>21</v>
      </c>
      <c r="D995">
        <f t="shared" si="26"/>
        <v>0</v>
      </c>
    </row>
    <row r="996" spans="1:4" x14ac:dyDescent="0.25">
      <c r="A996" s="29">
        <v>20190731</v>
      </c>
      <c r="B996" s="79">
        <v>43677</v>
      </c>
      <c r="C996" s="41">
        <v>17.3</v>
      </c>
      <c r="D996">
        <f t="shared" si="26"/>
        <v>0</v>
      </c>
    </row>
    <row r="997" spans="1:4" x14ac:dyDescent="0.25">
      <c r="A997" s="29">
        <v>20190801</v>
      </c>
      <c r="B997" s="79">
        <v>43678</v>
      </c>
      <c r="C997" s="41">
        <v>18.899999999999999</v>
      </c>
      <c r="D997">
        <f t="shared" si="26"/>
        <v>0</v>
      </c>
    </row>
    <row r="998" spans="1:4" x14ac:dyDescent="0.25">
      <c r="A998" s="29">
        <v>20190802</v>
      </c>
      <c r="B998" s="79">
        <v>43679</v>
      </c>
      <c r="C998" s="41">
        <v>19.5</v>
      </c>
      <c r="D998">
        <f t="shared" si="26"/>
        <v>0</v>
      </c>
    </row>
    <row r="999" spans="1:4" x14ac:dyDescent="0.25">
      <c r="A999" s="29">
        <v>20190803</v>
      </c>
      <c r="B999" s="79">
        <v>43680</v>
      </c>
      <c r="C999" s="41">
        <v>16.8</v>
      </c>
      <c r="D999">
        <f t="shared" si="26"/>
        <v>0</v>
      </c>
    </row>
    <row r="1000" spans="1:4" x14ac:dyDescent="0.25">
      <c r="A1000" s="29">
        <v>20190804</v>
      </c>
      <c r="B1000" s="79">
        <v>43681</v>
      </c>
      <c r="C1000" s="41">
        <v>18.600000000000001</v>
      </c>
      <c r="D1000">
        <f t="shared" si="26"/>
        <v>0</v>
      </c>
    </row>
    <row r="1001" spans="1:4" x14ac:dyDescent="0.25">
      <c r="A1001" s="29">
        <v>20190805</v>
      </c>
      <c r="B1001" s="79">
        <v>43682</v>
      </c>
      <c r="C1001" s="41">
        <v>19.7</v>
      </c>
      <c r="D1001">
        <f t="shared" si="26"/>
        <v>0</v>
      </c>
    </row>
    <row r="1002" spans="1:4" x14ac:dyDescent="0.25">
      <c r="A1002" s="29">
        <v>20190806</v>
      </c>
      <c r="B1002" s="79">
        <v>43683</v>
      </c>
      <c r="C1002" s="41">
        <v>21.4</v>
      </c>
      <c r="D1002">
        <f t="shared" si="26"/>
        <v>0</v>
      </c>
    </row>
    <row r="1003" spans="1:4" x14ac:dyDescent="0.25">
      <c r="A1003" s="29">
        <v>20190807</v>
      </c>
      <c r="B1003" s="79">
        <v>43684</v>
      </c>
      <c r="C1003" s="41">
        <v>18.8</v>
      </c>
      <c r="D1003">
        <f t="shared" si="26"/>
        <v>0</v>
      </c>
    </row>
    <row r="1004" spans="1:4" x14ac:dyDescent="0.25">
      <c r="A1004" s="29">
        <v>20190808</v>
      </c>
      <c r="B1004" s="79">
        <v>43685</v>
      </c>
      <c r="C1004" s="41">
        <v>19.100000000000001</v>
      </c>
      <c r="D1004">
        <f t="shared" si="26"/>
        <v>0</v>
      </c>
    </row>
    <row r="1005" spans="1:4" x14ac:dyDescent="0.25">
      <c r="A1005" s="29">
        <v>20190809</v>
      </c>
      <c r="B1005" s="79">
        <v>43686</v>
      </c>
      <c r="C1005" s="41">
        <v>22.6</v>
      </c>
      <c r="D1005">
        <f t="shared" si="26"/>
        <v>0</v>
      </c>
    </row>
    <row r="1006" spans="1:4" x14ac:dyDescent="0.25">
      <c r="A1006" s="29">
        <v>20190810</v>
      </c>
      <c r="B1006" s="79">
        <v>43687</v>
      </c>
      <c r="C1006" s="41">
        <v>19.899999999999999</v>
      </c>
      <c r="D1006">
        <f t="shared" si="26"/>
        <v>0</v>
      </c>
    </row>
    <row r="1007" spans="1:4" x14ac:dyDescent="0.25">
      <c r="A1007" s="29">
        <v>20190811</v>
      </c>
      <c r="B1007" s="79">
        <v>43688</v>
      </c>
      <c r="C1007" s="41">
        <v>21.2</v>
      </c>
      <c r="D1007">
        <f t="shared" si="26"/>
        <v>0</v>
      </c>
    </row>
    <row r="1008" spans="1:4" x14ac:dyDescent="0.25">
      <c r="A1008" s="29">
        <v>20190812</v>
      </c>
      <c r="B1008" s="79">
        <v>43689</v>
      </c>
      <c r="C1008" s="41">
        <v>15.8</v>
      </c>
      <c r="D1008">
        <f t="shared" si="26"/>
        <v>0</v>
      </c>
    </row>
    <row r="1009" spans="1:4" x14ac:dyDescent="0.25">
      <c r="A1009" s="29">
        <v>20190813</v>
      </c>
      <c r="B1009" s="79">
        <v>43690</v>
      </c>
      <c r="C1009" s="41">
        <v>16</v>
      </c>
      <c r="D1009">
        <f t="shared" si="26"/>
        <v>0</v>
      </c>
    </row>
    <row r="1010" spans="1:4" x14ac:dyDescent="0.25">
      <c r="A1010" s="29">
        <v>20190814</v>
      </c>
      <c r="B1010" s="79">
        <v>43691</v>
      </c>
      <c r="C1010" s="41">
        <v>15.4</v>
      </c>
      <c r="D1010">
        <f t="shared" si="26"/>
        <v>0</v>
      </c>
    </row>
    <row r="1011" spans="1:4" x14ac:dyDescent="0.25">
      <c r="A1011" s="29">
        <v>20190815</v>
      </c>
      <c r="B1011" s="79">
        <v>43692</v>
      </c>
      <c r="C1011" s="41">
        <v>14.8</v>
      </c>
      <c r="D1011">
        <f t="shared" si="26"/>
        <v>5.1999999999999993</v>
      </c>
    </row>
    <row r="1012" spans="1:4" x14ac:dyDescent="0.25">
      <c r="A1012" s="29">
        <v>20190816</v>
      </c>
      <c r="B1012" s="79">
        <v>43693</v>
      </c>
      <c r="C1012" s="41">
        <v>17</v>
      </c>
      <c r="D1012">
        <f t="shared" si="26"/>
        <v>0</v>
      </c>
    </row>
    <row r="1013" spans="1:4" x14ac:dyDescent="0.25">
      <c r="A1013" s="29">
        <v>20190817</v>
      </c>
      <c r="B1013" s="79">
        <v>43694</v>
      </c>
      <c r="C1013" s="41">
        <v>18.3</v>
      </c>
      <c r="D1013">
        <f t="shared" si="26"/>
        <v>0</v>
      </c>
    </row>
    <row r="1014" spans="1:4" x14ac:dyDescent="0.25">
      <c r="A1014" s="29">
        <v>20190818</v>
      </c>
      <c r="B1014" s="79">
        <v>43695</v>
      </c>
      <c r="C1014" s="41">
        <v>23.7</v>
      </c>
      <c r="D1014">
        <f t="shared" si="26"/>
        <v>0</v>
      </c>
    </row>
    <row r="1015" spans="1:4" x14ac:dyDescent="0.25">
      <c r="A1015" s="29">
        <v>20190819</v>
      </c>
      <c r="B1015" s="79">
        <v>43696</v>
      </c>
      <c r="C1015" s="41">
        <v>19.600000000000001</v>
      </c>
      <c r="D1015">
        <f t="shared" si="26"/>
        <v>0</v>
      </c>
    </row>
    <row r="1016" spans="1:4" x14ac:dyDescent="0.25">
      <c r="A1016" s="29">
        <v>20190820</v>
      </c>
      <c r="B1016" s="79">
        <v>43697</v>
      </c>
      <c r="C1016" s="41">
        <v>16.8</v>
      </c>
      <c r="D1016">
        <f t="shared" si="26"/>
        <v>0</v>
      </c>
    </row>
    <row r="1017" spans="1:4" x14ac:dyDescent="0.25">
      <c r="A1017" s="29">
        <v>20190821</v>
      </c>
      <c r="B1017" s="79">
        <v>43698</v>
      </c>
      <c r="C1017" s="41">
        <v>15.7</v>
      </c>
      <c r="D1017">
        <f t="shared" si="26"/>
        <v>0</v>
      </c>
    </row>
    <row r="1018" spans="1:4" x14ac:dyDescent="0.25">
      <c r="A1018" s="29">
        <v>20190822</v>
      </c>
      <c r="B1018" s="79">
        <v>43699</v>
      </c>
      <c r="C1018" s="41">
        <v>16.600000000000001</v>
      </c>
      <c r="D1018">
        <f t="shared" si="26"/>
        <v>0</v>
      </c>
    </row>
    <row r="1019" spans="1:4" x14ac:dyDescent="0.25">
      <c r="A1019" s="29">
        <v>20190823</v>
      </c>
      <c r="B1019" s="79">
        <v>43700</v>
      </c>
      <c r="C1019" s="41">
        <v>17.8</v>
      </c>
      <c r="D1019">
        <f t="shared" si="26"/>
        <v>0</v>
      </c>
    </row>
    <row r="1020" spans="1:4" x14ac:dyDescent="0.25">
      <c r="A1020" s="29">
        <v>20190824</v>
      </c>
      <c r="B1020" s="79">
        <v>43701</v>
      </c>
      <c r="C1020" s="41">
        <v>20.5</v>
      </c>
      <c r="D1020">
        <f t="shared" si="26"/>
        <v>0</v>
      </c>
    </row>
    <row r="1021" spans="1:4" x14ac:dyDescent="0.25">
      <c r="A1021" s="29">
        <v>20190825</v>
      </c>
      <c r="B1021" s="79">
        <v>43702</v>
      </c>
      <c r="C1021" s="41">
        <v>20.2</v>
      </c>
      <c r="D1021">
        <f t="shared" si="26"/>
        <v>0</v>
      </c>
    </row>
    <row r="1022" spans="1:4" x14ac:dyDescent="0.25">
      <c r="A1022" s="29">
        <v>20190826</v>
      </c>
      <c r="B1022" s="79">
        <v>43703</v>
      </c>
      <c r="C1022" s="41">
        <v>20.5</v>
      </c>
      <c r="D1022">
        <f t="shared" si="26"/>
        <v>0</v>
      </c>
    </row>
    <row r="1023" spans="1:4" x14ac:dyDescent="0.25">
      <c r="A1023" s="29">
        <v>20190827</v>
      </c>
      <c r="B1023" s="79">
        <v>43704</v>
      </c>
      <c r="C1023" s="41">
        <v>21.3</v>
      </c>
      <c r="D1023">
        <f t="shared" si="26"/>
        <v>0</v>
      </c>
    </row>
    <row r="1024" spans="1:4" x14ac:dyDescent="0.25">
      <c r="A1024" s="29">
        <v>20190828</v>
      </c>
      <c r="B1024" s="79">
        <v>43705</v>
      </c>
      <c r="C1024" s="41">
        <v>21.3</v>
      </c>
      <c r="D1024">
        <f t="shared" si="26"/>
        <v>0</v>
      </c>
    </row>
    <row r="1025" spans="1:4" x14ac:dyDescent="0.25">
      <c r="A1025" s="29">
        <v>20190829</v>
      </c>
      <c r="B1025" s="79">
        <v>43706</v>
      </c>
      <c r="C1025" s="41">
        <v>20.100000000000001</v>
      </c>
      <c r="D1025">
        <f t="shared" si="26"/>
        <v>0</v>
      </c>
    </row>
    <row r="1026" spans="1:4" x14ac:dyDescent="0.25">
      <c r="A1026" s="29">
        <v>20190830</v>
      </c>
      <c r="B1026" s="79">
        <v>43707</v>
      </c>
      <c r="C1026" s="41">
        <v>20.3</v>
      </c>
      <c r="D1026">
        <f t="shared" si="26"/>
        <v>0</v>
      </c>
    </row>
    <row r="1027" spans="1:4" x14ac:dyDescent="0.25">
      <c r="A1027" s="29">
        <v>20190831</v>
      </c>
      <c r="B1027" s="79">
        <v>43708</v>
      </c>
      <c r="C1027" s="41">
        <v>21</v>
      </c>
      <c r="D1027">
        <f t="shared" si="26"/>
        <v>0</v>
      </c>
    </row>
    <row r="1028" spans="1:4" x14ac:dyDescent="0.25">
      <c r="A1028" s="29">
        <v>20190901</v>
      </c>
      <c r="B1028" s="79">
        <v>43709</v>
      </c>
      <c r="C1028" s="41">
        <v>20.5</v>
      </c>
      <c r="D1028">
        <f t="shared" ref="D1028:D1091" si="27">IF(C1028&lt;15,20-C1028,0)</f>
        <v>0</v>
      </c>
    </row>
    <row r="1029" spans="1:4" x14ac:dyDescent="0.25">
      <c r="A1029" s="29">
        <v>20190902</v>
      </c>
      <c r="B1029" s="79">
        <v>43710</v>
      </c>
      <c r="C1029" s="41">
        <v>15.5</v>
      </c>
      <c r="D1029">
        <f t="shared" si="27"/>
        <v>0</v>
      </c>
    </row>
    <row r="1030" spans="1:4" x14ac:dyDescent="0.25">
      <c r="A1030" s="29">
        <v>20190903</v>
      </c>
      <c r="B1030" s="79">
        <v>43711</v>
      </c>
      <c r="C1030" s="41">
        <v>14</v>
      </c>
      <c r="D1030">
        <f t="shared" si="27"/>
        <v>6</v>
      </c>
    </row>
    <row r="1031" spans="1:4" x14ac:dyDescent="0.25">
      <c r="A1031" s="29">
        <v>20190904</v>
      </c>
      <c r="B1031" s="79">
        <v>43712</v>
      </c>
      <c r="C1031" s="41">
        <v>15.4</v>
      </c>
      <c r="D1031">
        <f t="shared" si="27"/>
        <v>0</v>
      </c>
    </row>
    <row r="1032" spans="1:4" x14ac:dyDescent="0.25">
      <c r="A1032" s="29">
        <v>20190905</v>
      </c>
      <c r="B1032" s="79">
        <v>43713</v>
      </c>
      <c r="C1032" s="41">
        <v>13.2</v>
      </c>
      <c r="D1032">
        <f t="shared" si="27"/>
        <v>6.8000000000000007</v>
      </c>
    </row>
    <row r="1033" spans="1:4" x14ac:dyDescent="0.25">
      <c r="A1033" s="29">
        <v>20190906</v>
      </c>
      <c r="B1033" s="79">
        <v>43714</v>
      </c>
      <c r="C1033" s="41">
        <v>12.9</v>
      </c>
      <c r="D1033">
        <f t="shared" si="27"/>
        <v>7.1</v>
      </c>
    </row>
    <row r="1034" spans="1:4" x14ac:dyDescent="0.25">
      <c r="A1034" s="29">
        <v>20190907</v>
      </c>
      <c r="B1034" s="79">
        <v>43715</v>
      </c>
      <c r="C1034" s="41">
        <v>12.4</v>
      </c>
      <c r="D1034">
        <f t="shared" si="27"/>
        <v>7.6</v>
      </c>
    </row>
    <row r="1035" spans="1:4" x14ac:dyDescent="0.25">
      <c r="A1035" s="29">
        <v>20190908</v>
      </c>
      <c r="B1035" s="79">
        <v>43716</v>
      </c>
      <c r="C1035" s="41">
        <v>9.6999999999999993</v>
      </c>
      <c r="D1035">
        <f t="shared" si="27"/>
        <v>10.3</v>
      </c>
    </row>
    <row r="1036" spans="1:4" x14ac:dyDescent="0.25">
      <c r="A1036" s="29">
        <v>20190909</v>
      </c>
      <c r="B1036" s="79">
        <v>43717</v>
      </c>
      <c r="C1036" s="41">
        <v>10.199999999999999</v>
      </c>
      <c r="D1036">
        <f t="shared" si="27"/>
        <v>9.8000000000000007</v>
      </c>
    </row>
    <row r="1037" spans="1:4" x14ac:dyDescent="0.25">
      <c r="A1037" s="29">
        <v>20190910</v>
      </c>
      <c r="B1037" s="79">
        <v>43718</v>
      </c>
      <c r="C1037" s="41">
        <v>10.5</v>
      </c>
      <c r="D1037">
        <f t="shared" si="27"/>
        <v>9.5</v>
      </c>
    </row>
    <row r="1038" spans="1:4" x14ac:dyDescent="0.25">
      <c r="A1038" s="29">
        <v>20190911</v>
      </c>
      <c r="B1038" s="79">
        <v>43719</v>
      </c>
      <c r="C1038" s="41">
        <v>13.4</v>
      </c>
      <c r="D1038">
        <f t="shared" si="27"/>
        <v>6.6</v>
      </c>
    </row>
    <row r="1039" spans="1:4" x14ac:dyDescent="0.25">
      <c r="A1039" s="29">
        <v>20190912</v>
      </c>
      <c r="B1039" s="79">
        <v>43720</v>
      </c>
      <c r="C1039" s="41">
        <v>16.2</v>
      </c>
      <c r="D1039">
        <f t="shared" si="27"/>
        <v>0</v>
      </c>
    </row>
    <row r="1040" spans="1:4" x14ac:dyDescent="0.25">
      <c r="A1040" s="29">
        <v>20190913</v>
      </c>
      <c r="B1040" s="79">
        <v>43721</v>
      </c>
      <c r="C1040" s="41">
        <v>17.2</v>
      </c>
      <c r="D1040">
        <f t="shared" si="27"/>
        <v>0</v>
      </c>
    </row>
    <row r="1041" spans="1:4" x14ac:dyDescent="0.25">
      <c r="A1041" s="29">
        <v>20190914</v>
      </c>
      <c r="B1041" s="79">
        <v>43722</v>
      </c>
      <c r="C1041" s="41">
        <v>17</v>
      </c>
      <c r="D1041">
        <f t="shared" si="27"/>
        <v>0</v>
      </c>
    </row>
    <row r="1042" spans="1:4" x14ac:dyDescent="0.25">
      <c r="A1042" s="29">
        <v>20190915</v>
      </c>
      <c r="B1042" s="79">
        <v>43723</v>
      </c>
      <c r="C1042" s="41">
        <v>15.9</v>
      </c>
      <c r="D1042">
        <f t="shared" si="27"/>
        <v>0</v>
      </c>
    </row>
    <row r="1043" spans="1:4" x14ac:dyDescent="0.25">
      <c r="A1043" s="29">
        <v>20190916</v>
      </c>
      <c r="B1043" s="79">
        <v>43724</v>
      </c>
      <c r="C1043" s="41">
        <v>19.2</v>
      </c>
      <c r="D1043">
        <f t="shared" si="27"/>
        <v>0</v>
      </c>
    </row>
    <row r="1044" spans="1:4" x14ac:dyDescent="0.25">
      <c r="A1044" s="29">
        <v>20190917</v>
      </c>
      <c r="B1044" s="79">
        <v>43725</v>
      </c>
      <c r="C1044" s="41">
        <v>15.4</v>
      </c>
      <c r="D1044">
        <f t="shared" si="27"/>
        <v>0</v>
      </c>
    </row>
    <row r="1045" spans="1:4" x14ac:dyDescent="0.25">
      <c r="A1045" s="29">
        <v>20190918</v>
      </c>
      <c r="B1045" s="79">
        <v>43726</v>
      </c>
      <c r="C1045" s="41">
        <v>9.6</v>
      </c>
      <c r="D1045">
        <f t="shared" si="27"/>
        <v>10.4</v>
      </c>
    </row>
    <row r="1046" spans="1:4" x14ac:dyDescent="0.25">
      <c r="A1046" s="29">
        <v>20190919</v>
      </c>
      <c r="B1046" s="79">
        <v>43727</v>
      </c>
      <c r="C1046" s="41">
        <v>8</v>
      </c>
      <c r="D1046">
        <f t="shared" si="27"/>
        <v>12</v>
      </c>
    </row>
    <row r="1047" spans="1:4" x14ac:dyDescent="0.25">
      <c r="A1047" s="29">
        <v>20190920</v>
      </c>
      <c r="B1047" s="79">
        <v>43728</v>
      </c>
      <c r="C1047" s="41">
        <v>7.8</v>
      </c>
      <c r="D1047">
        <f t="shared" si="27"/>
        <v>12.2</v>
      </c>
    </row>
    <row r="1048" spans="1:4" x14ac:dyDescent="0.25">
      <c r="A1048" s="29">
        <v>20190921</v>
      </c>
      <c r="B1048" s="79">
        <v>43729</v>
      </c>
      <c r="C1048" s="41">
        <v>10.7</v>
      </c>
      <c r="D1048">
        <f t="shared" si="27"/>
        <v>9.3000000000000007</v>
      </c>
    </row>
    <row r="1049" spans="1:4" x14ac:dyDescent="0.25">
      <c r="A1049" s="29">
        <v>20190922</v>
      </c>
      <c r="B1049" s="79">
        <v>43730</v>
      </c>
      <c r="C1049" s="41">
        <v>11.5</v>
      </c>
      <c r="D1049">
        <f t="shared" si="27"/>
        <v>8.5</v>
      </c>
    </row>
    <row r="1050" spans="1:4" x14ac:dyDescent="0.25">
      <c r="A1050" s="29">
        <v>20190923</v>
      </c>
      <c r="B1050" s="79">
        <v>43731</v>
      </c>
      <c r="C1050" s="41">
        <v>12.2</v>
      </c>
      <c r="D1050">
        <f t="shared" si="27"/>
        <v>7.8000000000000007</v>
      </c>
    </row>
    <row r="1051" spans="1:4" x14ac:dyDescent="0.25">
      <c r="A1051" s="29">
        <v>20190924</v>
      </c>
      <c r="B1051" s="79">
        <v>43732</v>
      </c>
      <c r="C1051" s="41">
        <v>14.3</v>
      </c>
      <c r="D1051">
        <f t="shared" si="27"/>
        <v>5.6999999999999993</v>
      </c>
    </row>
    <row r="1052" spans="1:4" x14ac:dyDescent="0.25">
      <c r="A1052" s="29">
        <v>20190925</v>
      </c>
      <c r="B1052" s="79">
        <v>43733</v>
      </c>
      <c r="C1052" s="41">
        <v>14.5</v>
      </c>
      <c r="D1052">
        <f t="shared" si="27"/>
        <v>5.5</v>
      </c>
    </row>
    <row r="1053" spans="1:4" x14ac:dyDescent="0.25">
      <c r="A1053" s="29">
        <v>20190926</v>
      </c>
      <c r="B1053" s="79">
        <v>43734</v>
      </c>
      <c r="C1053" s="41">
        <v>14.5</v>
      </c>
      <c r="D1053">
        <f t="shared" si="27"/>
        <v>5.5</v>
      </c>
    </row>
    <row r="1054" spans="1:4" x14ac:dyDescent="0.25">
      <c r="A1054" s="29">
        <v>20190927</v>
      </c>
      <c r="B1054" s="79">
        <v>43735</v>
      </c>
      <c r="C1054" s="41">
        <v>16.8</v>
      </c>
      <c r="D1054">
        <f t="shared" si="27"/>
        <v>0</v>
      </c>
    </row>
    <row r="1055" spans="1:4" x14ac:dyDescent="0.25">
      <c r="A1055" s="29">
        <v>20190928</v>
      </c>
      <c r="B1055" s="79">
        <v>43736</v>
      </c>
      <c r="C1055" s="41">
        <v>14.2</v>
      </c>
      <c r="D1055">
        <f t="shared" si="27"/>
        <v>5.8000000000000007</v>
      </c>
    </row>
    <row r="1056" spans="1:4" x14ac:dyDescent="0.25">
      <c r="A1056" s="29">
        <v>20190929</v>
      </c>
      <c r="B1056" s="79">
        <v>43737</v>
      </c>
      <c r="C1056" s="41">
        <v>16.100000000000001</v>
      </c>
      <c r="D1056">
        <f t="shared" si="27"/>
        <v>0</v>
      </c>
    </row>
    <row r="1057" spans="1:4" x14ac:dyDescent="0.25">
      <c r="A1057" s="29">
        <v>20190930</v>
      </c>
      <c r="B1057" s="79">
        <v>43738</v>
      </c>
      <c r="C1057" s="41">
        <v>15.5</v>
      </c>
      <c r="D1057">
        <f t="shared" si="27"/>
        <v>0</v>
      </c>
    </row>
    <row r="1058" spans="1:4" x14ac:dyDescent="0.25">
      <c r="A1058" s="29">
        <v>20191001</v>
      </c>
      <c r="B1058" s="79">
        <v>43739</v>
      </c>
      <c r="C1058" s="41">
        <v>14.8</v>
      </c>
      <c r="D1058">
        <f t="shared" si="27"/>
        <v>5.1999999999999993</v>
      </c>
    </row>
    <row r="1059" spans="1:4" x14ac:dyDescent="0.25">
      <c r="A1059" s="29">
        <v>20191002</v>
      </c>
      <c r="B1059" s="79">
        <v>43740</v>
      </c>
      <c r="C1059" s="41">
        <v>12.1</v>
      </c>
      <c r="D1059">
        <f t="shared" si="27"/>
        <v>7.9</v>
      </c>
    </row>
    <row r="1060" spans="1:4" x14ac:dyDescent="0.25">
      <c r="A1060" s="29">
        <v>20191003</v>
      </c>
      <c r="B1060" s="79">
        <v>43741</v>
      </c>
      <c r="C1060" s="41">
        <v>7.1</v>
      </c>
      <c r="D1060">
        <f t="shared" si="27"/>
        <v>12.9</v>
      </c>
    </row>
    <row r="1061" spans="1:4" x14ac:dyDescent="0.25">
      <c r="A1061" s="29">
        <v>20191004</v>
      </c>
      <c r="B1061" s="79">
        <v>43742</v>
      </c>
      <c r="C1061" s="41">
        <v>8.1999999999999993</v>
      </c>
      <c r="D1061">
        <f t="shared" si="27"/>
        <v>11.8</v>
      </c>
    </row>
    <row r="1062" spans="1:4" x14ac:dyDescent="0.25">
      <c r="A1062" s="29">
        <v>20191005</v>
      </c>
      <c r="B1062" s="79">
        <v>43743</v>
      </c>
      <c r="C1062" s="41">
        <v>9.9</v>
      </c>
      <c r="D1062">
        <f t="shared" si="27"/>
        <v>10.1</v>
      </c>
    </row>
    <row r="1063" spans="1:4" x14ac:dyDescent="0.25">
      <c r="A1063" s="29">
        <v>20191006</v>
      </c>
      <c r="B1063" s="79">
        <v>43744</v>
      </c>
      <c r="C1063" s="41">
        <v>7.4</v>
      </c>
      <c r="D1063">
        <f t="shared" si="27"/>
        <v>12.6</v>
      </c>
    </row>
    <row r="1064" spans="1:4" x14ac:dyDescent="0.25">
      <c r="A1064" s="29">
        <v>20191007</v>
      </c>
      <c r="B1064" s="79">
        <v>43745</v>
      </c>
      <c r="C1064" s="41">
        <v>7.4</v>
      </c>
      <c r="D1064">
        <f t="shared" si="27"/>
        <v>12.6</v>
      </c>
    </row>
    <row r="1065" spans="1:4" x14ac:dyDescent="0.25">
      <c r="A1065" s="29">
        <v>20191008</v>
      </c>
      <c r="B1065" s="79">
        <v>43746</v>
      </c>
      <c r="C1065" s="41">
        <v>11.8</v>
      </c>
      <c r="D1065">
        <f t="shared" si="27"/>
        <v>8.1999999999999993</v>
      </c>
    </row>
    <row r="1066" spans="1:4" x14ac:dyDescent="0.25">
      <c r="A1066" s="29">
        <v>20191009</v>
      </c>
      <c r="B1066" s="79">
        <v>43747</v>
      </c>
      <c r="C1066" s="41">
        <v>11.2</v>
      </c>
      <c r="D1066">
        <f t="shared" si="27"/>
        <v>8.8000000000000007</v>
      </c>
    </row>
    <row r="1067" spans="1:4" x14ac:dyDescent="0.25">
      <c r="A1067" s="29">
        <v>20191010</v>
      </c>
      <c r="B1067" s="79">
        <v>43748</v>
      </c>
      <c r="C1067" s="41">
        <v>10.5</v>
      </c>
      <c r="D1067">
        <f t="shared" si="27"/>
        <v>9.5</v>
      </c>
    </row>
    <row r="1068" spans="1:4" x14ac:dyDescent="0.25">
      <c r="A1068" s="29">
        <v>20191011</v>
      </c>
      <c r="B1068" s="79">
        <v>43749</v>
      </c>
      <c r="C1068" s="41">
        <v>10.4</v>
      </c>
      <c r="D1068">
        <f t="shared" si="27"/>
        <v>9.6</v>
      </c>
    </row>
    <row r="1069" spans="1:4" x14ac:dyDescent="0.25">
      <c r="A1069" s="29">
        <v>20191012</v>
      </c>
      <c r="B1069" s="79">
        <v>43750</v>
      </c>
      <c r="C1069" s="41">
        <v>12.5</v>
      </c>
      <c r="D1069">
        <f t="shared" si="27"/>
        <v>7.5</v>
      </c>
    </row>
    <row r="1070" spans="1:4" x14ac:dyDescent="0.25">
      <c r="A1070" s="29">
        <v>20191013</v>
      </c>
      <c r="B1070" s="79">
        <v>43751</v>
      </c>
      <c r="C1070" s="41">
        <v>13.9</v>
      </c>
      <c r="D1070">
        <f t="shared" si="27"/>
        <v>6.1</v>
      </c>
    </row>
    <row r="1071" spans="1:4" x14ac:dyDescent="0.25">
      <c r="A1071" s="29">
        <v>20191014</v>
      </c>
      <c r="B1071" s="79">
        <v>43752</v>
      </c>
      <c r="C1071" s="41">
        <v>13</v>
      </c>
      <c r="D1071">
        <f t="shared" si="27"/>
        <v>7</v>
      </c>
    </row>
    <row r="1072" spans="1:4" x14ac:dyDescent="0.25">
      <c r="A1072" s="29">
        <v>20191015</v>
      </c>
      <c r="B1072" s="79">
        <v>43753</v>
      </c>
      <c r="C1072" s="41">
        <v>12.2</v>
      </c>
      <c r="D1072">
        <f t="shared" si="27"/>
        <v>7.8000000000000007</v>
      </c>
    </row>
    <row r="1073" spans="1:4" x14ac:dyDescent="0.25">
      <c r="A1073" s="29">
        <v>20191016</v>
      </c>
      <c r="B1073" s="79">
        <v>43754</v>
      </c>
      <c r="C1073" s="41">
        <v>11.2</v>
      </c>
      <c r="D1073">
        <f t="shared" si="27"/>
        <v>8.8000000000000007</v>
      </c>
    </row>
    <row r="1074" spans="1:4" x14ac:dyDescent="0.25">
      <c r="A1074" s="29">
        <v>20191017</v>
      </c>
      <c r="B1074" s="79">
        <v>43755</v>
      </c>
      <c r="C1074" s="41">
        <v>10.3</v>
      </c>
      <c r="D1074">
        <f t="shared" si="27"/>
        <v>9.6999999999999993</v>
      </c>
    </row>
    <row r="1075" spans="1:4" x14ac:dyDescent="0.25">
      <c r="A1075" s="29">
        <v>20191018</v>
      </c>
      <c r="B1075" s="79">
        <v>43756</v>
      </c>
      <c r="C1075" s="41">
        <v>13.3</v>
      </c>
      <c r="D1075">
        <f t="shared" si="27"/>
        <v>6.6999999999999993</v>
      </c>
    </row>
    <row r="1076" spans="1:4" x14ac:dyDescent="0.25">
      <c r="A1076" s="29">
        <v>20191019</v>
      </c>
      <c r="B1076" s="79">
        <v>43757</v>
      </c>
      <c r="C1076" s="41">
        <v>11.2</v>
      </c>
      <c r="D1076">
        <f t="shared" si="27"/>
        <v>8.8000000000000007</v>
      </c>
    </row>
    <row r="1077" spans="1:4" x14ac:dyDescent="0.25">
      <c r="A1077" s="29">
        <v>20191020</v>
      </c>
      <c r="B1077" s="79">
        <v>43758</v>
      </c>
      <c r="C1077" s="41">
        <v>12</v>
      </c>
      <c r="D1077">
        <f t="shared" si="27"/>
        <v>8</v>
      </c>
    </row>
    <row r="1078" spans="1:4" x14ac:dyDescent="0.25">
      <c r="A1078" s="29">
        <v>20191021</v>
      </c>
      <c r="B1078" s="79">
        <v>43759</v>
      </c>
      <c r="C1078" s="41">
        <v>11.8</v>
      </c>
      <c r="D1078">
        <f t="shared" si="27"/>
        <v>8.1999999999999993</v>
      </c>
    </row>
    <row r="1079" spans="1:4" x14ac:dyDescent="0.25">
      <c r="A1079" s="29">
        <v>20191022</v>
      </c>
      <c r="B1079" s="79">
        <v>43760</v>
      </c>
      <c r="C1079" s="41">
        <v>11</v>
      </c>
      <c r="D1079">
        <f t="shared" si="27"/>
        <v>9</v>
      </c>
    </row>
    <row r="1080" spans="1:4" x14ac:dyDescent="0.25">
      <c r="A1080" s="29">
        <v>20191023</v>
      </c>
      <c r="B1080" s="79">
        <v>43761</v>
      </c>
      <c r="C1080" s="41">
        <v>10.199999999999999</v>
      </c>
      <c r="D1080">
        <f t="shared" si="27"/>
        <v>9.8000000000000007</v>
      </c>
    </row>
    <row r="1081" spans="1:4" x14ac:dyDescent="0.25">
      <c r="A1081" s="29">
        <v>20191024</v>
      </c>
      <c r="B1081" s="79">
        <v>43762</v>
      </c>
      <c r="C1081" s="41">
        <v>10.199999999999999</v>
      </c>
      <c r="D1081">
        <f t="shared" si="27"/>
        <v>9.8000000000000007</v>
      </c>
    </row>
    <row r="1082" spans="1:4" x14ac:dyDescent="0.25">
      <c r="A1082" s="29">
        <v>20191025</v>
      </c>
      <c r="B1082" s="79">
        <v>43763</v>
      </c>
      <c r="C1082" s="41">
        <v>12.1</v>
      </c>
      <c r="D1082">
        <f t="shared" si="27"/>
        <v>7.9</v>
      </c>
    </row>
    <row r="1083" spans="1:4" x14ac:dyDescent="0.25">
      <c r="A1083" s="29">
        <v>20191026</v>
      </c>
      <c r="B1083" s="79">
        <v>43764</v>
      </c>
      <c r="C1083" s="41">
        <v>10</v>
      </c>
      <c r="D1083">
        <f t="shared" si="27"/>
        <v>10</v>
      </c>
    </row>
    <row r="1084" spans="1:4" x14ac:dyDescent="0.25">
      <c r="A1084" s="29">
        <v>20191027</v>
      </c>
      <c r="B1084" s="79">
        <v>43765</v>
      </c>
      <c r="C1084" s="41">
        <v>12.3</v>
      </c>
      <c r="D1084">
        <f t="shared" si="27"/>
        <v>7.6999999999999993</v>
      </c>
    </row>
    <row r="1085" spans="1:4" x14ac:dyDescent="0.25">
      <c r="A1085" s="29">
        <v>20191028</v>
      </c>
      <c r="B1085" s="79">
        <v>43766</v>
      </c>
      <c r="C1085" s="41">
        <v>8.5</v>
      </c>
      <c r="D1085">
        <f t="shared" si="27"/>
        <v>11.5</v>
      </c>
    </row>
    <row r="1086" spans="1:4" x14ac:dyDescent="0.25">
      <c r="A1086" s="29">
        <v>20191029</v>
      </c>
      <c r="B1086" s="79">
        <v>43767</v>
      </c>
      <c r="C1086" s="41">
        <v>6.9</v>
      </c>
      <c r="D1086">
        <f t="shared" si="27"/>
        <v>13.1</v>
      </c>
    </row>
    <row r="1087" spans="1:4" x14ac:dyDescent="0.25">
      <c r="A1087" s="29">
        <v>20191030</v>
      </c>
      <c r="B1087" s="79">
        <v>43768</v>
      </c>
      <c r="C1087" s="41">
        <v>5.5</v>
      </c>
      <c r="D1087">
        <f t="shared" si="27"/>
        <v>14.5</v>
      </c>
    </row>
    <row r="1088" spans="1:4" x14ac:dyDescent="0.25">
      <c r="A1088" s="29">
        <v>20191031</v>
      </c>
      <c r="B1088" s="79">
        <v>43769</v>
      </c>
      <c r="C1088" s="41">
        <v>3.4</v>
      </c>
      <c r="D1088">
        <f t="shared" si="27"/>
        <v>16.600000000000001</v>
      </c>
    </row>
    <row r="1089" spans="1:4" x14ac:dyDescent="0.25">
      <c r="A1089" s="29">
        <v>20191101</v>
      </c>
      <c r="B1089" s="79">
        <v>43770</v>
      </c>
      <c r="C1089" s="41">
        <v>5.3</v>
      </c>
      <c r="D1089">
        <f t="shared" si="27"/>
        <v>14.7</v>
      </c>
    </row>
    <row r="1090" spans="1:4" x14ac:dyDescent="0.25">
      <c r="A1090" s="29">
        <v>20191102</v>
      </c>
      <c r="B1090" s="79">
        <v>43771</v>
      </c>
      <c r="C1090" s="41">
        <v>11.2</v>
      </c>
      <c r="D1090">
        <f t="shared" si="27"/>
        <v>8.8000000000000007</v>
      </c>
    </row>
    <row r="1091" spans="1:4" x14ac:dyDescent="0.25">
      <c r="A1091" s="29">
        <v>20191103</v>
      </c>
      <c r="B1091" s="79">
        <v>43772</v>
      </c>
      <c r="C1091" s="41">
        <v>8.6999999999999993</v>
      </c>
      <c r="D1091">
        <f t="shared" si="27"/>
        <v>11.3</v>
      </c>
    </row>
    <row r="1092" spans="1:4" x14ac:dyDescent="0.25">
      <c r="A1092" s="29">
        <v>20191104</v>
      </c>
      <c r="B1092" s="79">
        <v>43773</v>
      </c>
      <c r="C1092" s="41">
        <v>10</v>
      </c>
      <c r="D1092">
        <f t="shared" ref="D1092:D1155" si="28">IF(C1092&lt;15,20-C1092,0)</f>
        <v>10</v>
      </c>
    </row>
    <row r="1093" spans="1:4" x14ac:dyDescent="0.25">
      <c r="A1093" s="29">
        <v>20191105</v>
      </c>
      <c r="B1093" s="79">
        <v>43774</v>
      </c>
      <c r="C1093" s="41">
        <v>6.9</v>
      </c>
      <c r="D1093">
        <f t="shared" si="28"/>
        <v>13.1</v>
      </c>
    </row>
    <row r="1094" spans="1:4" x14ac:dyDescent="0.25">
      <c r="A1094" s="29">
        <v>20191106</v>
      </c>
      <c r="B1094" s="79">
        <v>43775</v>
      </c>
      <c r="C1094" s="41">
        <v>5.4</v>
      </c>
      <c r="D1094">
        <f t="shared" si="28"/>
        <v>14.6</v>
      </c>
    </row>
    <row r="1095" spans="1:4" x14ac:dyDescent="0.25">
      <c r="A1095" s="29">
        <v>20191107</v>
      </c>
      <c r="B1095" s="79">
        <v>43776</v>
      </c>
      <c r="C1095" s="41">
        <v>5.7</v>
      </c>
      <c r="D1095">
        <f t="shared" si="28"/>
        <v>14.3</v>
      </c>
    </row>
    <row r="1096" spans="1:4" x14ac:dyDescent="0.25">
      <c r="A1096" s="29">
        <v>20191108</v>
      </c>
      <c r="B1096" s="79">
        <v>43777</v>
      </c>
      <c r="C1096" s="41">
        <v>4.9000000000000004</v>
      </c>
      <c r="D1096">
        <f t="shared" si="28"/>
        <v>15.1</v>
      </c>
    </row>
    <row r="1097" spans="1:4" x14ac:dyDescent="0.25">
      <c r="A1097" s="29">
        <v>20191109</v>
      </c>
      <c r="B1097" s="79">
        <v>43778</v>
      </c>
      <c r="C1097" s="41">
        <v>3.5</v>
      </c>
      <c r="D1097">
        <f t="shared" si="28"/>
        <v>16.5</v>
      </c>
    </row>
    <row r="1098" spans="1:4" x14ac:dyDescent="0.25">
      <c r="A1098" s="29">
        <v>20191110</v>
      </c>
      <c r="B1098" s="79">
        <v>43779</v>
      </c>
      <c r="C1098" s="41">
        <v>0.7</v>
      </c>
      <c r="D1098">
        <f t="shared" si="28"/>
        <v>19.3</v>
      </c>
    </row>
    <row r="1099" spans="1:4" x14ac:dyDescent="0.25">
      <c r="A1099" s="29">
        <v>20191111</v>
      </c>
      <c r="B1099" s="79">
        <v>43780</v>
      </c>
      <c r="C1099" s="41">
        <v>0.8</v>
      </c>
      <c r="D1099">
        <f t="shared" si="28"/>
        <v>19.2</v>
      </c>
    </row>
    <row r="1100" spans="1:4" x14ac:dyDescent="0.25">
      <c r="A1100" s="29">
        <v>20191112</v>
      </c>
      <c r="B1100" s="79">
        <v>43781</v>
      </c>
      <c r="C1100" s="41">
        <v>4.2</v>
      </c>
      <c r="D1100">
        <f t="shared" si="28"/>
        <v>15.8</v>
      </c>
    </row>
    <row r="1101" spans="1:4" x14ac:dyDescent="0.25">
      <c r="A1101" s="29">
        <v>20191113</v>
      </c>
      <c r="B1101" s="79">
        <v>43782</v>
      </c>
      <c r="C1101" s="41">
        <v>2.6</v>
      </c>
      <c r="D1101">
        <f t="shared" si="28"/>
        <v>17.399999999999999</v>
      </c>
    </row>
    <row r="1102" spans="1:4" x14ac:dyDescent="0.25">
      <c r="A1102" s="29">
        <v>20191114</v>
      </c>
      <c r="B1102" s="79">
        <v>43783</v>
      </c>
      <c r="C1102" s="41">
        <v>0.8</v>
      </c>
      <c r="D1102">
        <f t="shared" si="28"/>
        <v>19.2</v>
      </c>
    </row>
    <row r="1103" spans="1:4" x14ac:dyDescent="0.25">
      <c r="A1103" s="29">
        <v>20191115</v>
      </c>
      <c r="B1103" s="79">
        <v>43784</v>
      </c>
      <c r="C1103" s="41">
        <v>4.9000000000000004</v>
      </c>
      <c r="D1103">
        <f t="shared" si="28"/>
        <v>15.1</v>
      </c>
    </row>
    <row r="1104" spans="1:4" x14ac:dyDescent="0.25">
      <c r="A1104" s="29">
        <v>20191116</v>
      </c>
      <c r="B1104" s="79">
        <v>43785</v>
      </c>
      <c r="C1104" s="41">
        <v>4</v>
      </c>
      <c r="D1104">
        <f t="shared" si="28"/>
        <v>16</v>
      </c>
    </row>
    <row r="1105" spans="1:4" x14ac:dyDescent="0.25">
      <c r="A1105" s="29">
        <v>20191117</v>
      </c>
      <c r="B1105" s="79">
        <v>43786</v>
      </c>
      <c r="C1105" s="41">
        <v>4.5999999999999996</v>
      </c>
      <c r="D1105">
        <f t="shared" si="28"/>
        <v>15.4</v>
      </c>
    </row>
    <row r="1106" spans="1:4" x14ac:dyDescent="0.25">
      <c r="A1106" s="29">
        <v>20191118</v>
      </c>
      <c r="B1106" s="79">
        <v>43787</v>
      </c>
      <c r="C1106" s="41">
        <v>4.3</v>
      </c>
      <c r="D1106">
        <f t="shared" si="28"/>
        <v>15.7</v>
      </c>
    </row>
    <row r="1107" spans="1:4" x14ac:dyDescent="0.25">
      <c r="A1107" s="29">
        <v>20191119</v>
      </c>
      <c r="B1107" s="79">
        <v>43788</v>
      </c>
      <c r="C1107" s="41">
        <v>2.7</v>
      </c>
      <c r="D1107">
        <f t="shared" si="28"/>
        <v>17.3</v>
      </c>
    </row>
    <row r="1108" spans="1:4" x14ac:dyDescent="0.25">
      <c r="A1108" s="29">
        <v>20191120</v>
      </c>
      <c r="B1108" s="79">
        <v>43789</v>
      </c>
      <c r="C1108" s="41">
        <v>1.5</v>
      </c>
      <c r="D1108">
        <f t="shared" si="28"/>
        <v>18.5</v>
      </c>
    </row>
    <row r="1109" spans="1:4" x14ac:dyDescent="0.25">
      <c r="A1109" s="29">
        <v>20191121</v>
      </c>
      <c r="B1109" s="79">
        <v>43790</v>
      </c>
      <c r="C1109" s="41">
        <v>3.1</v>
      </c>
      <c r="D1109">
        <f t="shared" si="28"/>
        <v>16.899999999999999</v>
      </c>
    </row>
    <row r="1110" spans="1:4" x14ac:dyDescent="0.25">
      <c r="A1110" s="29">
        <v>20191122</v>
      </c>
      <c r="B1110" s="79">
        <v>43791</v>
      </c>
      <c r="C1110" s="41">
        <v>3</v>
      </c>
      <c r="D1110">
        <f t="shared" si="28"/>
        <v>17</v>
      </c>
    </row>
    <row r="1111" spans="1:4" x14ac:dyDescent="0.25">
      <c r="A1111" s="29">
        <v>20191123</v>
      </c>
      <c r="B1111" s="79">
        <v>43792</v>
      </c>
      <c r="C1111" s="41">
        <v>6</v>
      </c>
      <c r="D1111">
        <f t="shared" si="28"/>
        <v>14</v>
      </c>
    </row>
    <row r="1112" spans="1:4" x14ac:dyDescent="0.25">
      <c r="A1112" s="29">
        <v>20191124</v>
      </c>
      <c r="B1112" s="79">
        <v>43793</v>
      </c>
      <c r="C1112" s="41">
        <v>5.2</v>
      </c>
      <c r="D1112">
        <f t="shared" si="28"/>
        <v>14.8</v>
      </c>
    </row>
    <row r="1113" spans="1:4" x14ac:dyDescent="0.25">
      <c r="A1113" s="29">
        <v>20191125</v>
      </c>
      <c r="B1113" s="79">
        <v>43794</v>
      </c>
      <c r="C1113" s="41">
        <v>2.7</v>
      </c>
      <c r="D1113">
        <f t="shared" si="28"/>
        <v>17.3</v>
      </c>
    </row>
    <row r="1114" spans="1:4" x14ac:dyDescent="0.25">
      <c r="A1114" s="29">
        <v>20191126</v>
      </c>
      <c r="B1114" s="79">
        <v>43795</v>
      </c>
      <c r="C1114" s="41">
        <v>5.0999999999999996</v>
      </c>
      <c r="D1114">
        <f t="shared" si="28"/>
        <v>14.9</v>
      </c>
    </row>
    <row r="1115" spans="1:4" x14ac:dyDescent="0.25">
      <c r="A1115" s="29">
        <v>20191127</v>
      </c>
      <c r="B1115" s="79">
        <v>43796</v>
      </c>
      <c r="C1115" s="41">
        <v>5.3</v>
      </c>
      <c r="D1115">
        <f t="shared" si="28"/>
        <v>14.7</v>
      </c>
    </row>
    <row r="1116" spans="1:4" x14ac:dyDescent="0.25">
      <c r="A1116" s="29">
        <v>20191128</v>
      </c>
      <c r="B1116" s="79">
        <v>43797</v>
      </c>
      <c r="C1116" s="41">
        <v>8.1999999999999993</v>
      </c>
      <c r="D1116">
        <f t="shared" si="28"/>
        <v>11.8</v>
      </c>
    </row>
    <row r="1117" spans="1:4" x14ac:dyDescent="0.25">
      <c r="A1117" s="29">
        <v>20191129</v>
      </c>
      <c r="B1117" s="79">
        <v>43798</v>
      </c>
      <c r="C1117" s="41">
        <v>6.1</v>
      </c>
      <c r="D1117">
        <f t="shared" si="28"/>
        <v>13.9</v>
      </c>
    </row>
    <row r="1118" spans="1:4" x14ac:dyDescent="0.25">
      <c r="A1118" s="29">
        <v>20191130</v>
      </c>
      <c r="B1118" s="79">
        <v>43799</v>
      </c>
      <c r="C1118" s="41">
        <v>2</v>
      </c>
      <c r="D1118">
        <f t="shared" si="28"/>
        <v>18</v>
      </c>
    </row>
    <row r="1119" spans="1:4" x14ac:dyDescent="0.25">
      <c r="A1119" s="29">
        <v>20191201</v>
      </c>
      <c r="B1119" s="79">
        <v>43800</v>
      </c>
      <c r="C1119" s="41">
        <v>0.1</v>
      </c>
      <c r="D1119">
        <f t="shared" si="28"/>
        <v>19.899999999999999</v>
      </c>
    </row>
    <row r="1120" spans="1:4" x14ac:dyDescent="0.25">
      <c r="A1120" s="29">
        <v>20191202</v>
      </c>
      <c r="B1120" s="79">
        <v>43801</v>
      </c>
      <c r="C1120" s="41">
        <v>0.6</v>
      </c>
      <c r="D1120">
        <f t="shared" si="28"/>
        <v>19.399999999999999</v>
      </c>
    </row>
    <row r="1121" spans="1:4" x14ac:dyDescent="0.25">
      <c r="A1121" s="29">
        <v>20191203</v>
      </c>
      <c r="B1121" s="79">
        <v>43802</v>
      </c>
      <c r="C1121" s="41">
        <v>0.1</v>
      </c>
      <c r="D1121">
        <f t="shared" si="28"/>
        <v>19.899999999999999</v>
      </c>
    </row>
    <row r="1122" spans="1:4" x14ac:dyDescent="0.25">
      <c r="A1122" s="29">
        <v>20191204</v>
      </c>
      <c r="B1122" s="79">
        <v>43803</v>
      </c>
      <c r="C1122" s="41">
        <v>-1.6</v>
      </c>
      <c r="D1122">
        <f t="shared" si="28"/>
        <v>21.6</v>
      </c>
    </row>
    <row r="1123" spans="1:4" x14ac:dyDescent="0.25">
      <c r="A1123" s="29">
        <v>20191205</v>
      </c>
      <c r="B1123" s="79">
        <v>43804</v>
      </c>
      <c r="C1123" s="41">
        <v>-3.6</v>
      </c>
      <c r="D1123">
        <f t="shared" si="28"/>
        <v>23.6</v>
      </c>
    </row>
    <row r="1124" spans="1:4" x14ac:dyDescent="0.25">
      <c r="A1124" s="29">
        <v>20191206</v>
      </c>
      <c r="B1124" s="79">
        <v>43805</v>
      </c>
      <c r="C1124" s="41">
        <v>-2.6</v>
      </c>
      <c r="D1124">
        <f t="shared" si="28"/>
        <v>22.6</v>
      </c>
    </row>
    <row r="1125" spans="1:4" x14ac:dyDescent="0.25">
      <c r="A1125" s="29">
        <v>20191207</v>
      </c>
      <c r="B1125" s="79">
        <v>43806</v>
      </c>
      <c r="C1125" s="41">
        <v>6.2</v>
      </c>
      <c r="D1125">
        <f t="shared" si="28"/>
        <v>13.8</v>
      </c>
    </row>
    <row r="1126" spans="1:4" x14ac:dyDescent="0.25">
      <c r="A1126" s="29">
        <v>20191208</v>
      </c>
      <c r="B1126" s="79">
        <v>43807</v>
      </c>
      <c r="C1126" s="41">
        <v>6.8</v>
      </c>
      <c r="D1126">
        <f t="shared" si="28"/>
        <v>13.2</v>
      </c>
    </row>
    <row r="1127" spans="1:4" x14ac:dyDescent="0.25">
      <c r="A1127" s="29">
        <v>20191209</v>
      </c>
      <c r="B1127" s="79">
        <v>43808</v>
      </c>
      <c r="C1127" s="41">
        <v>6.7</v>
      </c>
      <c r="D1127">
        <f t="shared" si="28"/>
        <v>13.3</v>
      </c>
    </row>
    <row r="1128" spans="1:4" x14ac:dyDescent="0.25">
      <c r="A1128" s="29">
        <v>20191210</v>
      </c>
      <c r="B1128" s="79">
        <v>43809</v>
      </c>
      <c r="C1128" s="41">
        <v>1.7</v>
      </c>
      <c r="D1128">
        <f t="shared" si="28"/>
        <v>18.3</v>
      </c>
    </row>
    <row r="1129" spans="1:4" x14ac:dyDescent="0.25">
      <c r="A1129" s="29">
        <v>20191211</v>
      </c>
      <c r="B1129" s="79">
        <v>43810</v>
      </c>
      <c r="C1129" s="41">
        <v>-2</v>
      </c>
      <c r="D1129">
        <f t="shared" si="28"/>
        <v>22</v>
      </c>
    </row>
    <row r="1130" spans="1:4" x14ac:dyDescent="0.25">
      <c r="A1130" s="29">
        <v>20191212</v>
      </c>
      <c r="B1130" s="79">
        <v>43811</v>
      </c>
      <c r="C1130" s="41">
        <v>1.5</v>
      </c>
      <c r="D1130">
        <f t="shared" si="28"/>
        <v>18.5</v>
      </c>
    </row>
    <row r="1131" spans="1:4" x14ac:dyDescent="0.25">
      <c r="A1131" s="29">
        <v>20191213</v>
      </c>
      <c r="B1131" s="79">
        <v>43812</v>
      </c>
      <c r="C1131" s="41">
        <v>1.4</v>
      </c>
      <c r="D1131">
        <f t="shared" si="28"/>
        <v>18.600000000000001</v>
      </c>
    </row>
    <row r="1132" spans="1:4" x14ac:dyDescent="0.25">
      <c r="A1132" s="29">
        <v>20191214</v>
      </c>
      <c r="B1132" s="79">
        <v>43813</v>
      </c>
      <c r="C1132" s="41">
        <v>5.8</v>
      </c>
      <c r="D1132">
        <f t="shared" si="28"/>
        <v>14.2</v>
      </c>
    </row>
    <row r="1133" spans="1:4" x14ac:dyDescent="0.25">
      <c r="A1133" s="29">
        <v>20191215</v>
      </c>
      <c r="B1133" s="79">
        <v>43814</v>
      </c>
      <c r="C1133" s="41">
        <v>8.5</v>
      </c>
      <c r="D1133">
        <f t="shared" si="28"/>
        <v>11.5</v>
      </c>
    </row>
    <row r="1134" spans="1:4" x14ac:dyDescent="0.25">
      <c r="A1134" s="29">
        <v>20191216</v>
      </c>
      <c r="B1134" s="79">
        <v>43815</v>
      </c>
      <c r="C1134" s="41">
        <v>2.2000000000000002</v>
      </c>
      <c r="D1134">
        <f t="shared" si="28"/>
        <v>17.8</v>
      </c>
    </row>
    <row r="1135" spans="1:4" x14ac:dyDescent="0.25">
      <c r="A1135" s="29">
        <v>20191217</v>
      </c>
      <c r="B1135" s="79">
        <v>43816</v>
      </c>
      <c r="C1135" s="41">
        <v>2.2000000000000002</v>
      </c>
      <c r="D1135">
        <f t="shared" si="28"/>
        <v>17.8</v>
      </c>
    </row>
    <row r="1136" spans="1:4" x14ac:dyDescent="0.25">
      <c r="A1136" s="29">
        <v>20191218</v>
      </c>
      <c r="B1136" s="79">
        <v>43817</v>
      </c>
      <c r="C1136" s="41">
        <v>5.4</v>
      </c>
      <c r="D1136">
        <f t="shared" si="28"/>
        <v>14.6</v>
      </c>
    </row>
    <row r="1137" spans="1:4" x14ac:dyDescent="0.25">
      <c r="A1137" s="29">
        <v>20191219</v>
      </c>
      <c r="B1137" s="79">
        <v>43818</v>
      </c>
      <c r="C1137" s="41">
        <v>1.6</v>
      </c>
      <c r="D1137">
        <f t="shared" si="28"/>
        <v>18.399999999999999</v>
      </c>
    </row>
    <row r="1138" spans="1:4" x14ac:dyDescent="0.25">
      <c r="A1138" s="29">
        <v>20191220</v>
      </c>
      <c r="B1138" s="79">
        <v>43819</v>
      </c>
      <c r="C1138" s="41">
        <v>4.8</v>
      </c>
      <c r="D1138">
        <f t="shared" si="28"/>
        <v>15.2</v>
      </c>
    </row>
    <row r="1139" spans="1:4" x14ac:dyDescent="0.25">
      <c r="A1139" s="29">
        <v>20191221</v>
      </c>
      <c r="B1139" s="79">
        <v>43820</v>
      </c>
      <c r="C1139" s="41">
        <v>3.7</v>
      </c>
      <c r="D1139">
        <f t="shared" si="28"/>
        <v>16.3</v>
      </c>
    </row>
    <row r="1140" spans="1:4" x14ac:dyDescent="0.25">
      <c r="A1140" s="29">
        <v>20191222</v>
      </c>
      <c r="B1140" s="79">
        <v>43821</v>
      </c>
      <c r="C1140" s="41">
        <v>3.6</v>
      </c>
      <c r="D1140">
        <f t="shared" si="28"/>
        <v>16.399999999999999</v>
      </c>
    </row>
    <row r="1141" spans="1:4" x14ac:dyDescent="0.25">
      <c r="A1141" s="29">
        <v>20191223</v>
      </c>
      <c r="B1141" s="79">
        <v>43822</v>
      </c>
      <c r="C1141" s="41">
        <v>5.4</v>
      </c>
      <c r="D1141">
        <f t="shared" si="28"/>
        <v>14.6</v>
      </c>
    </row>
    <row r="1142" spans="1:4" x14ac:dyDescent="0.25">
      <c r="A1142" s="29">
        <v>20191224</v>
      </c>
      <c r="B1142" s="79">
        <v>43823</v>
      </c>
      <c r="C1142" s="41">
        <v>4.9000000000000004</v>
      </c>
      <c r="D1142">
        <f t="shared" si="28"/>
        <v>15.1</v>
      </c>
    </row>
    <row r="1143" spans="1:4" x14ac:dyDescent="0.25">
      <c r="A1143" s="29">
        <v>20191225</v>
      </c>
      <c r="B1143" s="79">
        <v>43824</v>
      </c>
      <c r="C1143" s="41">
        <v>5.3</v>
      </c>
      <c r="D1143">
        <f t="shared" si="28"/>
        <v>14.7</v>
      </c>
    </row>
    <row r="1144" spans="1:4" x14ac:dyDescent="0.25">
      <c r="A1144" s="29">
        <v>20191226</v>
      </c>
      <c r="B1144" s="79">
        <v>43825</v>
      </c>
      <c r="C1144" s="41">
        <v>2.8</v>
      </c>
      <c r="D1144">
        <f t="shared" si="28"/>
        <v>17.2</v>
      </c>
    </row>
    <row r="1145" spans="1:4" x14ac:dyDescent="0.25">
      <c r="A1145" s="29">
        <v>20191227</v>
      </c>
      <c r="B1145" s="79">
        <v>43826</v>
      </c>
      <c r="C1145" s="41">
        <v>2.5</v>
      </c>
      <c r="D1145">
        <f t="shared" si="28"/>
        <v>17.5</v>
      </c>
    </row>
    <row r="1146" spans="1:4" x14ac:dyDescent="0.25">
      <c r="A1146" s="29">
        <v>20191228</v>
      </c>
      <c r="B1146" s="79">
        <v>43827</v>
      </c>
      <c r="C1146" s="41">
        <v>-1.5</v>
      </c>
      <c r="D1146">
        <f t="shared" si="28"/>
        <v>21.5</v>
      </c>
    </row>
    <row r="1147" spans="1:4" x14ac:dyDescent="0.25">
      <c r="A1147" s="29">
        <v>20191229</v>
      </c>
      <c r="B1147" s="79">
        <v>43828</v>
      </c>
      <c r="C1147" s="41">
        <v>-3.3</v>
      </c>
      <c r="D1147">
        <f t="shared" si="28"/>
        <v>23.3</v>
      </c>
    </row>
    <row r="1148" spans="1:4" x14ac:dyDescent="0.25">
      <c r="A1148" s="29">
        <v>20191230</v>
      </c>
      <c r="B1148" s="79">
        <v>43829</v>
      </c>
      <c r="C1148" s="41">
        <v>-2.5</v>
      </c>
      <c r="D1148">
        <f t="shared" si="28"/>
        <v>22.5</v>
      </c>
    </row>
    <row r="1149" spans="1:4" x14ac:dyDescent="0.25">
      <c r="A1149" s="29">
        <v>20191231</v>
      </c>
      <c r="B1149" s="79">
        <v>43830</v>
      </c>
      <c r="C1149" s="41">
        <v>1.5</v>
      </c>
      <c r="D1149">
        <f t="shared" si="28"/>
        <v>18.5</v>
      </c>
    </row>
    <row r="1150" spans="1:4" x14ac:dyDescent="0.25">
      <c r="A1150" s="29">
        <v>20200101</v>
      </c>
      <c r="B1150" s="79">
        <v>43831</v>
      </c>
      <c r="C1150" s="41">
        <v>0.3</v>
      </c>
      <c r="D1150">
        <f t="shared" si="28"/>
        <v>19.7</v>
      </c>
    </row>
    <row r="1151" spans="1:4" x14ac:dyDescent="0.25">
      <c r="A1151" s="29">
        <v>20200102</v>
      </c>
      <c r="B1151" s="79">
        <v>43832</v>
      </c>
      <c r="C1151" s="41">
        <v>-3.1</v>
      </c>
      <c r="D1151">
        <f t="shared" si="28"/>
        <v>23.1</v>
      </c>
    </row>
    <row r="1152" spans="1:4" x14ac:dyDescent="0.25">
      <c r="A1152" s="29">
        <v>20200103</v>
      </c>
      <c r="B1152" s="79">
        <v>43833</v>
      </c>
      <c r="C1152" s="41">
        <v>1.1000000000000001</v>
      </c>
      <c r="D1152">
        <f t="shared" si="28"/>
        <v>18.899999999999999</v>
      </c>
    </row>
    <row r="1153" spans="1:4" x14ac:dyDescent="0.25">
      <c r="A1153" s="29">
        <v>20200104</v>
      </c>
      <c r="B1153" s="79">
        <v>43834</v>
      </c>
      <c r="C1153" s="41">
        <v>4.3</v>
      </c>
      <c r="D1153">
        <f t="shared" si="28"/>
        <v>15.7</v>
      </c>
    </row>
    <row r="1154" spans="1:4" x14ac:dyDescent="0.25">
      <c r="A1154" s="29">
        <v>20200105</v>
      </c>
      <c r="B1154" s="79">
        <v>43835</v>
      </c>
      <c r="C1154" s="41">
        <v>2.2000000000000002</v>
      </c>
      <c r="D1154">
        <f t="shared" si="28"/>
        <v>17.8</v>
      </c>
    </row>
    <row r="1155" spans="1:4" x14ac:dyDescent="0.25">
      <c r="A1155" s="29">
        <v>20200106</v>
      </c>
      <c r="B1155" s="79">
        <v>43836</v>
      </c>
      <c r="C1155" s="41">
        <v>-1.9</v>
      </c>
      <c r="D1155">
        <f t="shared" si="28"/>
        <v>21.9</v>
      </c>
    </row>
    <row r="1156" spans="1:4" x14ac:dyDescent="0.25">
      <c r="A1156" s="29">
        <v>20200107</v>
      </c>
      <c r="B1156" s="79">
        <v>43837</v>
      </c>
      <c r="C1156" s="41">
        <v>-0.1</v>
      </c>
      <c r="D1156">
        <f t="shared" ref="D1156:D1219" si="29">IF(C1156&lt;15,20-C1156,0)</f>
        <v>20.100000000000001</v>
      </c>
    </row>
    <row r="1157" spans="1:4" x14ac:dyDescent="0.25">
      <c r="A1157" s="29">
        <v>20200108</v>
      </c>
      <c r="B1157" s="79">
        <v>43838</v>
      </c>
      <c r="C1157" s="41">
        <v>0.6</v>
      </c>
      <c r="D1157">
        <f t="shared" si="29"/>
        <v>19.399999999999999</v>
      </c>
    </row>
    <row r="1158" spans="1:4" x14ac:dyDescent="0.25">
      <c r="A1158" s="29">
        <v>20200109</v>
      </c>
      <c r="B1158" s="79">
        <v>43839</v>
      </c>
      <c r="C1158" s="41">
        <v>5.2</v>
      </c>
      <c r="D1158">
        <f t="shared" si="29"/>
        <v>14.8</v>
      </c>
    </row>
    <row r="1159" spans="1:4" x14ac:dyDescent="0.25">
      <c r="A1159" s="29">
        <v>20200110</v>
      </c>
      <c r="B1159" s="79">
        <v>43840</v>
      </c>
      <c r="C1159" s="41">
        <v>5.3</v>
      </c>
      <c r="D1159">
        <f t="shared" si="29"/>
        <v>14.7</v>
      </c>
    </row>
    <row r="1160" spans="1:4" x14ac:dyDescent="0.25">
      <c r="A1160" s="29">
        <v>20200111</v>
      </c>
      <c r="B1160" s="79">
        <v>43841</v>
      </c>
      <c r="C1160" s="41">
        <v>2.7</v>
      </c>
      <c r="D1160">
        <f t="shared" si="29"/>
        <v>17.3</v>
      </c>
    </row>
    <row r="1161" spans="1:4" x14ac:dyDescent="0.25">
      <c r="A1161" s="29">
        <v>20200112</v>
      </c>
      <c r="B1161" s="79">
        <v>43842</v>
      </c>
      <c r="C1161" s="41">
        <v>-2.2000000000000002</v>
      </c>
      <c r="D1161">
        <f t="shared" si="29"/>
        <v>22.2</v>
      </c>
    </row>
    <row r="1162" spans="1:4" x14ac:dyDescent="0.25">
      <c r="A1162" s="29">
        <v>20200113</v>
      </c>
      <c r="B1162" s="79">
        <v>43843</v>
      </c>
      <c r="C1162" s="41">
        <v>1.1000000000000001</v>
      </c>
      <c r="D1162">
        <f t="shared" si="29"/>
        <v>18.899999999999999</v>
      </c>
    </row>
    <row r="1163" spans="1:4" x14ac:dyDescent="0.25">
      <c r="A1163" s="29">
        <v>20200114</v>
      </c>
      <c r="B1163" s="79">
        <v>43844</v>
      </c>
      <c r="C1163" s="41">
        <v>0.1</v>
      </c>
      <c r="D1163">
        <f t="shared" si="29"/>
        <v>19.899999999999999</v>
      </c>
    </row>
    <row r="1164" spans="1:4" x14ac:dyDescent="0.25">
      <c r="A1164" s="29">
        <v>20200115</v>
      </c>
      <c r="B1164" s="79">
        <v>43845</v>
      </c>
      <c r="C1164" s="41">
        <v>0.5</v>
      </c>
      <c r="D1164">
        <f t="shared" si="29"/>
        <v>19.5</v>
      </c>
    </row>
    <row r="1165" spans="1:4" x14ac:dyDescent="0.25">
      <c r="A1165" s="29">
        <v>20200116</v>
      </c>
      <c r="B1165" s="79">
        <v>43846</v>
      </c>
      <c r="C1165" s="41">
        <v>2.1</v>
      </c>
      <c r="D1165">
        <f t="shared" si="29"/>
        <v>17.899999999999999</v>
      </c>
    </row>
    <row r="1166" spans="1:4" x14ac:dyDescent="0.25">
      <c r="A1166" s="29">
        <v>20200117</v>
      </c>
      <c r="B1166" s="79">
        <v>43847</v>
      </c>
      <c r="C1166" s="41">
        <v>2.7</v>
      </c>
      <c r="D1166">
        <f t="shared" si="29"/>
        <v>17.3</v>
      </c>
    </row>
    <row r="1167" spans="1:4" x14ac:dyDescent="0.25">
      <c r="A1167" s="29">
        <v>20200118</v>
      </c>
      <c r="B1167" s="79">
        <v>43848</v>
      </c>
      <c r="C1167" s="41">
        <v>3.2</v>
      </c>
      <c r="D1167">
        <f t="shared" si="29"/>
        <v>16.8</v>
      </c>
    </row>
    <row r="1168" spans="1:4" x14ac:dyDescent="0.25">
      <c r="A1168" s="29">
        <v>20200119</v>
      </c>
      <c r="B1168" s="79">
        <v>43849</v>
      </c>
      <c r="C1168" s="41">
        <v>0.7</v>
      </c>
      <c r="D1168">
        <f t="shared" si="29"/>
        <v>19.3</v>
      </c>
    </row>
    <row r="1169" spans="1:4" x14ac:dyDescent="0.25">
      <c r="A1169" s="29">
        <v>20200120</v>
      </c>
      <c r="B1169" s="79">
        <v>43850</v>
      </c>
      <c r="C1169" s="41">
        <v>0.2</v>
      </c>
      <c r="D1169">
        <f t="shared" si="29"/>
        <v>19.8</v>
      </c>
    </row>
    <row r="1170" spans="1:4" x14ac:dyDescent="0.25">
      <c r="A1170" s="29">
        <v>20200121</v>
      </c>
      <c r="B1170" s="79">
        <v>43851</v>
      </c>
      <c r="C1170" s="41">
        <v>-1.6</v>
      </c>
      <c r="D1170">
        <f t="shared" si="29"/>
        <v>21.6</v>
      </c>
    </row>
    <row r="1171" spans="1:4" x14ac:dyDescent="0.25">
      <c r="A1171" s="29">
        <v>20200122</v>
      </c>
      <c r="B1171" s="79">
        <v>43852</v>
      </c>
      <c r="C1171" s="41">
        <v>-3.1</v>
      </c>
      <c r="D1171">
        <f t="shared" si="29"/>
        <v>23.1</v>
      </c>
    </row>
    <row r="1172" spans="1:4" x14ac:dyDescent="0.25">
      <c r="A1172" s="29">
        <v>20200123</v>
      </c>
      <c r="B1172" s="79">
        <v>43853</v>
      </c>
      <c r="C1172" s="41">
        <v>-2.5</v>
      </c>
      <c r="D1172">
        <f t="shared" si="29"/>
        <v>22.5</v>
      </c>
    </row>
    <row r="1173" spans="1:4" x14ac:dyDescent="0.25">
      <c r="A1173" s="29">
        <v>20200124</v>
      </c>
      <c r="B1173" s="79">
        <v>43854</v>
      </c>
      <c r="C1173" s="41">
        <v>-0.9</v>
      </c>
      <c r="D1173">
        <f t="shared" si="29"/>
        <v>20.9</v>
      </c>
    </row>
    <row r="1174" spans="1:4" x14ac:dyDescent="0.25">
      <c r="A1174" s="29">
        <v>20200125</v>
      </c>
      <c r="B1174" s="79">
        <v>43855</v>
      </c>
      <c r="C1174" s="41">
        <v>0.2</v>
      </c>
      <c r="D1174">
        <f t="shared" si="29"/>
        <v>19.8</v>
      </c>
    </row>
    <row r="1175" spans="1:4" x14ac:dyDescent="0.25">
      <c r="A1175" s="29">
        <v>20200126</v>
      </c>
      <c r="B1175" s="79">
        <v>43856</v>
      </c>
      <c r="C1175" s="41">
        <v>1.7</v>
      </c>
      <c r="D1175">
        <f t="shared" si="29"/>
        <v>18.3</v>
      </c>
    </row>
    <row r="1176" spans="1:4" x14ac:dyDescent="0.25">
      <c r="A1176" s="29">
        <v>20200127</v>
      </c>
      <c r="B1176" s="79">
        <v>43857</v>
      </c>
      <c r="C1176" s="41">
        <v>4.5999999999999996</v>
      </c>
      <c r="D1176">
        <f t="shared" si="29"/>
        <v>15.4</v>
      </c>
    </row>
    <row r="1177" spans="1:4" x14ac:dyDescent="0.25">
      <c r="A1177" s="29">
        <v>20200128</v>
      </c>
      <c r="B1177" s="79">
        <v>43858</v>
      </c>
      <c r="C1177" s="41">
        <v>3.9</v>
      </c>
      <c r="D1177">
        <f t="shared" si="29"/>
        <v>16.100000000000001</v>
      </c>
    </row>
    <row r="1178" spans="1:4" x14ac:dyDescent="0.25">
      <c r="A1178" s="29">
        <v>20200129</v>
      </c>
      <c r="B1178" s="79">
        <v>43859</v>
      </c>
      <c r="C1178" s="41">
        <v>2.5</v>
      </c>
      <c r="D1178">
        <f t="shared" si="29"/>
        <v>17.5</v>
      </c>
    </row>
    <row r="1179" spans="1:4" x14ac:dyDescent="0.25">
      <c r="A1179" s="29">
        <v>20200130</v>
      </c>
      <c r="B1179" s="79">
        <v>43860</v>
      </c>
      <c r="C1179" s="41">
        <v>5.2</v>
      </c>
      <c r="D1179">
        <f t="shared" si="29"/>
        <v>14.8</v>
      </c>
    </row>
    <row r="1180" spans="1:4" x14ac:dyDescent="0.25">
      <c r="A1180" s="29">
        <v>20200131</v>
      </c>
      <c r="B1180" s="79">
        <v>43861</v>
      </c>
      <c r="C1180" s="41">
        <v>10.9</v>
      </c>
      <c r="D1180">
        <f t="shared" si="29"/>
        <v>9.1</v>
      </c>
    </row>
    <row r="1181" spans="1:4" x14ac:dyDescent="0.25">
      <c r="A1181" s="29">
        <v>20200201</v>
      </c>
      <c r="B1181" s="79">
        <v>43862</v>
      </c>
      <c r="C1181" s="41">
        <v>9.4</v>
      </c>
      <c r="D1181">
        <f t="shared" si="29"/>
        <v>10.6</v>
      </c>
    </row>
    <row r="1182" spans="1:4" x14ac:dyDescent="0.25">
      <c r="A1182" s="29">
        <v>20200202</v>
      </c>
      <c r="B1182" s="79">
        <v>43863</v>
      </c>
      <c r="C1182" s="41">
        <v>9.9</v>
      </c>
      <c r="D1182">
        <f t="shared" si="29"/>
        <v>10.1</v>
      </c>
    </row>
    <row r="1183" spans="1:4" x14ac:dyDescent="0.25">
      <c r="A1183" s="29">
        <v>20200203</v>
      </c>
      <c r="B1183" s="79">
        <v>43864</v>
      </c>
      <c r="C1183" s="41">
        <v>6.7</v>
      </c>
      <c r="D1183">
        <f t="shared" si="29"/>
        <v>13.3</v>
      </c>
    </row>
    <row r="1184" spans="1:4" x14ac:dyDescent="0.25">
      <c r="A1184" s="29">
        <v>20200204</v>
      </c>
      <c r="B1184" s="79">
        <v>43865</v>
      </c>
      <c r="C1184" s="41">
        <v>4.5</v>
      </c>
      <c r="D1184">
        <f t="shared" si="29"/>
        <v>15.5</v>
      </c>
    </row>
    <row r="1185" spans="1:4" x14ac:dyDescent="0.25">
      <c r="A1185" s="29">
        <v>20200205</v>
      </c>
      <c r="B1185" s="79">
        <v>43866</v>
      </c>
      <c r="C1185" s="41">
        <v>1.5</v>
      </c>
      <c r="D1185">
        <f t="shared" si="29"/>
        <v>18.5</v>
      </c>
    </row>
    <row r="1186" spans="1:4" x14ac:dyDescent="0.25">
      <c r="A1186" s="29">
        <v>20200206</v>
      </c>
      <c r="B1186" s="79">
        <v>43867</v>
      </c>
      <c r="C1186" s="41">
        <v>-0.7</v>
      </c>
      <c r="D1186">
        <f t="shared" si="29"/>
        <v>20.7</v>
      </c>
    </row>
    <row r="1187" spans="1:4" x14ac:dyDescent="0.25">
      <c r="A1187" s="29">
        <v>20200207</v>
      </c>
      <c r="B1187" s="79">
        <v>43868</v>
      </c>
      <c r="C1187" s="41">
        <v>-1.2</v>
      </c>
      <c r="D1187">
        <f t="shared" si="29"/>
        <v>21.2</v>
      </c>
    </row>
    <row r="1188" spans="1:4" x14ac:dyDescent="0.25">
      <c r="A1188" s="29">
        <v>20200208</v>
      </c>
      <c r="B1188" s="79">
        <v>43869</v>
      </c>
      <c r="C1188" s="41">
        <v>-0.1</v>
      </c>
      <c r="D1188">
        <f t="shared" si="29"/>
        <v>20.100000000000001</v>
      </c>
    </row>
    <row r="1189" spans="1:4" x14ac:dyDescent="0.25">
      <c r="A1189" s="29">
        <v>20200209</v>
      </c>
      <c r="B1189" s="79">
        <v>43870</v>
      </c>
      <c r="C1189" s="41">
        <v>3.9</v>
      </c>
      <c r="D1189">
        <f t="shared" si="29"/>
        <v>16.100000000000001</v>
      </c>
    </row>
    <row r="1190" spans="1:4" x14ac:dyDescent="0.25">
      <c r="A1190" s="29">
        <v>20200210</v>
      </c>
      <c r="B1190" s="79">
        <v>43871</v>
      </c>
      <c r="C1190" s="41">
        <v>9.6</v>
      </c>
      <c r="D1190">
        <f t="shared" si="29"/>
        <v>10.4</v>
      </c>
    </row>
    <row r="1191" spans="1:4" x14ac:dyDescent="0.25">
      <c r="A1191" s="29">
        <v>20200211</v>
      </c>
      <c r="B1191" s="79">
        <v>43872</v>
      </c>
      <c r="C1191" s="41">
        <v>3.9</v>
      </c>
      <c r="D1191">
        <f t="shared" si="29"/>
        <v>16.100000000000001</v>
      </c>
    </row>
    <row r="1192" spans="1:4" x14ac:dyDescent="0.25">
      <c r="A1192" s="29">
        <v>20200212</v>
      </c>
      <c r="B1192" s="79">
        <v>43873</v>
      </c>
      <c r="C1192" s="41">
        <v>2.9</v>
      </c>
      <c r="D1192">
        <f t="shared" si="29"/>
        <v>17.100000000000001</v>
      </c>
    </row>
    <row r="1193" spans="1:4" x14ac:dyDescent="0.25">
      <c r="A1193" s="29">
        <v>20200213</v>
      </c>
      <c r="B1193" s="79">
        <v>43874</v>
      </c>
      <c r="C1193" s="41">
        <v>3.8</v>
      </c>
      <c r="D1193">
        <f t="shared" si="29"/>
        <v>16.2</v>
      </c>
    </row>
    <row r="1194" spans="1:4" x14ac:dyDescent="0.25">
      <c r="A1194" s="29">
        <v>20200214</v>
      </c>
      <c r="B1194" s="79">
        <v>43875</v>
      </c>
      <c r="C1194" s="41">
        <v>5.7</v>
      </c>
      <c r="D1194">
        <f t="shared" si="29"/>
        <v>14.3</v>
      </c>
    </row>
    <row r="1195" spans="1:4" x14ac:dyDescent="0.25">
      <c r="A1195" s="29">
        <v>20200215</v>
      </c>
      <c r="B1195" s="79">
        <v>43876</v>
      </c>
      <c r="C1195" s="41">
        <v>3.4</v>
      </c>
      <c r="D1195">
        <f t="shared" si="29"/>
        <v>16.600000000000001</v>
      </c>
    </row>
    <row r="1196" spans="1:4" x14ac:dyDescent="0.25">
      <c r="A1196" s="29">
        <v>20200216</v>
      </c>
      <c r="B1196" s="79">
        <v>43877</v>
      </c>
      <c r="C1196" s="41">
        <v>6.3</v>
      </c>
      <c r="D1196">
        <f t="shared" si="29"/>
        <v>13.7</v>
      </c>
    </row>
    <row r="1197" spans="1:4" x14ac:dyDescent="0.25">
      <c r="A1197" s="29">
        <v>20200217</v>
      </c>
      <c r="B1197" s="79">
        <v>43878</v>
      </c>
      <c r="C1197" s="41">
        <v>9.4</v>
      </c>
      <c r="D1197">
        <f t="shared" si="29"/>
        <v>10.6</v>
      </c>
    </row>
    <row r="1198" spans="1:4" x14ac:dyDescent="0.25">
      <c r="A1198" s="29">
        <v>20200218</v>
      </c>
      <c r="B1198" s="79">
        <v>43879</v>
      </c>
      <c r="C1198" s="41">
        <v>5.7</v>
      </c>
      <c r="D1198">
        <f t="shared" si="29"/>
        <v>14.3</v>
      </c>
    </row>
    <row r="1199" spans="1:4" x14ac:dyDescent="0.25">
      <c r="A1199" s="29">
        <v>20200219</v>
      </c>
      <c r="B1199" s="79">
        <v>43880</v>
      </c>
      <c r="C1199" s="41">
        <v>4.2</v>
      </c>
      <c r="D1199">
        <f t="shared" si="29"/>
        <v>15.8</v>
      </c>
    </row>
    <row r="1200" spans="1:4" x14ac:dyDescent="0.25">
      <c r="A1200" s="29">
        <v>20200220</v>
      </c>
      <c r="B1200" s="79">
        <v>43881</v>
      </c>
      <c r="C1200" s="41">
        <v>3.7</v>
      </c>
      <c r="D1200">
        <f t="shared" si="29"/>
        <v>16.3</v>
      </c>
    </row>
    <row r="1201" spans="1:4" x14ac:dyDescent="0.25">
      <c r="A1201" s="29">
        <v>20200221</v>
      </c>
      <c r="B1201" s="79">
        <v>43882</v>
      </c>
      <c r="C1201" s="41">
        <v>5.0999999999999996</v>
      </c>
      <c r="D1201">
        <f t="shared" si="29"/>
        <v>14.9</v>
      </c>
    </row>
    <row r="1202" spans="1:4" x14ac:dyDescent="0.25">
      <c r="A1202" s="29">
        <v>20200222</v>
      </c>
      <c r="B1202" s="79">
        <v>43883</v>
      </c>
      <c r="C1202" s="41">
        <v>8.4</v>
      </c>
      <c r="D1202">
        <f t="shared" si="29"/>
        <v>11.6</v>
      </c>
    </row>
    <row r="1203" spans="1:4" x14ac:dyDescent="0.25">
      <c r="A1203" s="29">
        <v>20200223</v>
      </c>
      <c r="B1203" s="79">
        <v>43884</v>
      </c>
      <c r="C1203" s="41">
        <v>10.6</v>
      </c>
      <c r="D1203">
        <f t="shared" si="29"/>
        <v>9.4</v>
      </c>
    </row>
    <row r="1204" spans="1:4" x14ac:dyDescent="0.25">
      <c r="A1204" s="29">
        <v>20200224</v>
      </c>
      <c r="B1204" s="79">
        <v>43885</v>
      </c>
      <c r="C1204" s="41">
        <v>5.4</v>
      </c>
      <c r="D1204">
        <f t="shared" si="29"/>
        <v>14.6</v>
      </c>
    </row>
    <row r="1205" spans="1:4" x14ac:dyDescent="0.25">
      <c r="A1205" s="29">
        <v>20200225</v>
      </c>
      <c r="B1205" s="79">
        <v>43886</v>
      </c>
      <c r="C1205" s="41">
        <v>8.4</v>
      </c>
      <c r="D1205">
        <f t="shared" si="29"/>
        <v>11.6</v>
      </c>
    </row>
    <row r="1206" spans="1:4" x14ac:dyDescent="0.25">
      <c r="A1206" s="29">
        <v>20200226</v>
      </c>
      <c r="B1206" s="79">
        <v>43887</v>
      </c>
      <c r="C1206" s="41">
        <v>3.4</v>
      </c>
      <c r="D1206">
        <f t="shared" si="29"/>
        <v>16.600000000000001</v>
      </c>
    </row>
    <row r="1207" spans="1:4" x14ac:dyDescent="0.25">
      <c r="A1207" s="29">
        <v>20200227</v>
      </c>
      <c r="B1207" s="79">
        <v>43888</v>
      </c>
      <c r="C1207" s="41">
        <v>2.2999999999999998</v>
      </c>
      <c r="D1207">
        <f t="shared" si="29"/>
        <v>17.7</v>
      </c>
    </row>
    <row r="1208" spans="1:4" x14ac:dyDescent="0.25">
      <c r="A1208" s="29">
        <v>20200228</v>
      </c>
      <c r="B1208" s="79">
        <v>43889</v>
      </c>
      <c r="C1208" s="41">
        <v>2.2000000000000002</v>
      </c>
      <c r="D1208">
        <f t="shared" si="29"/>
        <v>17.8</v>
      </c>
    </row>
    <row r="1209" spans="1:4" x14ac:dyDescent="0.25">
      <c r="A1209" s="29">
        <v>20200229</v>
      </c>
      <c r="B1209" s="79">
        <v>43890</v>
      </c>
      <c r="C1209" s="41">
        <v>6.8</v>
      </c>
      <c r="D1209">
        <f t="shared" si="29"/>
        <v>13.2</v>
      </c>
    </row>
    <row r="1210" spans="1:4" x14ac:dyDescent="0.25">
      <c r="A1210" s="29">
        <v>20200301</v>
      </c>
      <c r="B1210" s="79">
        <v>43891</v>
      </c>
      <c r="C1210" s="41">
        <v>7.4</v>
      </c>
      <c r="D1210">
        <f t="shared" si="29"/>
        <v>12.6</v>
      </c>
    </row>
    <row r="1211" spans="1:4" x14ac:dyDescent="0.25">
      <c r="A1211" s="29">
        <v>20200302</v>
      </c>
      <c r="B1211" s="79">
        <v>43892</v>
      </c>
      <c r="C1211" s="41">
        <v>6</v>
      </c>
      <c r="D1211">
        <f t="shared" si="29"/>
        <v>14</v>
      </c>
    </row>
    <row r="1212" spans="1:4" x14ac:dyDescent="0.25">
      <c r="A1212" s="29">
        <v>20200303</v>
      </c>
      <c r="B1212" s="79">
        <v>43893</v>
      </c>
      <c r="C1212" s="41">
        <v>3.8</v>
      </c>
      <c r="D1212">
        <f t="shared" si="29"/>
        <v>16.2</v>
      </c>
    </row>
    <row r="1213" spans="1:4" x14ac:dyDescent="0.25">
      <c r="A1213" s="29">
        <v>20200304</v>
      </c>
      <c r="B1213" s="79">
        <v>43894</v>
      </c>
      <c r="C1213" s="41">
        <v>2.5</v>
      </c>
      <c r="D1213">
        <f t="shared" si="29"/>
        <v>17.5</v>
      </c>
    </row>
    <row r="1214" spans="1:4" x14ac:dyDescent="0.25">
      <c r="A1214" s="29">
        <v>20200305</v>
      </c>
      <c r="B1214" s="79">
        <v>43895</v>
      </c>
      <c r="C1214" s="41">
        <v>3.1</v>
      </c>
      <c r="D1214">
        <f t="shared" si="29"/>
        <v>16.899999999999999</v>
      </c>
    </row>
    <row r="1215" spans="1:4" x14ac:dyDescent="0.25">
      <c r="A1215" s="29">
        <v>20200306</v>
      </c>
      <c r="B1215" s="79">
        <v>43896</v>
      </c>
      <c r="C1215" s="41">
        <v>6.3</v>
      </c>
      <c r="D1215">
        <f t="shared" si="29"/>
        <v>13.7</v>
      </c>
    </row>
    <row r="1216" spans="1:4" x14ac:dyDescent="0.25">
      <c r="A1216" s="29">
        <v>20200307</v>
      </c>
      <c r="B1216" s="79">
        <v>43897</v>
      </c>
      <c r="C1216" s="41">
        <v>3.6</v>
      </c>
      <c r="D1216">
        <f t="shared" si="29"/>
        <v>16.399999999999999</v>
      </c>
    </row>
    <row r="1217" spans="1:4" x14ac:dyDescent="0.25">
      <c r="A1217" s="29">
        <v>20200308</v>
      </c>
      <c r="B1217" s="79">
        <v>43898</v>
      </c>
      <c r="C1217" s="41">
        <v>3.6</v>
      </c>
      <c r="D1217">
        <f t="shared" si="29"/>
        <v>16.399999999999999</v>
      </c>
    </row>
    <row r="1218" spans="1:4" x14ac:dyDescent="0.25">
      <c r="A1218" s="29">
        <v>20200309</v>
      </c>
      <c r="B1218" s="79">
        <v>43899</v>
      </c>
      <c r="C1218" s="41">
        <v>4.8</v>
      </c>
      <c r="D1218">
        <f t="shared" si="29"/>
        <v>15.2</v>
      </c>
    </row>
    <row r="1219" spans="1:4" x14ac:dyDescent="0.25">
      <c r="A1219" s="29">
        <v>20200310</v>
      </c>
      <c r="B1219" s="79">
        <v>43900</v>
      </c>
      <c r="C1219" s="41">
        <v>4.7</v>
      </c>
      <c r="D1219">
        <f t="shared" si="29"/>
        <v>15.3</v>
      </c>
    </row>
    <row r="1220" spans="1:4" x14ac:dyDescent="0.25">
      <c r="A1220" s="29">
        <v>20200311</v>
      </c>
      <c r="B1220" s="79">
        <v>43901</v>
      </c>
      <c r="C1220" s="41">
        <v>11.8</v>
      </c>
      <c r="D1220">
        <f t="shared" ref="D1220:D1283" si="30">IF(C1220&lt;15,20-C1220,0)</f>
        <v>8.1999999999999993</v>
      </c>
    </row>
    <row r="1221" spans="1:4" x14ac:dyDescent="0.25">
      <c r="A1221" s="29">
        <v>20200312</v>
      </c>
      <c r="B1221" s="79">
        <v>43902</v>
      </c>
      <c r="C1221" s="41">
        <v>11.8</v>
      </c>
      <c r="D1221">
        <f t="shared" si="30"/>
        <v>8.1999999999999993</v>
      </c>
    </row>
    <row r="1222" spans="1:4" x14ac:dyDescent="0.25">
      <c r="A1222" s="29">
        <v>20200313</v>
      </c>
      <c r="B1222" s="79">
        <v>43903</v>
      </c>
      <c r="C1222" s="41">
        <v>6.9</v>
      </c>
      <c r="D1222">
        <f t="shared" si="30"/>
        <v>13.1</v>
      </c>
    </row>
    <row r="1223" spans="1:4" x14ac:dyDescent="0.25">
      <c r="A1223" s="29">
        <v>20200314</v>
      </c>
      <c r="B1223" s="79">
        <v>43904</v>
      </c>
      <c r="C1223" s="41">
        <v>3.2</v>
      </c>
      <c r="D1223">
        <f t="shared" si="30"/>
        <v>16.8</v>
      </c>
    </row>
    <row r="1224" spans="1:4" x14ac:dyDescent="0.25">
      <c r="A1224" s="29">
        <v>20200315</v>
      </c>
      <c r="B1224" s="79">
        <v>43905</v>
      </c>
      <c r="C1224" s="41">
        <v>4.8</v>
      </c>
      <c r="D1224">
        <f t="shared" si="30"/>
        <v>15.2</v>
      </c>
    </row>
    <row r="1225" spans="1:4" x14ac:dyDescent="0.25">
      <c r="A1225" s="29">
        <v>20200316</v>
      </c>
      <c r="B1225" s="79">
        <v>43906</v>
      </c>
      <c r="C1225" s="41">
        <v>6.5</v>
      </c>
      <c r="D1225">
        <f t="shared" si="30"/>
        <v>13.5</v>
      </c>
    </row>
    <row r="1226" spans="1:4" x14ac:dyDescent="0.25">
      <c r="A1226" s="29">
        <v>20200317</v>
      </c>
      <c r="B1226" s="79">
        <v>43907</v>
      </c>
      <c r="C1226" s="41">
        <v>7.6</v>
      </c>
      <c r="D1226">
        <f t="shared" si="30"/>
        <v>12.4</v>
      </c>
    </row>
    <row r="1227" spans="1:4" x14ac:dyDescent="0.25">
      <c r="A1227" s="29">
        <v>20200318</v>
      </c>
      <c r="B1227" s="79">
        <v>43908</v>
      </c>
      <c r="C1227" s="41">
        <v>8.8000000000000007</v>
      </c>
      <c r="D1227">
        <f t="shared" si="30"/>
        <v>11.2</v>
      </c>
    </row>
    <row r="1228" spans="1:4" x14ac:dyDescent="0.25">
      <c r="A1228" s="29">
        <v>20200319</v>
      </c>
      <c r="B1228" s="79">
        <v>43909</v>
      </c>
      <c r="C1228" s="41">
        <v>8.6</v>
      </c>
      <c r="D1228">
        <f t="shared" si="30"/>
        <v>11.4</v>
      </c>
    </row>
    <row r="1229" spans="1:4" x14ac:dyDescent="0.25">
      <c r="A1229" s="29">
        <v>20200320</v>
      </c>
      <c r="B1229" s="79">
        <v>43910</v>
      </c>
      <c r="C1229" s="41">
        <v>9.5</v>
      </c>
      <c r="D1229">
        <f t="shared" si="30"/>
        <v>10.5</v>
      </c>
    </row>
    <row r="1230" spans="1:4" x14ac:dyDescent="0.25">
      <c r="A1230" s="29">
        <v>20200321</v>
      </c>
      <c r="B1230" s="79">
        <v>43911</v>
      </c>
      <c r="C1230" s="41">
        <v>3.8</v>
      </c>
      <c r="D1230">
        <f t="shared" si="30"/>
        <v>16.2</v>
      </c>
    </row>
    <row r="1231" spans="1:4" x14ac:dyDescent="0.25">
      <c r="A1231" s="29">
        <v>20200322</v>
      </c>
      <c r="B1231" s="79">
        <v>43912</v>
      </c>
      <c r="C1231" s="41">
        <v>0.7</v>
      </c>
      <c r="D1231">
        <f t="shared" si="30"/>
        <v>19.3</v>
      </c>
    </row>
    <row r="1232" spans="1:4" x14ac:dyDescent="0.25">
      <c r="A1232" s="29">
        <v>20200323</v>
      </c>
      <c r="B1232" s="79">
        <v>43913</v>
      </c>
      <c r="C1232" s="41">
        <v>-0.8</v>
      </c>
      <c r="D1232">
        <f t="shared" si="30"/>
        <v>20.8</v>
      </c>
    </row>
    <row r="1233" spans="1:4" x14ac:dyDescent="0.25">
      <c r="A1233" s="29">
        <v>20200324</v>
      </c>
      <c r="B1233" s="79">
        <v>43914</v>
      </c>
      <c r="C1233" s="41">
        <v>-0.3</v>
      </c>
      <c r="D1233">
        <f t="shared" si="30"/>
        <v>20.3</v>
      </c>
    </row>
    <row r="1234" spans="1:4" x14ac:dyDescent="0.25">
      <c r="A1234" s="29">
        <v>20200325</v>
      </c>
      <c r="B1234" s="79">
        <v>43915</v>
      </c>
      <c r="C1234" s="41">
        <v>0.6</v>
      </c>
      <c r="D1234">
        <f t="shared" si="30"/>
        <v>19.399999999999999</v>
      </c>
    </row>
    <row r="1235" spans="1:4" x14ac:dyDescent="0.25">
      <c r="A1235" s="29">
        <v>20200326</v>
      </c>
      <c r="B1235" s="79">
        <v>43916</v>
      </c>
      <c r="C1235" s="41">
        <v>2.8</v>
      </c>
      <c r="D1235">
        <f t="shared" si="30"/>
        <v>17.2</v>
      </c>
    </row>
    <row r="1236" spans="1:4" x14ac:dyDescent="0.25">
      <c r="A1236" s="29">
        <v>20200327</v>
      </c>
      <c r="B1236" s="79">
        <v>43917</v>
      </c>
      <c r="C1236" s="41">
        <v>8.6</v>
      </c>
      <c r="D1236">
        <f t="shared" si="30"/>
        <v>11.4</v>
      </c>
    </row>
    <row r="1237" spans="1:4" x14ac:dyDescent="0.25">
      <c r="A1237" s="29">
        <v>20200328</v>
      </c>
      <c r="B1237" s="79">
        <v>43918</v>
      </c>
      <c r="C1237" s="41">
        <v>7.2</v>
      </c>
      <c r="D1237">
        <f t="shared" si="30"/>
        <v>12.8</v>
      </c>
    </row>
    <row r="1238" spans="1:4" x14ac:dyDescent="0.25">
      <c r="A1238" s="29">
        <v>20200329</v>
      </c>
      <c r="B1238" s="79">
        <v>43919</v>
      </c>
      <c r="C1238" s="41">
        <v>6.3</v>
      </c>
      <c r="D1238">
        <f t="shared" si="30"/>
        <v>13.7</v>
      </c>
    </row>
    <row r="1239" spans="1:4" x14ac:dyDescent="0.25">
      <c r="A1239" s="29">
        <v>20200330</v>
      </c>
      <c r="B1239" s="79">
        <v>43920</v>
      </c>
      <c r="C1239" s="41">
        <v>0.5</v>
      </c>
      <c r="D1239">
        <f t="shared" si="30"/>
        <v>19.5</v>
      </c>
    </row>
    <row r="1240" spans="1:4" x14ac:dyDescent="0.25">
      <c r="A1240" s="29">
        <v>20200331</v>
      </c>
      <c r="B1240" s="79">
        <v>43921</v>
      </c>
      <c r="C1240" s="41">
        <v>-0.3</v>
      </c>
      <c r="D1240">
        <f t="shared" si="30"/>
        <v>20.3</v>
      </c>
    </row>
    <row r="1241" spans="1:4" x14ac:dyDescent="0.25">
      <c r="A1241" s="29">
        <v>20200401</v>
      </c>
      <c r="B1241" s="79">
        <v>43922</v>
      </c>
      <c r="C1241" s="41">
        <v>0.7</v>
      </c>
      <c r="D1241">
        <f t="shared" si="30"/>
        <v>19.3</v>
      </c>
    </row>
    <row r="1242" spans="1:4" x14ac:dyDescent="0.25">
      <c r="A1242" s="29">
        <v>20200402</v>
      </c>
      <c r="B1242" s="79">
        <v>43923</v>
      </c>
      <c r="C1242" s="41">
        <v>2.9</v>
      </c>
      <c r="D1242">
        <f t="shared" si="30"/>
        <v>17.100000000000001</v>
      </c>
    </row>
    <row r="1243" spans="1:4" x14ac:dyDescent="0.25">
      <c r="A1243" s="29">
        <v>20200403</v>
      </c>
      <c r="B1243" s="79">
        <v>43924</v>
      </c>
      <c r="C1243" s="41">
        <v>5</v>
      </c>
      <c r="D1243">
        <f t="shared" si="30"/>
        <v>15</v>
      </c>
    </row>
    <row r="1244" spans="1:4" x14ac:dyDescent="0.25">
      <c r="A1244" s="29">
        <v>20200404</v>
      </c>
      <c r="B1244" s="79">
        <v>43925</v>
      </c>
      <c r="C1244" s="41">
        <v>7.4</v>
      </c>
      <c r="D1244">
        <f t="shared" si="30"/>
        <v>12.6</v>
      </c>
    </row>
    <row r="1245" spans="1:4" x14ac:dyDescent="0.25">
      <c r="A1245" s="29">
        <v>20200405</v>
      </c>
      <c r="B1245" s="79">
        <v>43926</v>
      </c>
      <c r="C1245" s="41">
        <v>9.4</v>
      </c>
      <c r="D1245">
        <f t="shared" si="30"/>
        <v>10.6</v>
      </c>
    </row>
    <row r="1246" spans="1:4" x14ac:dyDescent="0.25">
      <c r="A1246" s="29">
        <v>20200406</v>
      </c>
      <c r="B1246" s="79">
        <v>43927</v>
      </c>
      <c r="C1246" s="41">
        <v>10.199999999999999</v>
      </c>
      <c r="D1246">
        <f t="shared" si="30"/>
        <v>9.8000000000000007</v>
      </c>
    </row>
    <row r="1247" spans="1:4" x14ac:dyDescent="0.25">
      <c r="A1247" s="29">
        <v>20200407</v>
      </c>
      <c r="B1247" s="79">
        <v>43928</v>
      </c>
      <c r="C1247" s="41">
        <v>11.2</v>
      </c>
      <c r="D1247">
        <f t="shared" si="30"/>
        <v>8.8000000000000007</v>
      </c>
    </row>
    <row r="1248" spans="1:4" x14ac:dyDescent="0.25">
      <c r="A1248" s="29">
        <v>20200408</v>
      </c>
      <c r="B1248" s="79">
        <v>43929</v>
      </c>
      <c r="C1248" s="41">
        <v>11.8</v>
      </c>
      <c r="D1248">
        <f t="shared" si="30"/>
        <v>8.1999999999999993</v>
      </c>
    </row>
    <row r="1249" spans="1:4" x14ac:dyDescent="0.25">
      <c r="A1249" s="29">
        <v>20200409</v>
      </c>
      <c r="B1249" s="79">
        <v>43930</v>
      </c>
      <c r="C1249" s="41">
        <v>12.2</v>
      </c>
      <c r="D1249">
        <f t="shared" si="30"/>
        <v>7.8000000000000007</v>
      </c>
    </row>
    <row r="1250" spans="1:4" x14ac:dyDescent="0.25">
      <c r="A1250" s="29">
        <v>20200410</v>
      </c>
      <c r="B1250" s="79">
        <v>43931</v>
      </c>
      <c r="C1250" s="41">
        <v>11.4</v>
      </c>
      <c r="D1250">
        <f t="shared" si="30"/>
        <v>8.6</v>
      </c>
    </row>
    <row r="1251" spans="1:4" x14ac:dyDescent="0.25">
      <c r="A1251" s="29">
        <v>20200411</v>
      </c>
      <c r="B1251" s="79">
        <v>43932</v>
      </c>
      <c r="C1251" s="41">
        <v>11</v>
      </c>
      <c r="D1251">
        <f t="shared" si="30"/>
        <v>9</v>
      </c>
    </row>
    <row r="1252" spans="1:4" x14ac:dyDescent="0.25">
      <c r="A1252" s="29">
        <v>20200412</v>
      </c>
      <c r="B1252" s="79">
        <v>43933</v>
      </c>
      <c r="C1252" s="41">
        <v>12.1</v>
      </c>
      <c r="D1252">
        <f t="shared" si="30"/>
        <v>7.9</v>
      </c>
    </row>
    <row r="1253" spans="1:4" x14ac:dyDescent="0.25">
      <c r="A1253" s="29">
        <v>20200413</v>
      </c>
      <c r="B1253" s="79">
        <v>43934</v>
      </c>
      <c r="C1253" s="41">
        <v>12.2</v>
      </c>
      <c r="D1253">
        <f t="shared" si="30"/>
        <v>7.8000000000000007</v>
      </c>
    </row>
    <row r="1254" spans="1:4" x14ac:dyDescent="0.25">
      <c r="A1254" s="29">
        <v>20200414</v>
      </c>
      <c r="B1254" s="79">
        <v>43935</v>
      </c>
      <c r="C1254" s="41">
        <v>3</v>
      </c>
      <c r="D1254">
        <f t="shared" si="30"/>
        <v>17</v>
      </c>
    </row>
    <row r="1255" spans="1:4" x14ac:dyDescent="0.25">
      <c r="A1255" s="29">
        <v>20200415</v>
      </c>
      <c r="B1255" s="79">
        <v>43936</v>
      </c>
      <c r="C1255" s="41">
        <v>5.8</v>
      </c>
      <c r="D1255">
        <f t="shared" si="30"/>
        <v>14.2</v>
      </c>
    </row>
    <row r="1256" spans="1:4" x14ac:dyDescent="0.25">
      <c r="A1256" s="29">
        <v>20200416</v>
      </c>
      <c r="B1256" s="79">
        <v>43937</v>
      </c>
      <c r="C1256" s="41">
        <v>10.4</v>
      </c>
      <c r="D1256">
        <f t="shared" si="30"/>
        <v>9.6</v>
      </c>
    </row>
    <row r="1257" spans="1:4" x14ac:dyDescent="0.25">
      <c r="A1257" s="29">
        <v>20200417</v>
      </c>
      <c r="B1257" s="79">
        <v>43938</v>
      </c>
      <c r="C1257" s="41">
        <v>14.1</v>
      </c>
      <c r="D1257">
        <f t="shared" si="30"/>
        <v>5.9</v>
      </c>
    </row>
    <row r="1258" spans="1:4" x14ac:dyDescent="0.25">
      <c r="A1258" s="29">
        <v>20200418</v>
      </c>
      <c r="B1258" s="79">
        <v>43939</v>
      </c>
      <c r="C1258" s="41">
        <v>14.7</v>
      </c>
      <c r="D1258">
        <f t="shared" si="30"/>
        <v>5.3000000000000007</v>
      </c>
    </row>
    <row r="1259" spans="1:4" x14ac:dyDescent="0.25">
      <c r="A1259" s="29">
        <v>20200419</v>
      </c>
      <c r="B1259" s="79">
        <v>43940</v>
      </c>
      <c r="C1259" s="41">
        <v>14.2</v>
      </c>
      <c r="D1259">
        <f t="shared" si="30"/>
        <v>5.8000000000000007</v>
      </c>
    </row>
    <row r="1260" spans="1:4" x14ac:dyDescent="0.25">
      <c r="A1260" s="29">
        <v>20200420</v>
      </c>
      <c r="B1260" s="79">
        <v>43941</v>
      </c>
      <c r="C1260" s="41">
        <v>11.8</v>
      </c>
      <c r="D1260">
        <f t="shared" si="30"/>
        <v>8.1999999999999993</v>
      </c>
    </row>
    <row r="1261" spans="1:4" x14ac:dyDescent="0.25">
      <c r="A1261" s="29">
        <v>20200421</v>
      </c>
      <c r="B1261" s="79">
        <v>43942</v>
      </c>
      <c r="C1261" s="41">
        <v>12.6</v>
      </c>
      <c r="D1261">
        <f t="shared" si="30"/>
        <v>7.4</v>
      </c>
    </row>
    <row r="1262" spans="1:4" x14ac:dyDescent="0.25">
      <c r="A1262" s="29">
        <v>20200422</v>
      </c>
      <c r="B1262" s="79">
        <v>43943</v>
      </c>
      <c r="C1262" s="41">
        <v>13.2</v>
      </c>
      <c r="D1262">
        <f t="shared" si="30"/>
        <v>6.8000000000000007</v>
      </c>
    </row>
    <row r="1263" spans="1:4" x14ac:dyDescent="0.25">
      <c r="A1263" s="29">
        <v>20200423</v>
      </c>
      <c r="B1263" s="79">
        <v>43944</v>
      </c>
      <c r="C1263" s="41">
        <v>11.6</v>
      </c>
      <c r="D1263">
        <f t="shared" si="30"/>
        <v>8.4</v>
      </c>
    </row>
    <row r="1264" spans="1:4" x14ac:dyDescent="0.25">
      <c r="A1264" s="29">
        <v>20200424</v>
      </c>
      <c r="B1264" s="79">
        <v>43945</v>
      </c>
      <c r="C1264" s="41">
        <v>12.4</v>
      </c>
      <c r="D1264">
        <f t="shared" si="30"/>
        <v>7.6</v>
      </c>
    </row>
    <row r="1265" spans="1:4" x14ac:dyDescent="0.25">
      <c r="A1265" s="29">
        <v>20200425</v>
      </c>
      <c r="B1265" s="79">
        <v>43946</v>
      </c>
      <c r="C1265" s="41">
        <v>12.9</v>
      </c>
      <c r="D1265">
        <f t="shared" si="30"/>
        <v>7.1</v>
      </c>
    </row>
    <row r="1266" spans="1:4" x14ac:dyDescent="0.25">
      <c r="A1266" s="29">
        <v>20200426</v>
      </c>
      <c r="B1266" s="79">
        <v>43947</v>
      </c>
      <c r="C1266" s="41">
        <v>11.4</v>
      </c>
      <c r="D1266">
        <f t="shared" si="30"/>
        <v>8.6</v>
      </c>
    </row>
    <row r="1267" spans="1:4" x14ac:dyDescent="0.25">
      <c r="A1267" s="29">
        <v>20200427</v>
      </c>
      <c r="B1267" s="79">
        <v>43948</v>
      </c>
      <c r="C1267" s="41">
        <v>13.2</v>
      </c>
      <c r="D1267">
        <f t="shared" si="30"/>
        <v>6.8000000000000007</v>
      </c>
    </row>
    <row r="1268" spans="1:4" x14ac:dyDescent="0.25">
      <c r="A1268" s="29">
        <v>20200428</v>
      </c>
      <c r="B1268" s="79">
        <v>43949</v>
      </c>
      <c r="C1268" s="41">
        <v>12.4</v>
      </c>
      <c r="D1268">
        <f t="shared" si="30"/>
        <v>7.6</v>
      </c>
    </row>
    <row r="1269" spans="1:4" x14ac:dyDescent="0.25">
      <c r="A1269" s="29">
        <v>20200429</v>
      </c>
      <c r="B1269" s="79">
        <v>43950</v>
      </c>
      <c r="C1269" s="41">
        <v>10.7</v>
      </c>
      <c r="D1269">
        <f t="shared" si="30"/>
        <v>9.3000000000000007</v>
      </c>
    </row>
    <row r="1270" spans="1:4" x14ac:dyDescent="0.25">
      <c r="A1270" s="29">
        <v>20200430</v>
      </c>
      <c r="B1270" s="79">
        <v>43951</v>
      </c>
      <c r="C1270" s="41">
        <v>10.8</v>
      </c>
      <c r="D1270">
        <f t="shared" si="30"/>
        <v>9.1999999999999993</v>
      </c>
    </row>
    <row r="1271" spans="1:4" x14ac:dyDescent="0.25">
      <c r="A1271" s="29">
        <v>20200501</v>
      </c>
      <c r="B1271" s="79">
        <v>43952</v>
      </c>
      <c r="C1271" s="41">
        <v>10.3</v>
      </c>
      <c r="D1271">
        <f t="shared" si="30"/>
        <v>9.6999999999999993</v>
      </c>
    </row>
    <row r="1272" spans="1:4" x14ac:dyDescent="0.25">
      <c r="A1272" s="29">
        <v>20200502</v>
      </c>
      <c r="B1272" s="79">
        <v>43953</v>
      </c>
      <c r="C1272" s="41">
        <v>9</v>
      </c>
      <c r="D1272">
        <f t="shared" si="30"/>
        <v>11</v>
      </c>
    </row>
    <row r="1273" spans="1:4" x14ac:dyDescent="0.25">
      <c r="A1273" s="29">
        <v>20200503</v>
      </c>
      <c r="B1273" s="79">
        <v>43954</v>
      </c>
      <c r="C1273" s="41">
        <v>9</v>
      </c>
      <c r="D1273">
        <f t="shared" si="30"/>
        <v>11</v>
      </c>
    </row>
    <row r="1274" spans="1:4" x14ac:dyDescent="0.25">
      <c r="A1274" s="29">
        <v>20200504</v>
      </c>
      <c r="B1274" s="79">
        <v>43955</v>
      </c>
      <c r="C1274" s="41">
        <v>11.8</v>
      </c>
      <c r="D1274">
        <f t="shared" si="30"/>
        <v>8.1999999999999993</v>
      </c>
    </row>
    <row r="1275" spans="1:4" x14ac:dyDescent="0.25">
      <c r="A1275" s="29">
        <v>20200505</v>
      </c>
      <c r="B1275" s="79">
        <v>43956</v>
      </c>
      <c r="C1275" s="41">
        <v>10.1</v>
      </c>
      <c r="D1275">
        <f t="shared" si="30"/>
        <v>9.9</v>
      </c>
    </row>
    <row r="1276" spans="1:4" x14ac:dyDescent="0.25">
      <c r="A1276" s="29">
        <v>20200506</v>
      </c>
      <c r="B1276" s="79">
        <v>43957</v>
      </c>
      <c r="C1276" s="41">
        <v>8</v>
      </c>
      <c r="D1276">
        <f t="shared" si="30"/>
        <v>12</v>
      </c>
    </row>
    <row r="1277" spans="1:4" x14ac:dyDescent="0.25">
      <c r="A1277" s="29">
        <v>20200507</v>
      </c>
      <c r="B1277" s="79">
        <v>43958</v>
      </c>
      <c r="C1277" s="41">
        <v>10.4</v>
      </c>
      <c r="D1277">
        <f t="shared" si="30"/>
        <v>9.6</v>
      </c>
    </row>
    <row r="1278" spans="1:4" x14ac:dyDescent="0.25">
      <c r="A1278" s="29">
        <v>20200508</v>
      </c>
      <c r="B1278" s="79">
        <v>43959</v>
      </c>
      <c r="C1278" s="41">
        <v>14.7</v>
      </c>
      <c r="D1278">
        <f t="shared" si="30"/>
        <v>5.3000000000000007</v>
      </c>
    </row>
    <row r="1279" spans="1:4" x14ac:dyDescent="0.25">
      <c r="A1279" s="29">
        <v>20200509</v>
      </c>
      <c r="B1279" s="79">
        <v>43960</v>
      </c>
      <c r="C1279" s="41">
        <v>17.8</v>
      </c>
      <c r="D1279">
        <f t="shared" si="30"/>
        <v>0</v>
      </c>
    </row>
    <row r="1280" spans="1:4" x14ac:dyDescent="0.25">
      <c r="A1280" s="29">
        <v>20200510</v>
      </c>
      <c r="B1280" s="79">
        <v>43961</v>
      </c>
      <c r="C1280" s="41">
        <v>15.9</v>
      </c>
      <c r="D1280">
        <f t="shared" si="30"/>
        <v>0</v>
      </c>
    </row>
    <row r="1281" spans="1:4" x14ac:dyDescent="0.25">
      <c r="A1281" s="29">
        <v>20200511</v>
      </c>
      <c r="B1281" s="79">
        <v>43962</v>
      </c>
      <c r="C1281" s="41">
        <v>11.1</v>
      </c>
      <c r="D1281">
        <f t="shared" si="30"/>
        <v>8.9</v>
      </c>
    </row>
    <row r="1282" spans="1:4" x14ac:dyDescent="0.25">
      <c r="A1282" s="29">
        <v>20200512</v>
      </c>
      <c r="B1282" s="79">
        <v>43963</v>
      </c>
      <c r="C1282" s="41">
        <v>6</v>
      </c>
      <c r="D1282">
        <f t="shared" si="30"/>
        <v>14</v>
      </c>
    </row>
    <row r="1283" spans="1:4" x14ac:dyDescent="0.25">
      <c r="A1283" s="29">
        <v>20200513</v>
      </c>
      <c r="B1283" s="79">
        <v>43964</v>
      </c>
      <c r="C1283" s="41">
        <v>7</v>
      </c>
      <c r="D1283">
        <f t="shared" si="30"/>
        <v>13</v>
      </c>
    </row>
    <row r="1284" spans="1:4" x14ac:dyDescent="0.25">
      <c r="A1284" s="29">
        <v>20200514</v>
      </c>
      <c r="B1284" s="79">
        <v>43965</v>
      </c>
      <c r="C1284" s="41">
        <v>9</v>
      </c>
      <c r="D1284">
        <f t="shared" ref="D1284:D1347" si="31">IF(C1284&lt;15,20-C1284,0)</f>
        <v>11</v>
      </c>
    </row>
    <row r="1285" spans="1:4" x14ac:dyDescent="0.25">
      <c r="A1285" s="29">
        <v>20200515</v>
      </c>
      <c r="B1285" s="79">
        <v>43966</v>
      </c>
      <c r="C1285" s="41">
        <v>8.3000000000000007</v>
      </c>
      <c r="D1285">
        <f t="shared" si="31"/>
        <v>11.7</v>
      </c>
    </row>
    <row r="1286" spans="1:4" x14ac:dyDescent="0.25">
      <c r="A1286" s="29">
        <v>20200516</v>
      </c>
      <c r="B1286" s="79">
        <v>43967</v>
      </c>
      <c r="C1286" s="41">
        <v>9.4</v>
      </c>
      <c r="D1286">
        <f t="shared" si="31"/>
        <v>10.6</v>
      </c>
    </row>
    <row r="1287" spans="1:4" x14ac:dyDescent="0.25">
      <c r="A1287" s="29">
        <v>20200517</v>
      </c>
      <c r="B1287" s="79">
        <v>43968</v>
      </c>
      <c r="C1287" s="41">
        <v>12.4</v>
      </c>
      <c r="D1287">
        <f t="shared" si="31"/>
        <v>7.6</v>
      </c>
    </row>
    <row r="1288" spans="1:4" x14ac:dyDescent="0.25">
      <c r="A1288" s="29">
        <v>20200518</v>
      </c>
      <c r="B1288" s="79">
        <v>43969</v>
      </c>
      <c r="C1288" s="41">
        <v>14.3</v>
      </c>
      <c r="D1288">
        <f t="shared" si="31"/>
        <v>5.6999999999999993</v>
      </c>
    </row>
    <row r="1289" spans="1:4" x14ac:dyDescent="0.25">
      <c r="A1289" s="29">
        <v>20200519</v>
      </c>
      <c r="B1289" s="79">
        <v>43970</v>
      </c>
      <c r="C1289" s="41">
        <v>16.899999999999999</v>
      </c>
      <c r="D1289">
        <f t="shared" si="31"/>
        <v>0</v>
      </c>
    </row>
    <row r="1290" spans="1:4" x14ac:dyDescent="0.25">
      <c r="A1290" s="29">
        <v>20200520</v>
      </c>
      <c r="B1290" s="79">
        <v>43971</v>
      </c>
      <c r="C1290" s="41">
        <v>15.8</v>
      </c>
      <c r="D1290">
        <f t="shared" si="31"/>
        <v>0</v>
      </c>
    </row>
    <row r="1291" spans="1:4" x14ac:dyDescent="0.25">
      <c r="A1291" s="29">
        <v>20200521</v>
      </c>
      <c r="B1291" s="79">
        <v>43972</v>
      </c>
      <c r="C1291" s="41">
        <v>15.8</v>
      </c>
      <c r="D1291">
        <f t="shared" si="31"/>
        <v>0</v>
      </c>
    </row>
    <row r="1292" spans="1:4" x14ac:dyDescent="0.25">
      <c r="A1292" s="29">
        <v>20200522</v>
      </c>
      <c r="B1292" s="79">
        <v>43973</v>
      </c>
      <c r="C1292" s="41">
        <v>18</v>
      </c>
      <c r="D1292">
        <f t="shared" si="31"/>
        <v>0</v>
      </c>
    </row>
    <row r="1293" spans="1:4" x14ac:dyDescent="0.25">
      <c r="A1293" s="29">
        <v>20200523</v>
      </c>
      <c r="B1293" s="79">
        <v>43974</v>
      </c>
      <c r="C1293" s="41">
        <v>14.7</v>
      </c>
      <c r="D1293">
        <f t="shared" si="31"/>
        <v>5.3000000000000007</v>
      </c>
    </row>
    <row r="1294" spans="1:4" x14ac:dyDescent="0.25">
      <c r="A1294" s="29">
        <v>20200524</v>
      </c>
      <c r="B1294" s="79">
        <v>43975</v>
      </c>
      <c r="C1294" s="41">
        <v>12.7</v>
      </c>
      <c r="D1294">
        <f t="shared" si="31"/>
        <v>7.3000000000000007</v>
      </c>
    </row>
    <row r="1295" spans="1:4" x14ac:dyDescent="0.25">
      <c r="A1295" s="29">
        <v>20200525</v>
      </c>
      <c r="B1295" s="79">
        <v>43976</v>
      </c>
      <c r="C1295" s="41">
        <v>13.2</v>
      </c>
      <c r="D1295">
        <f t="shared" si="31"/>
        <v>6.8000000000000007</v>
      </c>
    </row>
    <row r="1296" spans="1:4" x14ac:dyDescent="0.25">
      <c r="A1296" s="29">
        <v>20200526</v>
      </c>
      <c r="B1296" s="79">
        <v>43977</v>
      </c>
      <c r="C1296" s="41">
        <v>11.4</v>
      </c>
      <c r="D1296">
        <f t="shared" si="31"/>
        <v>8.6</v>
      </c>
    </row>
    <row r="1297" spans="1:4" x14ac:dyDescent="0.25">
      <c r="A1297" s="29">
        <v>20200527</v>
      </c>
      <c r="B1297" s="79">
        <v>43978</v>
      </c>
      <c r="C1297" s="41">
        <v>12.3</v>
      </c>
      <c r="D1297">
        <f t="shared" si="31"/>
        <v>7.6999999999999993</v>
      </c>
    </row>
    <row r="1298" spans="1:4" x14ac:dyDescent="0.25">
      <c r="A1298" s="29">
        <v>20200528</v>
      </c>
      <c r="B1298" s="79">
        <v>43979</v>
      </c>
      <c r="C1298" s="41">
        <v>12.3</v>
      </c>
      <c r="D1298">
        <f t="shared" si="31"/>
        <v>7.6999999999999993</v>
      </c>
    </row>
    <row r="1299" spans="1:4" x14ac:dyDescent="0.25">
      <c r="A1299" s="29">
        <v>20200529</v>
      </c>
      <c r="B1299" s="79">
        <v>43980</v>
      </c>
      <c r="C1299" s="41">
        <v>10.8</v>
      </c>
      <c r="D1299">
        <f t="shared" si="31"/>
        <v>9.1999999999999993</v>
      </c>
    </row>
    <row r="1300" spans="1:4" x14ac:dyDescent="0.25">
      <c r="A1300" s="29">
        <v>20200530</v>
      </c>
      <c r="B1300" s="79">
        <v>43981</v>
      </c>
      <c r="C1300" s="41">
        <v>10.6</v>
      </c>
      <c r="D1300">
        <f t="shared" si="31"/>
        <v>9.4</v>
      </c>
    </row>
    <row r="1301" spans="1:4" x14ac:dyDescent="0.25">
      <c r="A1301" s="29">
        <v>20200531</v>
      </c>
      <c r="B1301" s="79">
        <v>43982</v>
      </c>
      <c r="C1301" s="41">
        <v>12.2</v>
      </c>
      <c r="D1301">
        <f t="shared" si="31"/>
        <v>7.8000000000000007</v>
      </c>
    </row>
    <row r="1302" spans="1:4" x14ac:dyDescent="0.25">
      <c r="A1302" s="29">
        <v>20200601</v>
      </c>
      <c r="B1302" s="79">
        <v>43983</v>
      </c>
      <c r="C1302" s="41">
        <v>15.1</v>
      </c>
      <c r="D1302">
        <f t="shared" si="31"/>
        <v>0</v>
      </c>
    </row>
    <row r="1303" spans="1:4" x14ac:dyDescent="0.25">
      <c r="A1303" s="29">
        <v>20200602</v>
      </c>
      <c r="B1303" s="79">
        <v>43984</v>
      </c>
      <c r="C1303" s="41">
        <v>15.8</v>
      </c>
      <c r="D1303">
        <f t="shared" si="31"/>
        <v>0</v>
      </c>
    </row>
    <row r="1304" spans="1:4" x14ac:dyDescent="0.25">
      <c r="A1304" s="29">
        <v>20200603</v>
      </c>
      <c r="B1304" s="79">
        <v>43985</v>
      </c>
      <c r="C1304" s="41">
        <v>17.899999999999999</v>
      </c>
      <c r="D1304">
        <f t="shared" si="31"/>
        <v>0</v>
      </c>
    </row>
    <row r="1305" spans="1:4" x14ac:dyDescent="0.25">
      <c r="A1305" s="29">
        <v>20200604</v>
      </c>
      <c r="B1305" s="79">
        <v>43986</v>
      </c>
      <c r="C1305" s="41">
        <v>15.4</v>
      </c>
      <c r="D1305">
        <f t="shared" si="31"/>
        <v>0</v>
      </c>
    </row>
    <row r="1306" spans="1:4" x14ac:dyDescent="0.25">
      <c r="A1306" s="29">
        <v>20200605</v>
      </c>
      <c r="B1306" s="79">
        <v>43987</v>
      </c>
      <c r="C1306" s="41">
        <v>13.4</v>
      </c>
      <c r="D1306">
        <f t="shared" si="31"/>
        <v>6.6</v>
      </c>
    </row>
    <row r="1307" spans="1:4" x14ac:dyDescent="0.25">
      <c r="A1307" s="29">
        <v>20200606</v>
      </c>
      <c r="B1307" s="79">
        <v>43988</v>
      </c>
      <c r="C1307" s="41">
        <v>15.4</v>
      </c>
      <c r="D1307">
        <f t="shared" si="31"/>
        <v>0</v>
      </c>
    </row>
    <row r="1308" spans="1:4" x14ac:dyDescent="0.25">
      <c r="A1308" s="29">
        <v>20200607</v>
      </c>
      <c r="B1308" s="79">
        <v>43989</v>
      </c>
      <c r="C1308" s="41">
        <v>10.8</v>
      </c>
      <c r="D1308">
        <f t="shared" si="31"/>
        <v>9.1999999999999993</v>
      </c>
    </row>
    <row r="1309" spans="1:4" x14ac:dyDescent="0.25">
      <c r="A1309" s="29">
        <v>20200608</v>
      </c>
      <c r="B1309" s="79">
        <v>43990</v>
      </c>
      <c r="C1309" s="41">
        <v>12.2</v>
      </c>
      <c r="D1309">
        <f t="shared" si="31"/>
        <v>7.8000000000000007</v>
      </c>
    </row>
    <row r="1310" spans="1:4" x14ac:dyDescent="0.25">
      <c r="A1310" s="29">
        <v>20200609</v>
      </c>
      <c r="B1310" s="79">
        <v>43991</v>
      </c>
      <c r="C1310" s="41">
        <v>12.6</v>
      </c>
      <c r="D1310">
        <f t="shared" si="31"/>
        <v>7.4</v>
      </c>
    </row>
    <row r="1311" spans="1:4" x14ac:dyDescent="0.25">
      <c r="A1311" s="29">
        <v>20200610</v>
      </c>
      <c r="B1311" s="79">
        <v>43992</v>
      </c>
      <c r="C1311" s="41">
        <v>13.4</v>
      </c>
      <c r="D1311">
        <f t="shared" si="31"/>
        <v>6.6</v>
      </c>
    </row>
    <row r="1312" spans="1:4" x14ac:dyDescent="0.25">
      <c r="A1312" s="29">
        <v>20200611</v>
      </c>
      <c r="B1312" s="79">
        <v>43993</v>
      </c>
      <c r="C1312" s="41">
        <v>14.9</v>
      </c>
      <c r="D1312">
        <f t="shared" si="31"/>
        <v>5.0999999999999996</v>
      </c>
    </row>
    <row r="1313" spans="1:4" x14ac:dyDescent="0.25">
      <c r="A1313" s="29">
        <v>20200612</v>
      </c>
      <c r="B1313" s="79">
        <v>43994</v>
      </c>
      <c r="C1313" s="41">
        <v>17.8</v>
      </c>
      <c r="D1313">
        <f t="shared" si="31"/>
        <v>0</v>
      </c>
    </row>
    <row r="1314" spans="1:4" x14ac:dyDescent="0.25">
      <c r="A1314" s="29">
        <v>20200613</v>
      </c>
      <c r="B1314" s="79">
        <v>43995</v>
      </c>
      <c r="C1314" s="41">
        <v>19.600000000000001</v>
      </c>
      <c r="D1314">
        <f t="shared" si="31"/>
        <v>0</v>
      </c>
    </row>
    <row r="1315" spans="1:4" x14ac:dyDescent="0.25">
      <c r="A1315" s="29">
        <v>20200614</v>
      </c>
      <c r="B1315" s="79">
        <v>43996</v>
      </c>
      <c r="C1315" s="41">
        <v>14.3</v>
      </c>
      <c r="D1315">
        <f t="shared" si="31"/>
        <v>5.6999999999999993</v>
      </c>
    </row>
    <row r="1316" spans="1:4" x14ac:dyDescent="0.25">
      <c r="A1316" s="29">
        <v>20200615</v>
      </c>
      <c r="B1316" s="79">
        <v>43997</v>
      </c>
      <c r="C1316" s="41">
        <v>13.8</v>
      </c>
      <c r="D1316">
        <f t="shared" si="31"/>
        <v>6.1999999999999993</v>
      </c>
    </row>
    <row r="1317" spans="1:4" x14ac:dyDescent="0.25">
      <c r="A1317" s="29">
        <v>20200616</v>
      </c>
      <c r="B1317" s="79">
        <v>43998</v>
      </c>
      <c r="C1317" s="41">
        <v>15.8</v>
      </c>
      <c r="D1317">
        <f t="shared" si="31"/>
        <v>0</v>
      </c>
    </row>
    <row r="1318" spans="1:4" x14ac:dyDescent="0.25">
      <c r="A1318" s="29">
        <v>20200617</v>
      </c>
      <c r="B1318" s="79">
        <v>43999</v>
      </c>
      <c r="C1318" s="41">
        <v>16.7</v>
      </c>
      <c r="D1318">
        <f t="shared" si="31"/>
        <v>0</v>
      </c>
    </row>
    <row r="1319" spans="1:4" x14ac:dyDescent="0.25">
      <c r="A1319" s="29">
        <v>20200618</v>
      </c>
      <c r="B1319" s="79">
        <v>44000</v>
      </c>
      <c r="C1319" s="41">
        <v>16.3</v>
      </c>
      <c r="D1319">
        <f t="shared" si="31"/>
        <v>0</v>
      </c>
    </row>
    <row r="1320" spans="1:4" x14ac:dyDescent="0.25">
      <c r="A1320" s="29">
        <v>20200619</v>
      </c>
      <c r="B1320" s="79">
        <v>44001</v>
      </c>
      <c r="C1320" s="41">
        <v>13.9</v>
      </c>
      <c r="D1320">
        <f t="shared" si="31"/>
        <v>6.1</v>
      </c>
    </row>
    <row r="1321" spans="1:4" x14ac:dyDescent="0.25">
      <c r="A1321" s="29">
        <v>20200620</v>
      </c>
      <c r="B1321" s="79">
        <v>44002</v>
      </c>
      <c r="C1321" s="41">
        <v>14.7</v>
      </c>
      <c r="D1321">
        <f t="shared" si="31"/>
        <v>5.3000000000000007</v>
      </c>
    </row>
    <row r="1322" spans="1:4" x14ac:dyDescent="0.25">
      <c r="A1322" s="29">
        <v>20200621</v>
      </c>
      <c r="B1322" s="79">
        <v>44003</v>
      </c>
      <c r="C1322" s="41">
        <v>17.100000000000001</v>
      </c>
      <c r="D1322">
        <f t="shared" si="31"/>
        <v>0</v>
      </c>
    </row>
    <row r="1323" spans="1:4" x14ac:dyDescent="0.25">
      <c r="A1323" s="29">
        <v>20200622</v>
      </c>
      <c r="B1323" s="79">
        <v>44004</v>
      </c>
      <c r="C1323" s="41">
        <v>18.5</v>
      </c>
      <c r="D1323">
        <f t="shared" si="31"/>
        <v>0</v>
      </c>
    </row>
    <row r="1324" spans="1:4" x14ac:dyDescent="0.25">
      <c r="A1324" s="29">
        <v>20200623</v>
      </c>
      <c r="B1324" s="79">
        <v>44005</v>
      </c>
      <c r="C1324" s="41">
        <v>18.8</v>
      </c>
      <c r="D1324">
        <f t="shared" si="31"/>
        <v>0</v>
      </c>
    </row>
    <row r="1325" spans="1:4" x14ac:dyDescent="0.25">
      <c r="A1325" s="29">
        <v>20200624</v>
      </c>
      <c r="B1325" s="79">
        <v>44006</v>
      </c>
      <c r="C1325" s="41">
        <v>17.899999999999999</v>
      </c>
      <c r="D1325">
        <f t="shared" si="31"/>
        <v>0</v>
      </c>
    </row>
    <row r="1326" spans="1:4" x14ac:dyDescent="0.25">
      <c r="A1326" s="29">
        <v>20200625</v>
      </c>
      <c r="B1326" s="79">
        <v>44007</v>
      </c>
      <c r="C1326" s="41">
        <v>17</v>
      </c>
      <c r="D1326">
        <f t="shared" si="31"/>
        <v>0</v>
      </c>
    </row>
    <row r="1327" spans="1:4" x14ac:dyDescent="0.25">
      <c r="A1327" s="29">
        <v>20200626</v>
      </c>
      <c r="B1327" s="79">
        <v>44008</v>
      </c>
      <c r="C1327" s="41">
        <v>18.100000000000001</v>
      </c>
      <c r="D1327">
        <f t="shared" si="31"/>
        <v>0</v>
      </c>
    </row>
    <row r="1328" spans="1:4" x14ac:dyDescent="0.25">
      <c r="A1328" s="29">
        <v>20200627</v>
      </c>
      <c r="B1328" s="79">
        <v>44009</v>
      </c>
      <c r="C1328" s="41">
        <v>21.7</v>
      </c>
      <c r="D1328">
        <f t="shared" si="31"/>
        <v>0</v>
      </c>
    </row>
    <row r="1329" spans="1:4" x14ac:dyDescent="0.25">
      <c r="A1329" s="29">
        <v>20200628</v>
      </c>
      <c r="B1329" s="79">
        <v>44010</v>
      </c>
      <c r="C1329" s="41">
        <v>20.9</v>
      </c>
      <c r="D1329">
        <f t="shared" si="31"/>
        <v>0</v>
      </c>
    </row>
    <row r="1330" spans="1:4" x14ac:dyDescent="0.25">
      <c r="A1330" s="29">
        <v>20200629</v>
      </c>
      <c r="B1330" s="79">
        <v>44011</v>
      </c>
      <c r="C1330" s="41">
        <v>16.600000000000001</v>
      </c>
      <c r="D1330">
        <f t="shared" si="31"/>
        <v>0</v>
      </c>
    </row>
    <row r="1331" spans="1:4" x14ac:dyDescent="0.25">
      <c r="A1331" s="29">
        <v>20200630</v>
      </c>
      <c r="B1331" s="79">
        <v>44012</v>
      </c>
      <c r="C1331" s="41">
        <v>18.7</v>
      </c>
      <c r="D1331">
        <f t="shared" si="31"/>
        <v>0</v>
      </c>
    </row>
    <row r="1332" spans="1:4" x14ac:dyDescent="0.25">
      <c r="A1332" s="29">
        <v>20200701</v>
      </c>
      <c r="B1332" s="79">
        <v>44013</v>
      </c>
      <c r="C1332" s="41">
        <v>20.100000000000001</v>
      </c>
      <c r="D1332">
        <f t="shared" si="31"/>
        <v>0</v>
      </c>
    </row>
    <row r="1333" spans="1:4" x14ac:dyDescent="0.25">
      <c r="A1333" s="29">
        <v>20200702</v>
      </c>
      <c r="B1333" s="79">
        <v>44014</v>
      </c>
      <c r="C1333" s="41">
        <v>18.899999999999999</v>
      </c>
      <c r="D1333">
        <f t="shared" si="31"/>
        <v>0</v>
      </c>
    </row>
    <row r="1334" spans="1:4" x14ac:dyDescent="0.25">
      <c r="A1334" s="29">
        <v>20200703</v>
      </c>
      <c r="B1334" s="79">
        <v>44015</v>
      </c>
      <c r="C1334" s="41">
        <v>17</v>
      </c>
      <c r="D1334">
        <f t="shared" si="31"/>
        <v>0</v>
      </c>
    </row>
    <row r="1335" spans="1:4" x14ac:dyDescent="0.25">
      <c r="A1335" s="29">
        <v>20200704</v>
      </c>
      <c r="B1335" s="79">
        <v>44016</v>
      </c>
      <c r="C1335" s="41">
        <v>18.100000000000001</v>
      </c>
      <c r="D1335">
        <f t="shared" si="31"/>
        <v>0</v>
      </c>
    </row>
    <row r="1336" spans="1:4" x14ac:dyDescent="0.25">
      <c r="A1336" s="29">
        <v>20200705</v>
      </c>
      <c r="B1336" s="79">
        <v>44017</v>
      </c>
      <c r="C1336" s="41">
        <v>21.1</v>
      </c>
      <c r="D1336">
        <f t="shared" si="31"/>
        <v>0</v>
      </c>
    </row>
    <row r="1337" spans="1:4" x14ac:dyDescent="0.25">
      <c r="A1337" s="29">
        <v>20200706</v>
      </c>
      <c r="B1337" s="79">
        <v>44018</v>
      </c>
      <c r="C1337" s="41">
        <v>17.5</v>
      </c>
      <c r="D1337">
        <f t="shared" si="31"/>
        <v>0</v>
      </c>
    </row>
    <row r="1338" spans="1:4" x14ac:dyDescent="0.25">
      <c r="A1338" s="29">
        <v>20200707</v>
      </c>
      <c r="B1338" s="79">
        <v>44019</v>
      </c>
      <c r="C1338" s="41">
        <v>14.7</v>
      </c>
      <c r="D1338">
        <f t="shared" si="31"/>
        <v>5.3000000000000007</v>
      </c>
    </row>
    <row r="1339" spans="1:4" x14ac:dyDescent="0.25">
      <c r="A1339" s="29">
        <v>20200708</v>
      </c>
      <c r="B1339" s="79">
        <v>44020</v>
      </c>
      <c r="C1339" s="41">
        <v>17.399999999999999</v>
      </c>
      <c r="D1339">
        <f t="shared" si="31"/>
        <v>0</v>
      </c>
    </row>
    <row r="1340" spans="1:4" x14ac:dyDescent="0.25">
      <c r="A1340" s="29">
        <v>20200709</v>
      </c>
      <c r="B1340" s="79">
        <v>44021</v>
      </c>
      <c r="C1340" s="41">
        <v>20.7</v>
      </c>
      <c r="D1340">
        <f t="shared" si="31"/>
        <v>0</v>
      </c>
    </row>
    <row r="1341" spans="1:4" x14ac:dyDescent="0.25">
      <c r="A1341" s="29">
        <v>20200710</v>
      </c>
      <c r="B1341" s="79">
        <v>44022</v>
      </c>
      <c r="C1341" s="41">
        <v>21.4</v>
      </c>
      <c r="D1341">
        <f t="shared" si="31"/>
        <v>0</v>
      </c>
    </row>
    <row r="1342" spans="1:4" x14ac:dyDescent="0.25">
      <c r="A1342" s="29">
        <v>20200711</v>
      </c>
      <c r="B1342" s="79">
        <v>44023</v>
      </c>
      <c r="C1342" s="41">
        <v>15.2</v>
      </c>
      <c r="D1342">
        <f t="shared" si="31"/>
        <v>0</v>
      </c>
    </row>
    <row r="1343" spans="1:4" x14ac:dyDescent="0.25">
      <c r="A1343" s="29">
        <v>20200712</v>
      </c>
      <c r="B1343" s="79">
        <v>44024</v>
      </c>
      <c r="C1343" s="41">
        <v>14.5</v>
      </c>
      <c r="D1343">
        <f t="shared" si="31"/>
        <v>5.5</v>
      </c>
    </row>
    <row r="1344" spans="1:4" x14ac:dyDescent="0.25">
      <c r="A1344" s="29">
        <v>20200713</v>
      </c>
      <c r="B1344" s="79">
        <v>44025</v>
      </c>
      <c r="C1344" s="41">
        <v>15.7</v>
      </c>
      <c r="D1344">
        <f t="shared" si="31"/>
        <v>0</v>
      </c>
    </row>
    <row r="1345" spans="1:4" x14ac:dyDescent="0.25">
      <c r="A1345" s="29">
        <v>20200714</v>
      </c>
      <c r="B1345" s="79">
        <v>44026</v>
      </c>
      <c r="C1345" s="41">
        <v>16.100000000000001</v>
      </c>
      <c r="D1345">
        <f t="shared" si="31"/>
        <v>0</v>
      </c>
    </row>
    <row r="1346" spans="1:4" x14ac:dyDescent="0.25">
      <c r="A1346" s="29">
        <v>20200715</v>
      </c>
      <c r="B1346" s="79">
        <v>44027</v>
      </c>
      <c r="C1346" s="41">
        <v>17</v>
      </c>
      <c r="D1346">
        <f t="shared" si="31"/>
        <v>0</v>
      </c>
    </row>
    <row r="1347" spans="1:4" x14ac:dyDescent="0.25">
      <c r="A1347" s="29">
        <v>20200716</v>
      </c>
      <c r="B1347" s="79">
        <v>44028</v>
      </c>
      <c r="C1347" s="41">
        <v>14.5</v>
      </c>
      <c r="D1347">
        <f t="shared" si="31"/>
        <v>5.5</v>
      </c>
    </row>
    <row r="1348" spans="1:4" x14ac:dyDescent="0.25">
      <c r="A1348" s="29">
        <v>20200717</v>
      </c>
      <c r="B1348" s="79">
        <v>44029</v>
      </c>
      <c r="C1348" s="41">
        <v>15.6</v>
      </c>
      <c r="D1348">
        <f t="shared" ref="D1348:D1411" si="32">IF(C1348&lt;15,20-C1348,0)</f>
        <v>0</v>
      </c>
    </row>
    <row r="1349" spans="1:4" x14ac:dyDescent="0.25">
      <c r="A1349" s="29">
        <v>20200718</v>
      </c>
      <c r="B1349" s="79">
        <v>44030</v>
      </c>
      <c r="C1349" s="41">
        <v>15.8</v>
      </c>
      <c r="D1349">
        <f t="shared" si="32"/>
        <v>0</v>
      </c>
    </row>
    <row r="1350" spans="1:4" x14ac:dyDescent="0.25">
      <c r="A1350" s="29">
        <v>20200719</v>
      </c>
      <c r="B1350" s="79">
        <v>44031</v>
      </c>
      <c r="C1350" s="41">
        <v>19.100000000000001</v>
      </c>
      <c r="D1350">
        <f t="shared" si="32"/>
        <v>0</v>
      </c>
    </row>
    <row r="1351" spans="1:4" x14ac:dyDescent="0.25">
      <c r="A1351" s="29">
        <v>20200720</v>
      </c>
      <c r="B1351" s="79">
        <v>44032</v>
      </c>
      <c r="C1351" s="41">
        <v>20.9</v>
      </c>
      <c r="D1351">
        <f t="shared" si="32"/>
        <v>0</v>
      </c>
    </row>
    <row r="1352" spans="1:4" x14ac:dyDescent="0.25">
      <c r="A1352" s="29">
        <v>20200721</v>
      </c>
      <c r="B1352" s="79">
        <v>44033</v>
      </c>
      <c r="C1352" s="41">
        <v>19.600000000000001</v>
      </c>
      <c r="D1352">
        <f t="shared" si="32"/>
        <v>0</v>
      </c>
    </row>
    <row r="1353" spans="1:4" x14ac:dyDescent="0.25">
      <c r="A1353" s="29">
        <v>20200722</v>
      </c>
      <c r="B1353" s="79">
        <v>44034</v>
      </c>
      <c r="C1353" s="41">
        <v>19.5</v>
      </c>
      <c r="D1353">
        <f t="shared" si="32"/>
        <v>0</v>
      </c>
    </row>
    <row r="1354" spans="1:4" x14ac:dyDescent="0.25">
      <c r="A1354" s="29">
        <v>20200723</v>
      </c>
      <c r="B1354" s="79">
        <v>44035</v>
      </c>
      <c r="C1354" s="41">
        <v>18.7</v>
      </c>
      <c r="D1354">
        <f t="shared" si="32"/>
        <v>0</v>
      </c>
    </row>
    <row r="1355" spans="1:4" x14ac:dyDescent="0.25">
      <c r="A1355" s="29">
        <v>20200724</v>
      </c>
      <c r="B1355" s="79">
        <v>44036</v>
      </c>
      <c r="C1355" s="41">
        <v>18.8</v>
      </c>
      <c r="D1355">
        <f t="shared" si="32"/>
        <v>0</v>
      </c>
    </row>
    <row r="1356" spans="1:4" x14ac:dyDescent="0.25">
      <c r="A1356" s="29">
        <v>20200725</v>
      </c>
      <c r="B1356" s="79">
        <v>44037</v>
      </c>
      <c r="C1356" s="41">
        <v>19.600000000000001</v>
      </c>
      <c r="D1356">
        <f t="shared" si="32"/>
        <v>0</v>
      </c>
    </row>
    <row r="1357" spans="1:4" x14ac:dyDescent="0.25">
      <c r="A1357" s="29">
        <v>20200726</v>
      </c>
      <c r="B1357" s="79">
        <v>44038</v>
      </c>
      <c r="C1357" s="41">
        <v>17.100000000000001</v>
      </c>
      <c r="D1357">
        <f t="shared" si="32"/>
        <v>0</v>
      </c>
    </row>
    <row r="1358" spans="1:4" x14ac:dyDescent="0.25">
      <c r="A1358" s="29">
        <v>20200727</v>
      </c>
      <c r="B1358" s="79">
        <v>44039</v>
      </c>
      <c r="C1358" s="41">
        <v>19.5</v>
      </c>
      <c r="D1358">
        <f t="shared" si="32"/>
        <v>0</v>
      </c>
    </row>
    <row r="1359" spans="1:4" x14ac:dyDescent="0.25">
      <c r="A1359" s="29">
        <v>20200728</v>
      </c>
      <c r="B1359" s="79">
        <v>44040</v>
      </c>
      <c r="C1359" s="41">
        <v>22.6</v>
      </c>
      <c r="D1359">
        <f t="shared" si="32"/>
        <v>0</v>
      </c>
    </row>
    <row r="1360" spans="1:4" x14ac:dyDescent="0.25">
      <c r="A1360" s="29">
        <v>20200729</v>
      </c>
      <c r="B1360" s="79">
        <v>44041</v>
      </c>
      <c r="C1360" s="41">
        <v>20.8</v>
      </c>
      <c r="D1360">
        <f t="shared" si="32"/>
        <v>0</v>
      </c>
    </row>
    <row r="1361" spans="1:4" x14ac:dyDescent="0.25">
      <c r="A1361" s="29">
        <v>20200730</v>
      </c>
      <c r="B1361" s="79">
        <v>44042</v>
      </c>
      <c r="C1361" s="41">
        <v>20.9</v>
      </c>
      <c r="D1361">
        <f t="shared" si="32"/>
        <v>0</v>
      </c>
    </row>
    <row r="1362" spans="1:4" x14ac:dyDescent="0.25">
      <c r="A1362" s="29">
        <v>20200731</v>
      </c>
      <c r="B1362" s="79">
        <v>44043</v>
      </c>
      <c r="C1362" s="41">
        <v>22.6</v>
      </c>
      <c r="D1362">
        <f t="shared" si="32"/>
        <v>0</v>
      </c>
    </row>
    <row r="1363" spans="1:4" x14ac:dyDescent="0.25">
      <c r="A1363" s="29">
        <v>20200801</v>
      </c>
      <c r="B1363" s="79">
        <v>44044</v>
      </c>
      <c r="C1363" s="41">
        <v>23.1</v>
      </c>
      <c r="D1363">
        <f t="shared" si="32"/>
        <v>0</v>
      </c>
    </row>
    <row r="1364" spans="1:4" x14ac:dyDescent="0.25">
      <c r="A1364" s="29">
        <v>20200802</v>
      </c>
      <c r="B1364" s="79">
        <v>44045</v>
      </c>
      <c r="C1364" s="41">
        <v>19.2</v>
      </c>
      <c r="D1364">
        <f t="shared" si="32"/>
        <v>0</v>
      </c>
    </row>
    <row r="1365" spans="1:4" x14ac:dyDescent="0.25">
      <c r="A1365" s="29">
        <v>20200803</v>
      </c>
      <c r="B1365" s="79">
        <v>44046</v>
      </c>
      <c r="C1365" s="41">
        <v>16.7</v>
      </c>
      <c r="D1365">
        <f t="shared" si="32"/>
        <v>0</v>
      </c>
    </row>
    <row r="1366" spans="1:4" x14ac:dyDescent="0.25">
      <c r="A1366" s="29">
        <v>20200804</v>
      </c>
      <c r="B1366" s="79">
        <v>44047</v>
      </c>
      <c r="C1366" s="41">
        <v>13.7</v>
      </c>
      <c r="D1366">
        <f t="shared" si="32"/>
        <v>6.3000000000000007</v>
      </c>
    </row>
    <row r="1367" spans="1:4" x14ac:dyDescent="0.25">
      <c r="A1367" s="29">
        <v>20200805</v>
      </c>
      <c r="B1367" s="79">
        <v>44048</v>
      </c>
      <c r="C1367" s="41">
        <v>15.3</v>
      </c>
      <c r="D1367">
        <f t="shared" si="32"/>
        <v>0</v>
      </c>
    </row>
    <row r="1368" spans="1:4" x14ac:dyDescent="0.25">
      <c r="A1368" s="29">
        <v>20200806</v>
      </c>
      <c r="B1368" s="79">
        <v>44049</v>
      </c>
      <c r="C1368" s="41">
        <v>18.2</v>
      </c>
      <c r="D1368">
        <f t="shared" si="32"/>
        <v>0</v>
      </c>
    </row>
    <row r="1369" spans="1:4" x14ac:dyDescent="0.25">
      <c r="A1369" s="29">
        <v>20200807</v>
      </c>
      <c r="B1369" s="79">
        <v>44050</v>
      </c>
      <c r="C1369" s="41">
        <v>20.7</v>
      </c>
      <c r="D1369">
        <f t="shared" si="32"/>
        <v>0</v>
      </c>
    </row>
    <row r="1370" spans="1:4" x14ac:dyDescent="0.25">
      <c r="A1370" s="29">
        <v>20200808</v>
      </c>
      <c r="B1370" s="79">
        <v>44051</v>
      </c>
      <c r="C1370" s="41">
        <v>20.8</v>
      </c>
      <c r="D1370">
        <f t="shared" si="32"/>
        <v>0</v>
      </c>
    </row>
    <row r="1371" spans="1:4" x14ac:dyDescent="0.25">
      <c r="A1371" s="29">
        <v>20200809</v>
      </c>
      <c r="B1371" s="79">
        <v>44052</v>
      </c>
      <c r="C1371" s="41">
        <v>21.1</v>
      </c>
      <c r="D1371">
        <f t="shared" si="32"/>
        <v>0</v>
      </c>
    </row>
    <row r="1372" spans="1:4" x14ac:dyDescent="0.25">
      <c r="A1372" s="29">
        <v>20200810</v>
      </c>
      <c r="B1372" s="79">
        <v>44053</v>
      </c>
      <c r="C1372" s="41">
        <v>21.6</v>
      </c>
      <c r="D1372">
        <f t="shared" si="32"/>
        <v>0</v>
      </c>
    </row>
    <row r="1373" spans="1:4" x14ac:dyDescent="0.25">
      <c r="A1373" s="29">
        <v>20200811</v>
      </c>
      <c r="B1373" s="79">
        <v>44054</v>
      </c>
      <c r="C1373" s="41">
        <v>22.4</v>
      </c>
      <c r="D1373">
        <f t="shared" si="32"/>
        <v>0</v>
      </c>
    </row>
    <row r="1374" spans="1:4" x14ac:dyDescent="0.25">
      <c r="A1374" s="29">
        <v>20200812</v>
      </c>
      <c r="B1374" s="79">
        <v>44055</v>
      </c>
      <c r="C1374" s="41">
        <v>21.9</v>
      </c>
      <c r="D1374">
        <f t="shared" si="32"/>
        <v>0</v>
      </c>
    </row>
    <row r="1375" spans="1:4" x14ac:dyDescent="0.25">
      <c r="A1375" s="29">
        <v>20200813</v>
      </c>
      <c r="B1375" s="79">
        <v>44056</v>
      </c>
      <c r="C1375" s="41">
        <v>20.100000000000001</v>
      </c>
      <c r="D1375">
        <f t="shared" si="32"/>
        <v>0</v>
      </c>
    </row>
    <row r="1376" spans="1:4" x14ac:dyDescent="0.25">
      <c r="A1376" s="29">
        <v>20200814</v>
      </c>
      <c r="B1376" s="79">
        <v>44057</v>
      </c>
      <c r="C1376" s="41">
        <v>20.399999999999999</v>
      </c>
      <c r="D1376">
        <f t="shared" si="32"/>
        <v>0</v>
      </c>
    </row>
    <row r="1377" spans="1:4" x14ac:dyDescent="0.25">
      <c r="A1377" s="29">
        <v>20200815</v>
      </c>
      <c r="B1377" s="79">
        <v>44058</v>
      </c>
      <c r="C1377" s="41">
        <v>20.399999999999999</v>
      </c>
      <c r="D1377">
        <f t="shared" si="32"/>
        <v>0</v>
      </c>
    </row>
    <row r="1378" spans="1:4" x14ac:dyDescent="0.25">
      <c r="A1378" s="29">
        <v>20200816</v>
      </c>
      <c r="B1378" s="79">
        <v>44059</v>
      </c>
      <c r="C1378" s="41">
        <v>19.8</v>
      </c>
      <c r="D1378">
        <f t="shared" si="32"/>
        <v>0</v>
      </c>
    </row>
    <row r="1379" spans="1:4" x14ac:dyDescent="0.25">
      <c r="A1379" s="29">
        <v>20200817</v>
      </c>
      <c r="B1379" s="79">
        <v>44060</v>
      </c>
      <c r="C1379" s="41">
        <v>18.7</v>
      </c>
      <c r="D1379">
        <f t="shared" si="32"/>
        <v>0</v>
      </c>
    </row>
    <row r="1380" spans="1:4" x14ac:dyDescent="0.25">
      <c r="A1380" s="29">
        <v>20200818</v>
      </c>
      <c r="B1380" s="79">
        <v>44061</v>
      </c>
      <c r="C1380" s="41">
        <v>17.3</v>
      </c>
      <c r="D1380">
        <f t="shared" si="32"/>
        <v>0</v>
      </c>
    </row>
    <row r="1381" spans="1:4" x14ac:dyDescent="0.25">
      <c r="A1381" s="29">
        <v>20200819</v>
      </c>
      <c r="B1381" s="79">
        <v>44062</v>
      </c>
      <c r="C1381" s="41">
        <v>18.5</v>
      </c>
      <c r="D1381">
        <f t="shared" si="32"/>
        <v>0</v>
      </c>
    </row>
    <row r="1382" spans="1:4" x14ac:dyDescent="0.25">
      <c r="A1382" s="29">
        <v>20200820</v>
      </c>
      <c r="B1382" s="79">
        <v>44063</v>
      </c>
      <c r="C1382" s="41">
        <v>20.5</v>
      </c>
      <c r="D1382">
        <f t="shared" si="32"/>
        <v>0</v>
      </c>
    </row>
    <row r="1383" spans="1:4" x14ac:dyDescent="0.25">
      <c r="A1383" s="29">
        <v>20200821</v>
      </c>
      <c r="B1383" s="79">
        <v>44064</v>
      </c>
      <c r="C1383" s="41">
        <v>23.4</v>
      </c>
      <c r="D1383">
        <f t="shared" si="32"/>
        <v>0</v>
      </c>
    </row>
    <row r="1384" spans="1:4" x14ac:dyDescent="0.25">
      <c r="A1384" s="29">
        <v>20200822</v>
      </c>
      <c r="B1384" s="79">
        <v>44065</v>
      </c>
      <c r="C1384" s="41">
        <v>19.600000000000001</v>
      </c>
      <c r="D1384">
        <f t="shared" si="32"/>
        <v>0</v>
      </c>
    </row>
    <row r="1385" spans="1:4" x14ac:dyDescent="0.25">
      <c r="A1385" s="29">
        <v>20200823</v>
      </c>
      <c r="B1385" s="79">
        <v>44066</v>
      </c>
      <c r="C1385" s="41">
        <v>18.2</v>
      </c>
      <c r="D1385">
        <f t="shared" si="32"/>
        <v>0</v>
      </c>
    </row>
    <row r="1386" spans="1:4" x14ac:dyDescent="0.25">
      <c r="A1386" s="29">
        <v>20200824</v>
      </c>
      <c r="B1386" s="79">
        <v>44067</v>
      </c>
      <c r="C1386" s="41">
        <v>16.2</v>
      </c>
      <c r="D1386">
        <f t="shared" si="32"/>
        <v>0</v>
      </c>
    </row>
    <row r="1387" spans="1:4" x14ac:dyDescent="0.25">
      <c r="A1387" s="29">
        <v>20200825</v>
      </c>
      <c r="B1387" s="79">
        <v>44068</v>
      </c>
      <c r="C1387" s="41">
        <v>17.7</v>
      </c>
      <c r="D1387">
        <f t="shared" si="32"/>
        <v>0</v>
      </c>
    </row>
    <row r="1388" spans="1:4" x14ac:dyDescent="0.25">
      <c r="A1388" s="29">
        <v>20200826</v>
      </c>
      <c r="B1388" s="79">
        <v>44069</v>
      </c>
      <c r="C1388" s="41">
        <v>21.8</v>
      </c>
      <c r="D1388">
        <f t="shared" si="32"/>
        <v>0</v>
      </c>
    </row>
    <row r="1389" spans="1:4" x14ac:dyDescent="0.25">
      <c r="A1389" s="29">
        <v>20200827</v>
      </c>
      <c r="B1389" s="79">
        <v>44070</v>
      </c>
      <c r="C1389" s="41">
        <v>16.2</v>
      </c>
      <c r="D1389">
        <f t="shared" si="32"/>
        <v>0</v>
      </c>
    </row>
    <row r="1390" spans="1:4" x14ac:dyDescent="0.25">
      <c r="A1390" s="29">
        <v>20200828</v>
      </c>
      <c r="B1390" s="79">
        <v>44071</v>
      </c>
      <c r="C1390" s="41">
        <v>17.3</v>
      </c>
      <c r="D1390">
        <f t="shared" si="32"/>
        <v>0</v>
      </c>
    </row>
    <row r="1391" spans="1:4" x14ac:dyDescent="0.25">
      <c r="A1391" s="29">
        <v>20200829</v>
      </c>
      <c r="B1391" s="79">
        <v>44072</v>
      </c>
      <c r="C1391" s="41">
        <v>14.3</v>
      </c>
      <c r="D1391">
        <f t="shared" si="32"/>
        <v>5.6999999999999993</v>
      </c>
    </row>
    <row r="1392" spans="1:4" x14ac:dyDescent="0.25">
      <c r="A1392" s="29">
        <v>20200830</v>
      </c>
      <c r="B1392" s="79">
        <v>44073</v>
      </c>
      <c r="C1392" s="41">
        <v>13.8</v>
      </c>
      <c r="D1392">
        <f t="shared" si="32"/>
        <v>6.1999999999999993</v>
      </c>
    </row>
    <row r="1393" spans="1:4" x14ac:dyDescent="0.25">
      <c r="A1393" s="29">
        <v>20200831</v>
      </c>
      <c r="B1393" s="79">
        <v>44074</v>
      </c>
      <c r="C1393" s="41">
        <v>13.7</v>
      </c>
      <c r="D1393">
        <f t="shared" si="32"/>
        <v>6.3000000000000007</v>
      </c>
    </row>
    <row r="1394" spans="1:4" x14ac:dyDescent="0.25">
      <c r="A1394" s="29">
        <v>20200901</v>
      </c>
      <c r="B1394" s="79">
        <v>44075</v>
      </c>
      <c r="C1394" s="41">
        <v>13.5</v>
      </c>
      <c r="D1394">
        <f t="shared" si="32"/>
        <v>6.5</v>
      </c>
    </row>
    <row r="1395" spans="1:4" x14ac:dyDescent="0.25">
      <c r="A1395" s="29">
        <v>20200902</v>
      </c>
      <c r="B1395" s="79">
        <v>44076</v>
      </c>
      <c r="C1395" s="41">
        <v>13.6</v>
      </c>
      <c r="D1395">
        <f t="shared" si="32"/>
        <v>6.4</v>
      </c>
    </row>
    <row r="1396" spans="1:4" x14ac:dyDescent="0.25">
      <c r="A1396" s="29">
        <v>20200903</v>
      </c>
      <c r="B1396" s="79">
        <v>44077</v>
      </c>
      <c r="C1396" s="41">
        <v>14.3</v>
      </c>
      <c r="D1396">
        <f t="shared" si="32"/>
        <v>5.6999999999999993</v>
      </c>
    </row>
    <row r="1397" spans="1:4" x14ac:dyDescent="0.25">
      <c r="A1397" s="29">
        <v>20200904</v>
      </c>
      <c r="B1397" s="79">
        <v>44078</v>
      </c>
      <c r="C1397" s="41">
        <v>18.899999999999999</v>
      </c>
      <c r="D1397">
        <f t="shared" si="32"/>
        <v>0</v>
      </c>
    </row>
    <row r="1398" spans="1:4" x14ac:dyDescent="0.25">
      <c r="A1398" s="29">
        <v>20200905</v>
      </c>
      <c r="B1398" s="79">
        <v>44079</v>
      </c>
      <c r="C1398" s="41">
        <v>19</v>
      </c>
      <c r="D1398">
        <f t="shared" si="32"/>
        <v>0</v>
      </c>
    </row>
    <row r="1399" spans="1:4" x14ac:dyDescent="0.25">
      <c r="A1399" s="29">
        <v>20200906</v>
      </c>
      <c r="B1399" s="79">
        <v>44080</v>
      </c>
      <c r="C1399" s="41">
        <v>15.6</v>
      </c>
      <c r="D1399">
        <f t="shared" si="32"/>
        <v>0</v>
      </c>
    </row>
    <row r="1400" spans="1:4" x14ac:dyDescent="0.25">
      <c r="A1400" s="29">
        <v>20200907</v>
      </c>
      <c r="B1400" s="79">
        <v>44081</v>
      </c>
      <c r="C1400" s="41">
        <v>13.8</v>
      </c>
      <c r="D1400">
        <f t="shared" si="32"/>
        <v>6.1999999999999993</v>
      </c>
    </row>
    <row r="1401" spans="1:4" x14ac:dyDescent="0.25">
      <c r="A1401" s="29">
        <v>20200908</v>
      </c>
      <c r="B1401" s="79">
        <v>44082</v>
      </c>
      <c r="C1401" s="41">
        <v>13.2</v>
      </c>
      <c r="D1401">
        <f t="shared" si="32"/>
        <v>6.8000000000000007</v>
      </c>
    </row>
    <row r="1402" spans="1:4" x14ac:dyDescent="0.25">
      <c r="A1402" s="29">
        <v>20200909</v>
      </c>
      <c r="B1402" s="79">
        <v>44083</v>
      </c>
      <c r="C1402" s="41">
        <v>14.6</v>
      </c>
      <c r="D1402">
        <f t="shared" si="32"/>
        <v>5.4</v>
      </c>
    </row>
    <row r="1403" spans="1:4" x14ac:dyDescent="0.25">
      <c r="A1403" s="29">
        <v>20200910</v>
      </c>
      <c r="B1403" s="79">
        <v>44084</v>
      </c>
      <c r="C1403" s="41">
        <v>16.8</v>
      </c>
      <c r="D1403">
        <f t="shared" si="32"/>
        <v>0</v>
      </c>
    </row>
    <row r="1404" spans="1:4" x14ac:dyDescent="0.25">
      <c r="A1404" s="29">
        <v>20200911</v>
      </c>
      <c r="B1404" s="79">
        <v>44085</v>
      </c>
      <c r="C1404" s="41">
        <v>15.9</v>
      </c>
      <c r="D1404">
        <f t="shared" si="32"/>
        <v>0</v>
      </c>
    </row>
    <row r="1405" spans="1:4" x14ac:dyDescent="0.25">
      <c r="A1405" s="29">
        <v>20200912</v>
      </c>
      <c r="B1405" s="79">
        <v>44086</v>
      </c>
      <c r="C1405" s="41">
        <v>16.7</v>
      </c>
      <c r="D1405">
        <f t="shared" si="32"/>
        <v>0</v>
      </c>
    </row>
    <row r="1406" spans="1:4" x14ac:dyDescent="0.25">
      <c r="A1406" s="29">
        <v>20200913</v>
      </c>
      <c r="B1406" s="79">
        <v>44087</v>
      </c>
      <c r="C1406" s="41">
        <v>16.8</v>
      </c>
      <c r="D1406">
        <f t="shared" si="32"/>
        <v>0</v>
      </c>
    </row>
    <row r="1407" spans="1:4" x14ac:dyDescent="0.25">
      <c r="A1407" s="29">
        <v>20200914</v>
      </c>
      <c r="B1407" s="79">
        <v>44088</v>
      </c>
      <c r="C1407" s="41">
        <v>16.7</v>
      </c>
      <c r="D1407">
        <f t="shared" si="32"/>
        <v>0</v>
      </c>
    </row>
    <row r="1408" spans="1:4" x14ac:dyDescent="0.25">
      <c r="A1408" s="29">
        <v>20200915</v>
      </c>
      <c r="B1408" s="79">
        <v>44089</v>
      </c>
      <c r="C1408" s="41">
        <v>17.5</v>
      </c>
      <c r="D1408">
        <f t="shared" si="32"/>
        <v>0</v>
      </c>
    </row>
    <row r="1409" spans="1:4" x14ac:dyDescent="0.25">
      <c r="A1409" s="29">
        <v>20200916</v>
      </c>
      <c r="B1409" s="79">
        <v>44090</v>
      </c>
      <c r="C1409" s="41">
        <v>18.3</v>
      </c>
      <c r="D1409">
        <f t="shared" si="32"/>
        <v>0</v>
      </c>
    </row>
    <row r="1410" spans="1:4" x14ac:dyDescent="0.25">
      <c r="A1410" s="29">
        <v>20200917</v>
      </c>
      <c r="B1410" s="79">
        <v>44091</v>
      </c>
      <c r="C1410" s="41">
        <v>17.5</v>
      </c>
      <c r="D1410">
        <f t="shared" si="32"/>
        <v>0</v>
      </c>
    </row>
    <row r="1411" spans="1:4" x14ac:dyDescent="0.25">
      <c r="A1411" s="29">
        <v>20200918</v>
      </c>
      <c r="B1411" s="79">
        <v>44092</v>
      </c>
      <c r="C1411" s="41">
        <v>13.7</v>
      </c>
      <c r="D1411">
        <f t="shared" si="32"/>
        <v>6.3000000000000007</v>
      </c>
    </row>
    <row r="1412" spans="1:4" x14ac:dyDescent="0.25">
      <c r="A1412" s="29">
        <v>20200919</v>
      </c>
      <c r="B1412" s="79">
        <v>44093</v>
      </c>
      <c r="C1412" s="41">
        <v>12.8</v>
      </c>
      <c r="D1412">
        <f t="shared" ref="D1412:D1475" si="33">IF(C1412&lt;15,20-C1412,0)</f>
        <v>7.1999999999999993</v>
      </c>
    </row>
    <row r="1413" spans="1:4" x14ac:dyDescent="0.25">
      <c r="A1413" s="29">
        <v>20200920</v>
      </c>
      <c r="B1413" s="79">
        <v>44094</v>
      </c>
      <c r="C1413" s="41">
        <v>13.4</v>
      </c>
      <c r="D1413">
        <f t="shared" si="33"/>
        <v>6.6</v>
      </c>
    </row>
    <row r="1414" spans="1:4" x14ac:dyDescent="0.25">
      <c r="A1414" s="29">
        <v>20200921</v>
      </c>
      <c r="B1414" s="79">
        <v>44095</v>
      </c>
      <c r="C1414" s="41">
        <v>14.2</v>
      </c>
      <c r="D1414">
        <f t="shared" si="33"/>
        <v>5.8000000000000007</v>
      </c>
    </row>
    <row r="1415" spans="1:4" x14ac:dyDescent="0.25">
      <c r="A1415" s="29">
        <v>20200922</v>
      </c>
      <c r="B1415" s="79">
        <v>44096</v>
      </c>
      <c r="C1415" s="41">
        <v>15.7</v>
      </c>
      <c r="D1415">
        <f t="shared" si="33"/>
        <v>0</v>
      </c>
    </row>
    <row r="1416" spans="1:4" x14ac:dyDescent="0.25">
      <c r="A1416" s="29">
        <v>20200923</v>
      </c>
      <c r="B1416" s="79">
        <v>44097</v>
      </c>
      <c r="C1416" s="41">
        <v>15.7</v>
      </c>
      <c r="D1416">
        <f t="shared" si="33"/>
        <v>0</v>
      </c>
    </row>
    <row r="1417" spans="1:4" x14ac:dyDescent="0.25">
      <c r="A1417" s="29">
        <v>20200924</v>
      </c>
      <c r="B1417" s="79">
        <v>44098</v>
      </c>
      <c r="C1417" s="41">
        <v>15.4</v>
      </c>
      <c r="D1417">
        <f t="shared" si="33"/>
        <v>0</v>
      </c>
    </row>
    <row r="1418" spans="1:4" x14ac:dyDescent="0.25">
      <c r="A1418" s="29">
        <v>20200925</v>
      </c>
      <c r="B1418" s="79">
        <v>44099</v>
      </c>
      <c r="C1418" s="41">
        <v>9.3000000000000007</v>
      </c>
      <c r="D1418">
        <f t="shared" si="33"/>
        <v>10.7</v>
      </c>
    </row>
    <row r="1419" spans="1:4" x14ac:dyDescent="0.25">
      <c r="A1419" s="29">
        <v>20200926</v>
      </c>
      <c r="B1419" s="79">
        <v>44100</v>
      </c>
      <c r="C1419" s="41">
        <v>7.3</v>
      </c>
      <c r="D1419">
        <f t="shared" si="33"/>
        <v>12.7</v>
      </c>
    </row>
    <row r="1420" spans="1:4" x14ac:dyDescent="0.25">
      <c r="A1420" s="29">
        <v>20200927</v>
      </c>
      <c r="B1420" s="79">
        <v>44101</v>
      </c>
      <c r="C1420" s="41">
        <v>9.1</v>
      </c>
      <c r="D1420">
        <f t="shared" si="33"/>
        <v>10.9</v>
      </c>
    </row>
    <row r="1421" spans="1:4" x14ac:dyDescent="0.25">
      <c r="A1421" s="29">
        <v>20200928</v>
      </c>
      <c r="B1421" s="79">
        <v>44102</v>
      </c>
      <c r="C1421" s="41">
        <v>6.9</v>
      </c>
      <c r="D1421">
        <f t="shared" si="33"/>
        <v>13.1</v>
      </c>
    </row>
    <row r="1422" spans="1:4" x14ac:dyDescent="0.25">
      <c r="A1422" s="29">
        <v>20200929</v>
      </c>
      <c r="B1422" s="79">
        <v>44103</v>
      </c>
      <c r="C1422" s="41">
        <v>9.9</v>
      </c>
      <c r="D1422">
        <f t="shared" si="33"/>
        <v>10.1</v>
      </c>
    </row>
    <row r="1423" spans="1:4" x14ac:dyDescent="0.25">
      <c r="A1423" s="29">
        <v>20200930</v>
      </c>
      <c r="B1423" s="79">
        <v>44104</v>
      </c>
      <c r="C1423" s="41">
        <v>11.3</v>
      </c>
      <c r="D1423">
        <f t="shared" si="33"/>
        <v>8.6999999999999993</v>
      </c>
    </row>
    <row r="1424" spans="1:4" x14ac:dyDescent="0.25">
      <c r="A1424" s="29">
        <v>20201001</v>
      </c>
      <c r="B1424" s="79">
        <v>44105</v>
      </c>
      <c r="C1424" s="41">
        <v>10</v>
      </c>
      <c r="D1424">
        <f t="shared" si="33"/>
        <v>10</v>
      </c>
    </row>
    <row r="1425" spans="1:4" x14ac:dyDescent="0.25">
      <c r="A1425" s="29">
        <v>20201002</v>
      </c>
      <c r="B1425" s="79">
        <v>44106</v>
      </c>
      <c r="C1425" s="41">
        <v>13.3</v>
      </c>
      <c r="D1425">
        <f t="shared" si="33"/>
        <v>6.6999999999999993</v>
      </c>
    </row>
    <row r="1426" spans="1:4" x14ac:dyDescent="0.25">
      <c r="A1426" s="29">
        <v>20201003</v>
      </c>
      <c r="B1426" s="79">
        <v>44107</v>
      </c>
      <c r="C1426" s="41">
        <v>12.1</v>
      </c>
      <c r="D1426">
        <f t="shared" si="33"/>
        <v>7.9</v>
      </c>
    </row>
    <row r="1427" spans="1:4" x14ac:dyDescent="0.25">
      <c r="A1427" s="29">
        <v>20201004</v>
      </c>
      <c r="B1427" s="79">
        <v>44108</v>
      </c>
      <c r="C1427" s="41">
        <v>10.1</v>
      </c>
      <c r="D1427">
        <f t="shared" si="33"/>
        <v>9.9</v>
      </c>
    </row>
    <row r="1428" spans="1:4" x14ac:dyDescent="0.25">
      <c r="A1428" s="29">
        <v>20201005</v>
      </c>
      <c r="B1428" s="79">
        <v>44109</v>
      </c>
      <c r="C1428" s="41">
        <v>11</v>
      </c>
      <c r="D1428">
        <f t="shared" si="33"/>
        <v>9</v>
      </c>
    </row>
    <row r="1429" spans="1:4" x14ac:dyDescent="0.25">
      <c r="A1429" s="29">
        <v>20201006</v>
      </c>
      <c r="B1429" s="79">
        <v>44110</v>
      </c>
      <c r="C1429" s="41">
        <v>11.5</v>
      </c>
      <c r="D1429">
        <f t="shared" si="33"/>
        <v>8.5</v>
      </c>
    </row>
    <row r="1430" spans="1:4" x14ac:dyDescent="0.25">
      <c r="A1430" s="29">
        <v>20201007</v>
      </c>
      <c r="B1430" s="79">
        <v>44111</v>
      </c>
      <c r="C1430" s="41">
        <v>10.1</v>
      </c>
      <c r="D1430">
        <f t="shared" si="33"/>
        <v>9.9</v>
      </c>
    </row>
    <row r="1431" spans="1:4" x14ac:dyDescent="0.25">
      <c r="A1431" s="29">
        <v>20201008</v>
      </c>
      <c r="B1431" s="79">
        <v>44112</v>
      </c>
      <c r="C1431" s="41">
        <v>11.9</v>
      </c>
      <c r="D1431">
        <f t="shared" si="33"/>
        <v>8.1</v>
      </c>
    </row>
    <row r="1432" spans="1:4" x14ac:dyDescent="0.25">
      <c r="A1432" s="29">
        <v>20201009</v>
      </c>
      <c r="B1432" s="79">
        <v>44113</v>
      </c>
      <c r="C1432" s="41">
        <v>13.2</v>
      </c>
      <c r="D1432">
        <f t="shared" si="33"/>
        <v>6.8000000000000007</v>
      </c>
    </row>
    <row r="1433" spans="1:4" x14ac:dyDescent="0.25">
      <c r="A1433" s="29">
        <v>20201010</v>
      </c>
      <c r="B1433" s="79">
        <v>44114</v>
      </c>
      <c r="C1433" s="41">
        <v>9.3000000000000007</v>
      </c>
      <c r="D1433">
        <f t="shared" si="33"/>
        <v>10.7</v>
      </c>
    </row>
    <row r="1434" spans="1:4" x14ac:dyDescent="0.25">
      <c r="A1434" s="29">
        <v>20201011</v>
      </c>
      <c r="B1434" s="79">
        <v>44115</v>
      </c>
      <c r="C1434" s="41">
        <v>6.8</v>
      </c>
      <c r="D1434">
        <f t="shared" si="33"/>
        <v>13.2</v>
      </c>
    </row>
    <row r="1435" spans="1:4" x14ac:dyDescent="0.25">
      <c r="A1435" s="29">
        <v>20201012</v>
      </c>
      <c r="B1435" s="79">
        <v>44116</v>
      </c>
      <c r="C1435" s="41">
        <v>5.7</v>
      </c>
      <c r="D1435">
        <f t="shared" si="33"/>
        <v>14.3</v>
      </c>
    </row>
    <row r="1436" spans="1:4" x14ac:dyDescent="0.25">
      <c r="A1436" s="29">
        <v>20201013</v>
      </c>
      <c r="B1436" s="79">
        <v>44117</v>
      </c>
      <c r="C1436" s="41">
        <v>6.7</v>
      </c>
      <c r="D1436">
        <f t="shared" si="33"/>
        <v>13.3</v>
      </c>
    </row>
    <row r="1437" spans="1:4" x14ac:dyDescent="0.25">
      <c r="A1437" s="29">
        <v>20201014</v>
      </c>
      <c r="B1437" s="79">
        <v>44118</v>
      </c>
      <c r="C1437" s="41">
        <v>6</v>
      </c>
      <c r="D1437">
        <f t="shared" si="33"/>
        <v>14</v>
      </c>
    </row>
    <row r="1438" spans="1:4" x14ac:dyDescent="0.25">
      <c r="A1438" s="29">
        <v>20201015</v>
      </c>
      <c r="B1438" s="79">
        <v>44119</v>
      </c>
      <c r="C1438" s="41">
        <v>7</v>
      </c>
      <c r="D1438">
        <f t="shared" si="33"/>
        <v>13</v>
      </c>
    </row>
    <row r="1439" spans="1:4" x14ac:dyDescent="0.25">
      <c r="A1439" s="29">
        <v>20201016</v>
      </c>
      <c r="B1439" s="79">
        <v>44120</v>
      </c>
      <c r="C1439" s="41">
        <v>7.8</v>
      </c>
      <c r="D1439">
        <f t="shared" si="33"/>
        <v>12.2</v>
      </c>
    </row>
    <row r="1440" spans="1:4" x14ac:dyDescent="0.25">
      <c r="A1440" s="29">
        <v>20201017</v>
      </c>
      <c r="B1440" s="79">
        <v>44121</v>
      </c>
      <c r="C1440" s="41">
        <v>7</v>
      </c>
      <c r="D1440">
        <f t="shared" si="33"/>
        <v>13</v>
      </c>
    </row>
    <row r="1441" spans="1:4" x14ac:dyDescent="0.25">
      <c r="A1441" s="29">
        <v>20201018</v>
      </c>
      <c r="B1441" s="79">
        <v>44122</v>
      </c>
      <c r="C1441" s="41">
        <v>7</v>
      </c>
      <c r="D1441">
        <f t="shared" si="33"/>
        <v>13</v>
      </c>
    </row>
    <row r="1442" spans="1:4" x14ac:dyDescent="0.25">
      <c r="A1442" s="29">
        <v>20201019</v>
      </c>
      <c r="B1442" s="79">
        <v>44123</v>
      </c>
      <c r="C1442" s="41">
        <v>6.1</v>
      </c>
      <c r="D1442">
        <f t="shared" si="33"/>
        <v>13.9</v>
      </c>
    </row>
    <row r="1443" spans="1:4" x14ac:dyDescent="0.25">
      <c r="A1443" s="29">
        <v>20201020</v>
      </c>
      <c r="B1443" s="79">
        <v>44124</v>
      </c>
      <c r="C1443" s="41">
        <v>4.7</v>
      </c>
      <c r="D1443">
        <f t="shared" si="33"/>
        <v>15.3</v>
      </c>
    </row>
    <row r="1444" spans="1:4" x14ac:dyDescent="0.25">
      <c r="A1444" s="29">
        <v>20201021</v>
      </c>
      <c r="B1444" s="79">
        <v>44125</v>
      </c>
      <c r="C1444" s="41">
        <v>9.3000000000000007</v>
      </c>
      <c r="D1444">
        <f t="shared" si="33"/>
        <v>10.7</v>
      </c>
    </row>
    <row r="1445" spans="1:4" x14ac:dyDescent="0.25">
      <c r="A1445" s="29">
        <v>20201022</v>
      </c>
      <c r="B1445" s="79">
        <v>44126</v>
      </c>
      <c r="C1445" s="41">
        <v>10.199999999999999</v>
      </c>
      <c r="D1445">
        <f t="shared" si="33"/>
        <v>9.8000000000000007</v>
      </c>
    </row>
    <row r="1446" spans="1:4" x14ac:dyDescent="0.25">
      <c r="A1446" s="29">
        <v>20201023</v>
      </c>
      <c r="B1446" s="79">
        <v>44127</v>
      </c>
      <c r="C1446" s="41">
        <v>14</v>
      </c>
      <c r="D1446">
        <f t="shared" si="33"/>
        <v>6</v>
      </c>
    </row>
    <row r="1447" spans="1:4" x14ac:dyDescent="0.25">
      <c r="A1447" s="29">
        <v>20201024</v>
      </c>
      <c r="B1447" s="79">
        <v>44128</v>
      </c>
      <c r="C1447" s="41">
        <v>11.1</v>
      </c>
      <c r="D1447">
        <f t="shared" si="33"/>
        <v>8.9</v>
      </c>
    </row>
    <row r="1448" spans="1:4" x14ac:dyDescent="0.25">
      <c r="A1448" s="29">
        <v>20201025</v>
      </c>
      <c r="B1448" s="79">
        <v>44129</v>
      </c>
      <c r="C1448" s="41">
        <v>7.1</v>
      </c>
      <c r="D1448">
        <f t="shared" si="33"/>
        <v>12.9</v>
      </c>
    </row>
    <row r="1449" spans="1:4" x14ac:dyDescent="0.25">
      <c r="A1449" s="29">
        <v>20201026</v>
      </c>
      <c r="B1449" s="79">
        <v>44130</v>
      </c>
      <c r="C1449" s="41">
        <v>7.1</v>
      </c>
      <c r="D1449">
        <f t="shared" si="33"/>
        <v>12.9</v>
      </c>
    </row>
    <row r="1450" spans="1:4" x14ac:dyDescent="0.25">
      <c r="A1450" s="29">
        <v>20201027</v>
      </c>
      <c r="B1450" s="79">
        <v>44131</v>
      </c>
      <c r="C1450" s="41">
        <v>6</v>
      </c>
      <c r="D1450">
        <f t="shared" si="33"/>
        <v>14</v>
      </c>
    </row>
    <row r="1451" spans="1:4" x14ac:dyDescent="0.25">
      <c r="A1451" s="29">
        <v>20201028</v>
      </c>
      <c r="B1451" s="79">
        <v>44132</v>
      </c>
      <c r="C1451" s="41">
        <v>7.3</v>
      </c>
      <c r="D1451">
        <f t="shared" si="33"/>
        <v>12.7</v>
      </c>
    </row>
    <row r="1452" spans="1:4" x14ac:dyDescent="0.25">
      <c r="A1452" s="29">
        <v>20201029</v>
      </c>
      <c r="B1452" s="79">
        <v>44133</v>
      </c>
      <c r="C1452" s="41">
        <v>9.6999999999999993</v>
      </c>
      <c r="D1452">
        <f t="shared" si="33"/>
        <v>10.3</v>
      </c>
    </row>
    <row r="1453" spans="1:4" x14ac:dyDescent="0.25">
      <c r="A1453" s="29">
        <v>20201030</v>
      </c>
      <c r="B1453" s="79">
        <v>44134</v>
      </c>
      <c r="C1453" s="41">
        <v>11.4</v>
      </c>
      <c r="D1453">
        <f t="shared" si="33"/>
        <v>8.6</v>
      </c>
    </row>
    <row r="1454" spans="1:4" x14ac:dyDescent="0.25">
      <c r="A1454" s="29">
        <v>20201031</v>
      </c>
      <c r="B1454" s="79">
        <v>44135</v>
      </c>
      <c r="C1454" s="41">
        <v>10.1</v>
      </c>
      <c r="D1454">
        <f t="shared" si="33"/>
        <v>9.9</v>
      </c>
    </row>
    <row r="1455" spans="1:4" x14ac:dyDescent="0.25">
      <c r="A1455" s="29">
        <v>20201101</v>
      </c>
      <c r="B1455" s="79">
        <v>44136</v>
      </c>
      <c r="C1455" s="41">
        <v>9</v>
      </c>
      <c r="D1455">
        <f t="shared" si="33"/>
        <v>11</v>
      </c>
    </row>
    <row r="1456" spans="1:4" x14ac:dyDescent="0.25">
      <c r="A1456" s="29">
        <v>20201102</v>
      </c>
      <c r="B1456" s="79">
        <v>44137</v>
      </c>
      <c r="C1456" s="41">
        <v>16.2</v>
      </c>
      <c r="D1456">
        <f t="shared" si="33"/>
        <v>0</v>
      </c>
    </row>
    <row r="1457" spans="1:4" x14ac:dyDescent="0.25">
      <c r="A1457" s="29">
        <v>20201103</v>
      </c>
      <c r="B1457" s="79">
        <v>44138</v>
      </c>
      <c r="C1457" s="41">
        <v>11.7</v>
      </c>
      <c r="D1457">
        <f t="shared" si="33"/>
        <v>8.3000000000000007</v>
      </c>
    </row>
    <row r="1458" spans="1:4" x14ac:dyDescent="0.25">
      <c r="A1458" s="29">
        <v>20201104</v>
      </c>
      <c r="B1458" s="79">
        <v>44139</v>
      </c>
      <c r="C1458" s="41">
        <v>8</v>
      </c>
      <c r="D1458">
        <f t="shared" si="33"/>
        <v>12</v>
      </c>
    </row>
    <row r="1459" spans="1:4" x14ac:dyDescent="0.25">
      <c r="A1459" s="29">
        <v>20201105</v>
      </c>
      <c r="B1459" s="79">
        <v>44140</v>
      </c>
      <c r="C1459" s="41">
        <v>7</v>
      </c>
      <c r="D1459">
        <f t="shared" si="33"/>
        <v>13</v>
      </c>
    </row>
    <row r="1460" spans="1:4" x14ac:dyDescent="0.25">
      <c r="A1460" s="29">
        <v>20201106</v>
      </c>
      <c r="B1460" s="79">
        <v>44141</v>
      </c>
      <c r="C1460" s="41">
        <v>2.8</v>
      </c>
      <c r="D1460">
        <f t="shared" si="33"/>
        <v>17.2</v>
      </c>
    </row>
    <row r="1461" spans="1:4" x14ac:dyDescent="0.25">
      <c r="A1461" s="29">
        <v>20201107</v>
      </c>
      <c r="B1461" s="79">
        <v>44142</v>
      </c>
      <c r="C1461" s="41">
        <v>2.5</v>
      </c>
      <c r="D1461">
        <f t="shared" si="33"/>
        <v>17.5</v>
      </c>
    </row>
    <row r="1462" spans="1:4" x14ac:dyDescent="0.25">
      <c r="A1462" s="29">
        <v>20201108</v>
      </c>
      <c r="B1462" s="79">
        <v>44143</v>
      </c>
      <c r="C1462" s="41">
        <v>2.9</v>
      </c>
      <c r="D1462">
        <f t="shared" si="33"/>
        <v>17.100000000000001</v>
      </c>
    </row>
    <row r="1463" spans="1:4" x14ac:dyDescent="0.25">
      <c r="A1463" s="29">
        <v>20201109</v>
      </c>
      <c r="B1463" s="79">
        <v>44144</v>
      </c>
      <c r="C1463" s="41">
        <v>2.2000000000000002</v>
      </c>
      <c r="D1463">
        <f t="shared" si="33"/>
        <v>17.8</v>
      </c>
    </row>
    <row r="1464" spans="1:4" x14ac:dyDescent="0.25">
      <c r="A1464" s="29">
        <v>20201110</v>
      </c>
      <c r="B1464" s="79">
        <v>44145</v>
      </c>
      <c r="C1464" s="41">
        <v>3</v>
      </c>
      <c r="D1464">
        <f t="shared" si="33"/>
        <v>17</v>
      </c>
    </row>
    <row r="1465" spans="1:4" x14ac:dyDescent="0.25">
      <c r="A1465" s="29">
        <v>20201111</v>
      </c>
      <c r="B1465" s="79">
        <v>44146</v>
      </c>
      <c r="C1465" s="41">
        <v>5.3</v>
      </c>
      <c r="D1465">
        <f t="shared" si="33"/>
        <v>14.7</v>
      </c>
    </row>
    <row r="1466" spans="1:4" x14ac:dyDescent="0.25">
      <c r="A1466" s="29">
        <v>20201112</v>
      </c>
      <c r="B1466" s="79">
        <v>44147</v>
      </c>
      <c r="C1466" s="41">
        <v>7.1</v>
      </c>
      <c r="D1466">
        <f t="shared" si="33"/>
        <v>12.9</v>
      </c>
    </row>
    <row r="1467" spans="1:4" x14ac:dyDescent="0.25">
      <c r="A1467" s="29">
        <v>20201113</v>
      </c>
      <c r="B1467" s="79">
        <v>44148</v>
      </c>
      <c r="C1467" s="41">
        <v>7</v>
      </c>
      <c r="D1467">
        <f t="shared" si="33"/>
        <v>13</v>
      </c>
    </row>
    <row r="1468" spans="1:4" x14ac:dyDescent="0.25">
      <c r="A1468" s="29">
        <v>20201114</v>
      </c>
      <c r="B1468" s="79">
        <v>44149</v>
      </c>
      <c r="C1468" s="41">
        <v>8.1</v>
      </c>
      <c r="D1468">
        <f t="shared" si="33"/>
        <v>11.9</v>
      </c>
    </row>
    <row r="1469" spans="1:4" x14ac:dyDescent="0.25">
      <c r="A1469" s="29">
        <v>20201115</v>
      </c>
      <c r="B1469" s="79">
        <v>44150</v>
      </c>
      <c r="C1469" s="41">
        <v>4.2</v>
      </c>
      <c r="D1469">
        <f t="shared" si="33"/>
        <v>15.8</v>
      </c>
    </row>
    <row r="1470" spans="1:4" x14ac:dyDescent="0.25">
      <c r="A1470" s="29">
        <v>20201116</v>
      </c>
      <c r="B1470" s="79">
        <v>44151</v>
      </c>
      <c r="C1470" s="41">
        <v>8.1999999999999993</v>
      </c>
      <c r="D1470">
        <f t="shared" si="33"/>
        <v>11.8</v>
      </c>
    </row>
    <row r="1471" spans="1:4" x14ac:dyDescent="0.25">
      <c r="A1471" s="29">
        <v>20201117</v>
      </c>
      <c r="B1471" s="79">
        <v>44152</v>
      </c>
      <c r="C1471" s="41">
        <v>7.3</v>
      </c>
      <c r="D1471">
        <f t="shared" si="33"/>
        <v>12.7</v>
      </c>
    </row>
    <row r="1472" spans="1:4" x14ac:dyDescent="0.25">
      <c r="A1472" s="29">
        <v>20201118</v>
      </c>
      <c r="B1472" s="79">
        <v>44153</v>
      </c>
      <c r="C1472" s="41">
        <v>3.5</v>
      </c>
      <c r="D1472">
        <f t="shared" si="33"/>
        <v>16.5</v>
      </c>
    </row>
    <row r="1473" spans="1:4" x14ac:dyDescent="0.25">
      <c r="A1473" s="29">
        <v>20201119</v>
      </c>
      <c r="B1473" s="79">
        <v>44154</v>
      </c>
      <c r="C1473" s="41">
        <v>4.7</v>
      </c>
      <c r="D1473">
        <f t="shared" si="33"/>
        <v>15.3</v>
      </c>
    </row>
    <row r="1474" spans="1:4" x14ac:dyDescent="0.25">
      <c r="A1474" s="29">
        <v>20201120</v>
      </c>
      <c r="B1474" s="79">
        <v>44155</v>
      </c>
      <c r="C1474" s="41">
        <v>2.7</v>
      </c>
      <c r="D1474">
        <f t="shared" si="33"/>
        <v>17.3</v>
      </c>
    </row>
    <row r="1475" spans="1:4" x14ac:dyDescent="0.25">
      <c r="A1475" s="29">
        <v>20201121</v>
      </c>
      <c r="B1475" s="79">
        <v>44156</v>
      </c>
      <c r="C1475" s="41">
        <v>-1.7</v>
      </c>
      <c r="D1475">
        <f t="shared" si="33"/>
        <v>21.7</v>
      </c>
    </row>
    <row r="1476" spans="1:4" x14ac:dyDescent="0.25">
      <c r="A1476" s="29">
        <v>20201122</v>
      </c>
      <c r="B1476" s="79">
        <v>44157</v>
      </c>
      <c r="C1476" s="41">
        <v>0</v>
      </c>
      <c r="D1476">
        <f t="shared" ref="D1476:D1539" si="34">IF(C1476&lt;15,20-C1476,0)</f>
        <v>20</v>
      </c>
    </row>
    <row r="1477" spans="1:4" x14ac:dyDescent="0.25">
      <c r="A1477" s="29">
        <v>20201123</v>
      </c>
      <c r="B1477" s="79">
        <v>44158</v>
      </c>
      <c r="C1477" s="41">
        <v>3.8</v>
      </c>
      <c r="D1477">
        <f t="shared" si="34"/>
        <v>16.2</v>
      </c>
    </row>
    <row r="1478" spans="1:4" x14ac:dyDescent="0.25">
      <c r="A1478" s="29">
        <v>20201124</v>
      </c>
      <c r="B1478" s="79">
        <v>44159</v>
      </c>
      <c r="C1478" s="41">
        <v>3.8</v>
      </c>
      <c r="D1478">
        <f t="shared" si="34"/>
        <v>16.2</v>
      </c>
    </row>
    <row r="1479" spans="1:4" x14ac:dyDescent="0.25">
      <c r="A1479" s="29">
        <v>20201125</v>
      </c>
      <c r="B1479" s="79">
        <v>44160</v>
      </c>
      <c r="C1479" s="41">
        <v>1.3</v>
      </c>
      <c r="D1479">
        <f t="shared" si="34"/>
        <v>18.7</v>
      </c>
    </row>
    <row r="1480" spans="1:4" x14ac:dyDescent="0.25">
      <c r="A1480" s="29">
        <v>20201126</v>
      </c>
      <c r="B1480" s="79">
        <v>44161</v>
      </c>
      <c r="C1480" s="41">
        <v>0</v>
      </c>
      <c r="D1480">
        <f t="shared" si="34"/>
        <v>20</v>
      </c>
    </row>
    <row r="1481" spans="1:4" x14ac:dyDescent="0.25">
      <c r="A1481" s="29">
        <v>20201127</v>
      </c>
      <c r="B1481" s="79">
        <v>44162</v>
      </c>
      <c r="C1481" s="41">
        <v>-0.9</v>
      </c>
      <c r="D1481">
        <f t="shared" si="34"/>
        <v>20.9</v>
      </c>
    </row>
    <row r="1482" spans="1:4" x14ac:dyDescent="0.25">
      <c r="A1482" s="29">
        <v>20201128</v>
      </c>
      <c r="B1482" s="79">
        <v>44163</v>
      </c>
      <c r="C1482" s="41">
        <v>-1.1000000000000001</v>
      </c>
      <c r="D1482">
        <f t="shared" si="34"/>
        <v>21.1</v>
      </c>
    </row>
    <row r="1483" spans="1:4" x14ac:dyDescent="0.25">
      <c r="A1483" s="29">
        <v>20201129</v>
      </c>
      <c r="B1483" s="79">
        <v>44164</v>
      </c>
      <c r="C1483" s="41">
        <v>-1.5</v>
      </c>
      <c r="D1483">
        <f t="shared" si="34"/>
        <v>21.5</v>
      </c>
    </row>
    <row r="1484" spans="1:4" x14ac:dyDescent="0.25">
      <c r="A1484" s="29">
        <v>20201130</v>
      </c>
      <c r="B1484" s="79">
        <v>44165</v>
      </c>
      <c r="C1484" s="41">
        <v>-2.9</v>
      </c>
      <c r="D1484">
        <f t="shared" si="34"/>
        <v>22.9</v>
      </c>
    </row>
    <row r="1485" spans="1:4" x14ac:dyDescent="0.25">
      <c r="A1485" s="29">
        <v>20201201</v>
      </c>
      <c r="B1485" s="79">
        <v>44166</v>
      </c>
      <c r="C1485" s="41">
        <v>-1.6</v>
      </c>
      <c r="D1485">
        <f t="shared" si="34"/>
        <v>21.6</v>
      </c>
    </row>
    <row r="1486" spans="1:4" x14ac:dyDescent="0.25">
      <c r="A1486" s="29">
        <v>20201202</v>
      </c>
      <c r="B1486" s="79">
        <v>44167</v>
      </c>
      <c r="C1486" s="41">
        <v>-2.6</v>
      </c>
      <c r="D1486">
        <f t="shared" si="34"/>
        <v>22.6</v>
      </c>
    </row>
    <row r="1487" spans="1:4" x14ac:dyDescent="0.25">
      <c r="A1487" s="29">
        <v>20201203</v>
      </c>
      <c r="B1487" s="79">
        <v>44168</v>
      </c>
      <c r="C1487" s="41">
        <v>-1.9</v>
      </c>
      <c r="D1487">
        <f t="shared" si="34"/>
        <v>21.9</v>
      </c>
    </row>
    <row r="1488" spans="1:4" x14ac:dyDescent="0.25">
      <c r="A1488" s="29">
        <v>20201204</v>
      </c>
      <c r="B1488" s="79">
        <v>44169</v>
      </c>
      <c r="C1488" s="41">
        <v>-1</v>
      </c>
      <c r="D1488">
        <f t="shared" si="34"/>
        <v>21</v>
      </c>
    </row>
    <row r="1489" spans="1:4" x14ac:dyDescent="0.25">
      <c r="A1489" s="29">
        <v>20201205</v>
      </c>
      <c r="B1489" s="79">
        <v>44170</v>
      </c>
      <c r="C1489" s="41">
        <v>0.9</v>
      </c>
      <c r="D1489">
        <f t="shared" si="34"/>
        <v>19.100000000000001</v>
      </c>
    </row>
    <row r="1490" spans="1:4" x14ac:dyDescent="0.25">
      <c r="A1490" s="29">
        <v>20201206</v>
      </c>
      <c r="B1490" s="79">
        <v>44171</v>
      </c>
      <c r="C1490" s="41">
        <v>0.8</v>
      </c>
      <c r="D1490">
        <f t="shared" si="34"/>
        <v>19.2</v>
      </c>
    </row>
    <row r="1491" spans="1:4" x14ac:dyDescent="0.25">
      <c r="A1491" s="29">
        <v>20201207</v>
      </c>
      <c r="B1491" s="79">
        <v>44172</v>
      </c>
      <c r="C1491" s="41">
        <v>1.6</v>
      </c>
      <c r="D1491">
        <f t="shared" si="34"/>
        <v>18.399999999999999</v>
      </c>
    </row>
    <row r="1492" spans="1:4" x14ac:dyDescent="0.25">
      <c r="A1492" s="29">
        <v>20201208</v>
      </c>
      <c r="B1492" s="79">
        <v>44173</v>
      </c>
      <c r="C1492" s="41">
        <v>-0.1</v>
      </c>
      <c r="D1492">
        <f t="shared" si="34"/>
        <v>20.100000000000001</v>
      </c>
    </row>
    <row r="1493" spans="1:4" x14ac:dyDescent="0.25">
      <c r="A1493" s="29">
        <v>20201209</v>
      </c>
      <c r="B1493" s="79">
        <v>44174</v>
      </c>
      <c r="C1493" s="41">
        <v>0.4</v>
      </c>
      <c r="D1493">
        <f t="shared" si="34"/>
        <v>19.600000000000001</v>
      </c>
    </row>
    <row r="1494" spans="1:4" x14ac:dyDescent="0.25">
      <c r="A1494" s="29">
        <v>20201210</v>
      </c>
      <c r="B1494" s="79">
        <v>44175</v>
      </c>
      <c r="C1494" s="41">
        <v>0.7</v>
      </c>
      <c r="D1494">
        <f t="shared" si="34"/>
        <v>19.3</v>
      </c>
    </row>
    <row r="1495" spans="1:4" x14ac:dyDescent="0.25">
      <c r="A1495" s="29">
        <v>20201211</v>
      </c>
      <c r="B1495" s="79">
        <v>44176</v>
      </c>
      <c r="C1495" s="41">
        <v>0.3</v>
      </c>
      <c r="D1495">
        <f t="shared" si="34"/>
        <v>19.7</v>
      </c>
    </row>
    <row r="1496" spans="1:4" x14ac:dyDescent="0.25">
      <c r="A1496" s="29">
        <v>20201212</v>
      </c>
      <c r="B1496" s="79">
        <v>44177</v>
      </c>
      <c r="C1496" s="41">
        <v>1.7</v>
      </c>
      <c r="D1496">
        <f t="shared" si="34"/>
        <v>18.3</v>
      </c>
    </row>
    <row r="1497" spans="1:4" x14ac:dyDescent="0.25">
      <c r="A1497" s="29">
        <v>20201213</v>
      </c>
      <c r="B1497" s="79">
        <v>44178</v>
      </c>
      <c r="C1497" s="41">
        <v>4.4000000000000004</v>
      </c>
      <c r="D1497">
        <f t="shared" si="34"/>
        <v>15.6</v>
      </c>
    </row>
    <row r="1498" spans="1:4" x14ac:dyDescent="0.25">
      <c r="A1498" s="29">
        <v>20201214</v>
      </c>
      <c r="B1498" s="79">
        <v>44179</v>
      </c>
      <c r="C1498" s="41">
        <v>2</v>
      </c>
      <c r="D1498">
        <f t="shared" si="34"/>
        <v>18</v>
      </c>
    </row>
    <row r="1499" spans="1:4" x14ac:dyDescent="0.25">
      <c r="A1499" s="29">
        <v>20201215</v>
      </c>
      <c r="B1499" s="79">
        <v>44180</v>
      </c>
      <c r="C1499" s="41">
        <v>2</v>
      </c>
      <c r="D1499">
        <f t="shared" si="34"/>
        <v>18</v>
      </c>
    </row>
    <row r="1500" spans="1:4" x14ac:dyDescent="0.25">
      <c r="A1500" s="29">
        <v>20201216</v>
      </c>
      <c r="B1500" s="79">
        <v>44181</v>
      </c>
      <c r="C1500" s="41">
        <v>2.2000000000000002</v>
      </c>
      <c r="D1500">
        <f t="shared" si="34"/>
        <v>17.8</v>
      </c>
    </row>
    <row r="1501" spans="1:4" x14ac:dyDescent="0.25">
      <c r="A1501" s="29">
        <v>20201217</v>
      </c>
      <c r="B1501" s="79">
        <v>44182</v>
      </c>
      <c r="C1501" s="41">
        <v>1.3</v>
      </c>
      <c r="D1501">
        <f t="shared" si="34"/>
        <v>18.7</v>
      </c>
    </row>
    <row r="1502" spans="1:4" x14ac:dyDescent="0.25">
      <c r="A1502" s="29">
        <v>20201218</v>
      </c>
      <c r="B1502" s="79">
        <v>44183</v>
      </c>
      <c r="C1502" s="41">
        <v>0.3</v>
      </c>
      <c r="D1502">
        <f t="shared" si="34"/>
        <v>19.7</v>
      </c>
    </row>
    <row r="1503" spans="1:4" x14ac:dyDescent="0.25">
      <c r="A1503" s="29">
        <v>20201219</v>
      </c>
      <c r="B1503" s="79">
        <v>44184</v>
      </c>
      <c r="C1503" s="41">
        <v>-0.7</v>
      </c>
      <c r="D1503">
        <f t="shared" si="34"/>
        <v>20.7</v>
      </c>
    </row>
    <row r="1504" spans="1:4" x14ac:dyDescent="0.25">
      <c r="A1504" s="29">
        <v>20201220</v>
      </c>
      <c r="B1504" s="79">
        <v>44185</v>
      </c>
      <c r="C1504" s="41">
        <v>-1</v>
      </c>
      <c r="D1504">
        <f t="shared" si="34"/>
        <v>21</v>
      </c>
    </row>
    <row r="1505" spans="1:4" x14ac:dyDescent="0.25">
      <c r="A1505" s="29">
        <v>20201221</v>
      </c>
      <c r="B1505" s="79">
        <v>44186</v>
      </c>
      <c r="C1505" s="41">
        <v>1.8</v>
      </c>
      <c r="D1505">
        <f t="shared" si="34"/>
        <v>18.2</v>
      </c>
    </row>
    <row r="1506" spans="1:4" x14ac:dyDescent="0.25">
      <c r="A1506" s="29">
        <v>20201222</v>
      </c>
      <c r="B1506" s="79">
        <v>44187</v>
      </c>
      <c r="C1506" s="41">
        <v>10.4</v>
      </c>
      <c r="D1506">
        <f t="shared" si="34"/>
        <v>9.6</v>
      </c>
    </row>
    <row r="1507" spans="1:4" x14ac:dyDescent="0.25">
      <c r="A1507" s="29">
        <v>20201223</v>
      </c>
      <c r="B1507" s="79">
        <v>44188</v>
      </c>
      <c r="C1507" s="41">
        <v>10</v>
      </c>
      <c r="D1507">
        <f t="shared" si="34"/>
        <v>10</v>
      </c>
    </row>
    <row r="1508" spans="1:4" x14ac:dyDescent="0.25">
      <c r="A1508" s="29">
        <v>20201224</v>
      </c>
      <c r="B1508" s="79">
        <v>44189</v>
      </c>
      <c r="C1508" s="41">
        <v>7</v>
      </c>
      <c r="D1508">
        <f t="shared" si="34"/>
        <v>13</v>
      </c>
    </row>
    <row r="1509" spans="1:4" x14ac:dyDescent="0.25">
      <c r="A1509" s="29">
        <v>20201225</v>
      </c>
      <c r="B1509" s="79">
        <v>44190</v>
      </c>
      <c r="C1509" s="41">
        <v>1.8</v>
      </c>
      <c r="D1509">
        <f t="shared" si="34"/>
        <v>18.2</v>
      </c>
    </row>
    <row r="1510" spans="1:4" x14ac:dyDescent="0.25">
      <c r="A1510" s="29">
        <v>20201226</v>
      </c>
      <c r="B1510" s="79">
        <v>44191</v>
      </c>
      <c r="C1510" s="41">
        <v>-1</v>
      </c>
      <c r="D1510">
        <f t="shared" si="34"/>
        <v>21</v>
      </c>
    </row>
    <row r="1511" spans="1:4" x14ac:dyDescent="0.25">
      <c r="A1511" s="29">
        <v>20201227</v>
      </c>
      <c r="B1511" s="79">
        <v>44192</v>
      </c>
      <c r="C1511" s="41">
        <v>-3.9</v>
      </c>
      <c r="D1511">
        <f t="shared" si="34"/>
        <v>23.9</v>
      </c>
    </row>
    <row r="1512" spans="1:4" x14ac:dyDescent="0.25">
      <c r="A1512" s="29">
        <v>20201228</v>
      </c>
      <c r="B1512" s="79">
        <v>44193</v>
      </c>
      <c r="C1512" s="41">
        <v>-0.8</v>
      </c>
      <c r="D1512">
        <f t="shared" si="34"/>
        <v>20.8</v>
      </c>
    </row>
    <row r="1513" spans="1:4" x14ac:dyDescent="0.25">
      <c r="A1513" s="29">
        <v>20201229</v>
      </c>
      <c r="B1513" s="79">
        <v>44194</v>
      </c>
      <c r="C1513" s="41">
        <v>1.5</v>
      </c>
      <c r="D1513">
        <f t="shared" si="34"/>
        <v>18.5</v>
      </c>
    </row>
    <row r="1514" spans="1:4" x14ac:dyDescent="0.25">
      <c r="A1514" s="29">
        <v>20201230</v>
      </c>
      <c r="B1514" s="79">
        <v>44195</v>
      </c>
      <c r="C1514" s="41">
        <v>0.4</v>
      </c>
      <c r="D1514">
        <f t="shared" si="34"/>
        <v>19.600000000000001</v>
      </c>
    </row>
    <row r="1515" spans="1:4" x14ac:dyDescent="0.25">
      <c r="A1515" s="29">
        <v>20201231</v>
      </c>
      <c r="B1515" s="79">
        <v>44196</v>
      </c>
      <c r="C1515" s="41">
        <v>-0.9</v>
      </c>
      <c r="D1515">
        <f t="shared" si="34"/>
        <v>20.9</v>
      </c>
    </row>
    <row r="1516" spans="1:4" x14ac:dyDescent="0.25">
      <c r="A1516">
        <v>20210101</v>
      </c>
      <c r="B1516" s="79">
        <v>44197</v>
      </c>
      <c r="C1516">
        <v>-1.4</v>
      </c>
      <c r="D1516">
        <f t="shared" si="34"/>
        <v>21.4</v>
      </c>
    </row>
    <row r="1517" spans="1:4" x14ac:dyDescent="0.25">
      <c r="A1517">
        <v>20210102</v>
      </c>
      <c r="B1517" s="79">
        <v>44198</v>
      </c>
      <c r="C1517">
        <v>-1.8</v>
      </c>
      <c r="D1517">
        <f t="shared" si="34"/>
        <v>21.8</v>
      </c>
    </row>
    <row r="1518" spans="1:4" x14ac:dyDescent="0.25">
      <c r="A1518">
        <v>20210103</v>
      </c>
      <c r="B1518" s="79">
        <v>44199</v>
      </c>
      <c r="C1518">
        <v>-0.6</v>
      </c>
      <c r="D1518">
        <f t="shared" si="34"/>
        <v>20.6</v>
      </c>
    </row>
    <row r="1519" spans="1:4" x14ac:dyDescent="0.25">
      <c r="A1519">
        <v>20210104</v>
      </c>
      <c r="B1519" s="79">
        <v>44200</v>
      </c>
      <c r="C1519">
        <v>-0.7</v>
      </c>
      <c r="D1519">
        <f t="shared" si="34"/>
        <v>20.7</v>
      </c>
    </row>
    <row r="1520" spans="1:4" x14ac:dyDescent="0.25">
      <c r="A1520">
        <v>20210105</v>
      </c>
      <c r="B1520" s="79">
        <v>44201</v>
      </c>
      <c r="C1520">
        <v>-0.8</v>
      </c>
      <c r="D1520">
        <f t="shared" si="34"/>
        <v>20.8</v>
      </c>
    </row>
    <row r="1521" spans="1:4" x14ac:dyDescent="0.25">
      <c r="A1521">
        <v>20210106</v>
      </c>
      <c r="B1521" s="79">
        <v>44202</v>
      </c>
      <c r="C1521">
        <v>-1</v>
      </c>
      <c r="D1521">
        <f t="shared" si="34"/>
        <v>21</v>
      </c>
    </row>
    <row r="1522" spans="1:4" x14ac:dyDescent="0.25">
      <c r="A1522">
        <v>20210107</v>
      </c>
      <c r="B1522" s="79">
        <v>44203</v>
      </c>
      <c r="C1522">
        <v>-0.5</v>
      </c>
      <c r="D1522">
        <f t="shared" si="34"/>
        <v>20.5</v>
      </c>
    </row>
    <row r="1523" spans="1:4" x14ac:dyDescent="0.25">
      <c r="A1523">
        <v>20210108</v>
      </c>
      <c r="B1523" s="79">
        <v>44204</v>
      </c>
      <c r="C1523">
        <v>-0.7</v>
      </c>
      <c r="D1523">
        <f t="shared" si="34"/>
        <v>20.7</v>
      </c>
    </row>
    <row r="1524" spans="1:4" x14ac:dyDescent="0.25">
      <c r="A1524">
        <v>20210109</v>
      </c>
      <c r="B1524" s="79">
        <v>44205</v>
      </c>
      <c r="C1524">
        <v>-3.4</v>
      </c>
      <c r="D1524">
        <f t="shared" si="34"/>
        <v>23.4</v>
      </c>
    </row>
    <row r="1525" spans="1:4" x14ac:dyDescent="0.25">
      <c r="A1525">
        <v>20210110</v>
      </c>
      <c r="B1525" s="79">
        <v>44206</v>
      </c>
      <c r="C1525">
        <v>-8</v>
      </c>
      <c r="D1525">
        <f t="shared" si="34"/>
        <v>28</v>
      </c>
    </row>
    <row r="1526" spans="1:4" x14ac:dyDescent="0.25">
      <c r="A1526">
        <v>20210111</v>
      </c>
      <c r="B1526" s="79">
        <v>44207</v>
      </c>
      <c r="C1526">
        <v>-8.5</v>
      </c>
      <c r="D1526">
        <f t="shared" si="34"/>
        <v>28.5</v>
      </c>
    </row>
    <row r="1527" spans="1:4" x14ac:dyDescent="0.25">
      <c r="A1527">
        <v>20210112</v>
      </c>
      <c r="B1527" s="79">
        <v>44208</v>
      </c>
      <c r="C1527">
        <v>-1.3</v>
      </c>
      <c r="D1527">
        <f t="shared" si="34"/>
        <v>21.3</v>
      </c>
    </row>
    <row r="1528" spans="1:4" x14ac:dyDescent="0.25">
      <c r="A1528">
        <v>20210113</v>
      </c>
      <c r="B1528" s="79">
        <v>44209</v>
      </c>
      <c r="C1528">
        <v>0.4</v>
      </c>
      <c r="D1528">
        <f t="shared" si="34"/>
        <v>19.600000000000001</v>
      </c>
    </row>
    <row r="1529" spans="1:4" x14ac:dyDescent="0.25">
      <c r="A1529">
        <v>20210114</v>
      </c>
      <c r="B1529" s="79">
        <v>44210</v>
      </c>
      <c r="C1529">
        <v>-0.3</v>
      </c>
      <c r="D1529">
        <f t="shared" si="34"/>
        <v>20.3</v>
      </c>
    </row>
    <row r="1530" spans="1:4" x14ac:dyDescent="0.25">
      <c r="A1530">
        <v>20210115</v>
      </c>
      <c r="B1530" s="79">
        <v>44211</v>
      </c>
      <c r="C1530">
        <v>-4.3</v>
      </c>
      <c r="D1530">
        <f t="shared" si="34"/>
        <v>24.3</v>
      </c>
    </row>
    <row r="1531" spans="1:4" x14ac:dyDescent="0.25">
      <c r="A1531">
        <v>20210116</v>
      </c>
      <c r="B1531" s="79">
        <v>44212</v>
      </c>
      <c r="C1531">
        <v>-2.2999999999999998</v>
      </c>
      <c r="D1531">
        <f t="shared" si="34"/>
        <v>22.3</v>
      </c>
    </row>
    <row r="1532" spans="1:4" x14ac:dyDescent="0.25">
      <c r="A1532">
        <v>20210117</v>
      </c>
      <c r="B1532" s="79">
        <v>44213</v>
      </c>
      <c r="C1532">
        <v>-4.2</v>
      </c>
      <c r="D1532">
        <f t="shared" si="34"/>
        <v>24.2</v>
      </c>
    </row>
    <row r="1533" spans="1:4" x14ac:dyDescent="0.25">
      <c r="A1533">
        <v>20210118</v>
      </c>
      <c r="B1533" s="79">
        <v>44214</v>
      </c>
      <c r="C1533">
        <v>0.8</v>
      </c>
      <c r="D1533">
        <f t="shared" si="34"/>
        <v>19.2</v>
      </c>
    </row>
    <row r="1534" spans="1:4" x14ac:dyDescent="0.25">
      <c r="A1534">
        <v>20210119</v>
      </c>
      <c r="B1534" s="79">
        <v>44215</v>
      </c>
      <c r="C1534">
        <v>0.3</v>
      </c>
      <c r="D1534">
        <f t="shared" si="34"/>
        <v>19.7</v>
      </c>
    </row>
    <row r="1535" spans="1:4" x14ac:dyDescent="0.25">
      <c r="A1535">
        <v>20210120</v>
      </c>
      <c r="B1535" s="79">
        <v>44216</v>
      </c>
      <c r="C1535">
        <v>0</v>
      </c>
      <c r="D1535">
        <f t="shared" si="34"/>
        <v>20</v>
      </c>
    </row>
    <row r="1536" spans="1:4" x14ac:dyDescent="0.25">
      <c r="A1536">
        <v>20210121</v>
      </c>
      <c r="B1536" s="79">
        <v>44217</v>
      </c>
      <c r="C1536">
        <v>-0.4</v>
      </c>
      <c r="D1536">
        <f t="shared" si="34"/>
        <v>20.399999999999999</v>
      </c>
    </row>
    <row r="1537" spans="1:4" x14ac:dyDescent="0.25">
      <c r="A1537">
        <v>20210122</v>
      </c>
      <c r="B1537" s="79">
        <v>44218</v>
      </c>
      <c r="C1537">
        <v>5.0999999999999996</v>
      </c>
      <c r="D1537">
        <f t="shared" si="34"/>
        <v>14.9</v>
      </c>
    </row>
    <row r="1538" spans="1:4" x14ac:dyDescent="0.25">
      <c r="A1538">
        <v>20210123</v>
      </c>
      <c r="B1538" s="79">
        <v>44219</v>
      </c>
      <c r="C1538">
        <v>1.5</v>
      </c>
      <c r="D1538">
        <f t="shared" si="34"/>
        <v>18.5</v>
      </c>
    </row>
    <row r="1539" spans="1:4" x14ac:dyDescent="0.25">
      <c r="A1539">
        <v>20210124</v>
      </c>
      <c r="B1539" s="79">
        <v>44220</v>
      </c>
      <c r="C1539">
        <v>0.1</v>
      </c>
      <c r="D1539">
        <f t="shared" si="34"/>
        <v>19.899999999999999</v>
      </c>
    </row>
    <row r="1540" spans="1:4" x14ac:dyDescent="0.25">
      <c r="A1540">
        <v>20210125</v>
      </c>
      <c r="B1540" s="79">
        <v>44221</v>
      </c>
      <c r="C1540">
        <v>-2.9</v>
      </c>
      <c r="D1540">
        <f t="shared" ref="D1540:D1603" si="35">IF(C1540&lt;15,20-C1540,0)</f>
        <v>22.9</v>
      </c>
    </row>
    <row r="1541" spans="1:4" x14ac:dyDescent="0.25">
      <c r="A1541">
        <v>20210126</v>
      </c>
      <c r="B1541" s="79">
        <v>44222</v>
      </c>
      <c r="C1541">
        <v>-0.8</v>
      </c>
      <c r="D1541">
        <f t="shared" si="35"/>
        <v>20.8</v>
      </c>
    </row>
    <row r="1542" spans="1:4" x14ac:dyDescent="0.25">
      <c r="A1542">
        <v>20210127</v>
      </c>
      <c r="B1542" s="79">
        <v>44223</v>
      </c>
      <c r="C1542">
        <v>-2.2000000000000002</v>
      </c>
      <c r="D1542">
        <f t="shared" si="35"/>
        <v>22.2</v>
      </c>
    </row>
    <row r="1543" spans="1:4" x14ac:dyDescent="0.25">
      <c r="A1543">
        <v>20210128</v>
      </c>
      <c r="B1543" s="79">
        <v>44224</v>
      </c>
      <c r="C1543">
        <v>4.2</v>
      </c>
      <c r="D1543">
        <f t="shared" si="35"/>
        <v>15.8</v>
      </c>
    </row>
    <row r="1544" spans="1:4" x14ac:dyDescent="0.25">
      <c r="A1544">
        <v>20210129</v>
      </c>
      <c r="B1544" s="79">
        <v>44225</v>
      </c>
      <c r="C1544">
        <v>7.3</v>
      </c>
      <c r="D1544">
        <f t="shared" si="35"/>
        <v>12.7</v>
      </c>
    </row>
    <row r="1545" spans="1:4" x14ac:dyDescent="0.25">
      <c r="A1545">
        <v>20210130</v>
      </c>
      <c r="B1545" s="79">
        <v>44226</v>
      </c>
      <c r="C1545">
        <v>5.0999999999999996</v>
      </c>
      <c r="D1545">
        <f t="shared" si="35"/>
        <v>14.9</v>
      </c>
    </row>
    <row r="1546" spans="1:4" x14ac:dyDescent="0.25">
      <c r="A1546">
        <v>20210131</v>
      </c>
      <c r="B1546" s="79">
        <v>44227</v>
      </c>
      <c r="C1546">
        <v>-0.4</v>
      </c>
      <c r="D1546">
        <f t="shared" si="35"/>
        <v>20.399999999999999</v>
      </c>
    </row>
    <row r="1547" spans="1:4" x14ac:dyDescent="0.25">
      <c r="A1547">
        <v>20210201</v>
      </c>
      <c r="B1547" s="79">
        <v>44228</v>
      </c>
      <c r="C1547">
        <v>2</v>
      </c>
      <c r="D1547">
        <f t="shared" si="35"/>
        <v>18</v>
      </c>
    </row>
    <row r="1548" spans="1:4" x14ac:dyDescent="0.25">
      <c r="A1548">
        <v>20210202</v>
      </c>
      <c r="B1548" s="79">
        <v>44229</v>
      </c>
      <c r="C1548">
        <v>7.8</v>
      </c>
      <c r="D1548">
        <f t="shared" si="35"/>
        <v>12.2</v>
      </c>
    </row>
    <row r="1549" spans="1:4" x14ac:dyDescent="0.25">
      <c r="A1549">
        <v>20210203</v>
      </c>
      <c r="B1549" s="79">
        <v>44230</v>
      </c>
      <c r="C1549">
        <v>9</v>
      </c>
      <c r="D1549">
        <f t="shared" si="35"/>
        <v>11</v>
      </c>
    </row>
    <row r="1550" spans="1:4" x14ac:dyDescent="0.25">
      <c r="A1550">
        <v>20210204</v>
      </c>
      <c r="B1550" s="79">
        <v>44231</v>
      </c>
      <c r="C1550">
        <v>7.5</v>
      </c>
      <c r="D1550">
        <f t="shared" si="35"/>
        <v>12.5</v>
      </c>
    </row>
    <row r="1551" spans="1:4" x14ac:dyDescent="0.25">
      <c r="A1551">
        <v>20210205</v>
      </c>
      <c r="B1551" s="79">
        <v>44232</v>
      </c>
      <c r="C1551">
        <v>6.4</v>
      </c>
      <c r="D1551">
        <f t="shared" si="35"/>
        <v>13.6</v>
      </c>
    </row>
    <row r="1552" spans="1:4" x14ac:dyDescent="0.25">
      <c r="A1552">
        <v>20210206</v>
      </c>
      <c r="B1552" s="79">
        <v>44233</v>
      </c>
      <c r="C1552">
        <v>5</v>
      </c>
      <c r="D1552">
        <f t="shared" si="35"/>
        <v>15</v>
      </c>
    </row>
    <row r="1553" spans="1:4" x14ac:dyDescent="0.25">
      <c r="A1553">
        <v>20210207</v>
      </c>
      <c r="B1553" s="79">
        <v>44234</v>
      </c>
      <c r="C1553">
        <v>2.2999999999999998</v>
      </c>
      <c r="D1553">
        <f t="shared" si="35"/>
        <v>17.7</v>
      </c>
    </row>
    <row r="1554" spans="1:4" x14ac:dyDescent="0.25">
      <c r="A1554">
        <v>20210208</v>
      </c>
      <c r="B1554" s="79">
        <v>44235</v>
      </c>
      <c r="C1554">
        <v>2.2999999999999998</v>
      </c>
      <c r="D1554">
        <f t="shared" si="35"/>
        <v>17.7</v>
      </c>
    </row>
    <row r="1555" spans="1:4" x14ac:dyDescent="0.25">
      <c r="A1555">
        <v>20210209</v>
      </c>
      <c r="B1555" s="79">
        <v>44236</v>
      </c>
      <c r="C1555">
        <v>-1</v>
      </c>
      <c r="D1555">
        <f t="shared" si="35"/>
        <v>21</v>
      </c>
    </row>
    <row r="1556" spans="1:4" x14ac:dyDescent="0.25">
      <c r="A1556">
        <v>20210210</v>
      </c>
      <c r="B1556" s="79">
        <v>44237</v>
      </c>
      <c r="C1556">
        <v>-2.8</v>
      </c>
      <c r="D1556">
        <f t="shared" si="35"/>
        <v>22.8</v>
      </c>
    </row>
    <row r="1557" spans="1:4" x14ac:dyDescent="0.25">
      <c r="A1557">
        <v>20210211</v>
      </c>
      <c r="B1557" s="79">
        <v>44238</v>
      </c>
      <c r="C1557">
        <v>-10.199999999999999</v>
      </c>
      <c r="D1557">
        <f t="shared" si="35"/>
        <v>30.2</v>
      </c>
    </row>
    <row r="1558" spans="1:4" x14ac:dyDescent="0.25">
      <c r="A1558">
        <v>20210212</v>
      </c>
      <c r="B1558" s="79">
        <v>44239</v>
      </c>
      <c r="C1558">
        <v>-10</v>
      </c>
      <c r="D1558">
        <f t="shared" si="35"/>
        <v>30</v>
      </c>
    </row>
    <row r="1559" spans="1:4" x14ac:dyDescent="0.25">
      <c r="A1559">
        <v>20210213</v>
      </c>
      <c r="B1559" s="79">
        <v>44240</v>
      </c>
      <c r="C1559">
        <v>-8.8000000000000007</v>
      </c>
      <c r="D1559">
        <f t="shared" si="35"/>
        <v>28.8</v>
      </c>
    </row>
    <row r="1560" spans="1:4" x14ac:dyDescent="0.25">
      <c r="A1560">
        <v>20210214</v>
      </c>
      <c r="B1560" s="79">
        <v>44241</v>
      </c>
      <c r="C1560">
        <v>-9.1999999999999993</v>
      </c>
      <c r="D1560">
        <f t="shared" si="35"/>
        <v>29.2</v>
      </c>
    </row>
    <row r="1561" spans="1:4" x14ac:dyDescent="0.25">
      <c r="A1561">
        <v>20210215</v>
      </c>
      <c r="B1561" s="79">
        <v>44242</v>
      </c>
      <c r="C1561">
        <v>-5.9</v>
      </c>
      <c r="D1561">
        <f t="shared" si="35"/>
        <v>25.9</v>
      </c>
    </row>
    <row r="1562" spans="1:4" x14ac:dyDescent="0.25">
      <c r="A1562">
        <v>20210216</v>
      </c>
      <c r="B1562" s="79">
        <v>44243</v>
      </c>
      <c r="C1562">
        <v>2.8</v>
      </c>
      <c r="D1562">
        <f t="shared" si="35"/>
        <v>17.2</v>
      </c>
    </row>
    <row r="1563" spans="1:4" x14ac:dyDescent="0.25">
      <c r="A1563">
        <v>20210217</v>
      </c>
      <c r="B1563" s="79">
        <v>44244</v>
      </c>
      <c r="C1563">
        <v>5.6</v>
      </c>
      <c r="D1563">
        <f t="shared" si="35"/>
        <v>14.4</v>
      </c>
    </row>
    <row r="1564" spans="1:4" x14ac:dyDescent="0.25">
      <c r="A1564">
        <v>20210218</v>
      </c>
      <c r="B1564" s="79">
        <v>44245</v>
      </c>
      <c r="C1564">
        <v>3.2</v>
      </c>
      <c r="D1564">
        <f t="shared" si="35"/>
        <v>16.8</v>
      </c>
    </row>
    <row r="1565" spans="1:4" x14ac:dyDescent="0.25">
      <c r="A1565">
        <v>20210219</v>
      </c>
      <c r="B1565" s="79">
        <v>44246</v>
      </c>
      <c r="C1565">
        <v>5.5</v>
      </c>
      <c r="D1565">
        <f t="shared" si="35"/>
        <v>14.5</v>
      </c>
    </row>
    <row r="1566" spans="1:4" x14ac:dyDescent="0.25">
      <c r="A1566">
        <v>20210220</v>
      </c>
      <c r="B1566" s="79">
        <v>44247</v>
      </c>
      <c r="C1566">
        <v>6.1</v>
      </c>
      <c r="D1566">
        <f t="shared" si="35"/>
        <v>13.9</v>
      </c>
    </row>
    <row r="1567" spans="1:4" x14ac:dyDescent="0.25">
      <c r="A1567">
        <v>20210221</v>
      </c>
      <c r="B1567" s="79">
        <v>44248</v>
      </c>
      <c r="C1567">
        <v>3.4</v>
      </c>
      <c r="D1567">
        <f t="shared" si="35"/>
        <v>16.600000000000001</v>
      </c>
    </row>
    <row r="1568" spans="1:4" x14ac:dyDescent="0.25">
      <c r="A1568">
        <v>20210222</v>
      </c>
      <c r="B1568" s="79">
        <v>44249</v>
      </c>
      <c r="C1568">
        <v>4.2</v>
      </c>
      <c r="D1568">
        <f t="shared" si="35"/>
        <v>15.8</v>
      </c>
    </row>
    <row r="1569" spans="1:4" x14ac:dyDescent="0.25">
      <c r="A1569">
        <v>20210223</v>
      </c>
      <c r="B1569" s="79">
        <v>44250</v>
      </c>
      <c r="C1569">
        <v>4.7</v>
      </c>
      <c r="D1569">
        <f t="shared" si="35"/>
        <v>15.3</v>
      </c>
    </row>
    <row r="1570" spans="1:4" x14ac:dyDescent="0.25">
      <c r="A1570">
        <v>20210224</v>
      </c>
      <c r="B1570" s="79">
        <v>44251</v>
      </c>
      <c r="C1570">
        <v>6</v>
      </c>
      <c r="D1570">
        <f t="shared" si="35"/>
        <v>14</v>
      </c>
    </row>
    <row r="1571" spans="1:4" x14ac:dyDescent="0.25">
      <c r="A1571">
        <v>20210225</v>
      </c>
      <c r="B1571" s="79">
        <v>44252</v>
      </c>
      <c r="C1571">
        <v>6.4</v>
      </c>
      <c r="D1571">
        <f t="shared" si="35"/>
        <v>13.6</v>
      </c>
    </row>
    <row r="1572" spans="1:4" x14ac:dyDescent="0.25">
      <c r="A1572">
        <v>20210226</v>
      </c>
      <c r="B1572" s="79">
        <v>44253</v>
      </c>
      <c r="C1572">
        <v>7.7</v>
      </c>
      <c r="D1572">
        <f t="shared" si="35"/>
        <v>12.3</v>
      </c>
    </row>
    <row r="1573" spans="1:4" x14ac:dyDescent="0.25">
      <c r="A1573">
        <v>20210227</v>
      </c>
      <c r="B1573" s="79">
        <v>44254</v>
      </c>
      <c r="C1573">
        <v>3.4</v>
      </c>
      <c r="D1573">
        <f t="shared" si="35"/>
        <v>16.600000000000001</v>
      </c>
    </row>
    <row r="1574" spans="1:4" x14ac:dyDescent="0.25">
      <c r="A1574">
        <v>20210228</v>
      </c>
      <c r="B1574" s="79">
        <v>44255</v>
      </c>
      <c r="C1574">
        <v>1.9</v>
      </c>
      <c r="D1574">
        <f t="shared" si="35"/>
        <v>18.100000000000001</v>
      </c>
    </row>
    <row r="1575" spans="1:4" x14ac:dyDescent="0.25">
      <c r="A1575">
        <v>20210301</v>
      </c>
      <c r="B1575" s="79">
        <v>44256</v>
      </c>
      <c r="C1575">
        <v>3.9</v>
      </c>
      <c r="D1575">
        <f t="shared" si="35"/>
        <v>16.100000000000001</v>
      </c>
    </row>
    <row r="1576" spans="1:4" x14ac:dyDescent="0.25">
      <c r="A1576">
        <v>20210302</v>
      </c>
      <c r="B1576" s="79">
        <v>44257</v>
      </c>
      <c r="C1576">
        <v>3.7</v>
      </c>
      <c r="D1576">
        <f t="shared" si="35"/>
        <v>16.3</v>
      </c>
    </row>
    <row r="1577" spans="1:4" x14ac:dyDescent="0.25">
      <c r="A1577">
        <v>20210303</v>
      </c>
      <c r="B1577" s="79">
        <v>44258</v>
      </c>
      <c r="C1577">
        <v>2.5</v>
      </c>
      <c r="D1577">
        <f t="shared" si="35"/>
        <v>17.5</v>
      </c>
    </row>
    <row r="1578" spans="1:4" x14ac:dyDescent="0.25">
      <c r="A1578">
        <v>20210304</v>
      </c>
      <c r="B1578" s="79">
        <v>44259</v>
      </c>
      <c r="C1578">
        <v>6.8</v>
      </c>
      <c r="D1578">
        <f t="shared" si="35"/>
        <v>13.2</v>
      </c>
    </row>
    <row r="1579" spans="1:4" x14ac:dyDescent="0.25">
      <c r="A1579">
        <v>20210305</v>
      </c>
      <c r="B1579" s="79">
        <v>44260</v>
      </c>
      <c r="C1579">
        <v>2.4</v>
      </c>
      <c r="D1579">
        <f t="shared" si="35"/>
        <v>17.600000000000001</v>
      </c>
    </row>
    <row r="1580" spans="1:4" x14ac:dyDescent="0.25">
      <c r="A1580">
        <v>20210306</v>
      </c>
      <c r="B1580" s="79">
        <v>44261</v>
      </c>
      <c r="C1580">
        <v>-0.7</v>
      </c>
      <c r="D1580">
        <f t="shared" si="35"/>
        <v>20.7</v>
      </c>
    </row>
    <row r="1581" spans="1:4" x14ac:dyDescent="0.25">
      <c r="A1581">
        <v>20210307</v>
      </c>
      <c r="B1581" s="79">
        <v>44262</v>
      </c>
      <c r="C1581">
        <v>1.3</v>
      </c>
      <c r="D1581">
        <f t="shared" si="35"/>
        <v>18.7</v>
      </c>
    </row>
    <row r="1582" spans="1:4" x14ac:dyDescent="0.25">
      <c r="A1582">
        <v>20210308</v>
      </c>
      <c r="B1582" s="79">
        <v>44263</v>
      </c>
      <c r="C1582">
        <v>1.2</v>
      </c>
      <c r="D1582">
        <f t="shared" si="35"/>
        <v>18.8</v>
      </c>
    </row>
    <row r="1583" spans="1:4" x14ac:dyDescent="0.25">
      <c r="A1583">
        <v>20210309</v>
      </c>
      <c r="B1583" s="79">
        <v>44264</v>
      </c>
      <c r="C1583">
        <v>1.1000000000000001</v>
      </c>
      <c r="D1583">
        <f t="shared" si="35"/>
        <v>18.899999999999999</v>
      </c>
    </row>
    <row r="1584" spans="1:4" x14ac:dyDescent="0.25">
      <c r="A1584">
        <v>20210310</v>
      </c>
      <c r="B1584" s="79">
        <v>44265</v>
      </c>
      <c r="C1584">
        <v>2.7</v>
      </c>
      <c r="D1584">
        <f t="shared" si="35"/>
        <v>17.3</v>
      </c>
    </row>
    <row r="1585" spans="1:4" x14ac:dyDescent="0.25">
      <c r="A1585">
        <v>20210311</v>
      </c>
      <c r="B1585" s="79">
        <v>44266</v>
      </c>
      <c r="C1585">
        <v>7.9</v>
      </c>
      <c r="D1585">
        <f t="shared" si="35"/>
        <v>12.1</v>
      </c>
    </row>
    <row r="1586" spans="1:4" x14ac:dyDescent="0.25">
      <c r="A1586">
        <v>20210312</v>
      </c>
      <c r="B1586" s="79">
        <v>44267</v>
      </c>
      <c r="C1586">
        <v>6.3</v>
      </c>
      <c r="D1586">
        <f t="shared" si="35"/>
        <v>13.7</v>
      </c>
    </row>
    <row r="1587" spans="1:4" x14ac:dyDescent="0.25">
      <c r="A1587">
        <v>20210313</v>
      </c>
      <c r="B1587" s="79">
        <v>44268</v>
      </c>
      <c r="C1587">
        <v>7.5</v>
      </c>
      <c r="D1587">
        <f t="shared" si="35"/>
        <v>12.5</v>
      </c>
    </row>
    <row r="1588" spans="1:4" x14ac:dyDescent="0.25">
      <c r="A1588">
        <v>20210314</v>
      </c>
      <c r="B1588" s="79">
        <v>44269</v>
      </c>
      <c r="C1588">
        <v>3.3</v>
      </c>
      <c r="D1588">
        <f t="shared" si="35"/>
        <v>16.7</v>
      </c>
    </row>
    <row r="1589" spans="1:4" x14ac:dyDescent="0.25">
      <c r="A1589">
        <v>20210315</v>
      </c>
      <c r="B1589" s="79">
        <v>44270</v>
      </c>
      <c r="C1589">
        <v>2.8</v>
      </c>
      <c r="D1589">
        <f t="shared" si="35"/>
        <v>17.2</v>
      </c>
    </row>
    <row r="1590" spans="1:4" x14ac:dyDescent="0.25">
      <c r="A1590">
        <v>20210316</v>
      </c>
      <c r="B1590" s="79">
        <v>44271</v>
      </c>
      <c r="C1590">
        <v>2.6</v>
      </c>
      <c r="D1590">
        <f t="shared" si="35"/>
        <v>17.399999999999999</v>
      </c>
    </row>
    <row r="1591" spans="1:4" x14ac:dyDescent="0.25">
      <c r="A1591">
        <v>20210317</v>
      </c>
      <c r="B1591" s="79">
        <v>44272</v>
      </c>
      <c r="C1591">
        <v>1</v>
      </c>
      <c r="D1591">
        <f t="shared" si="35"/>
        <v>19</v>
      </c>
    </row>
    <row r="1592" spans="1:4" x14ac:dyDescent="0.25">
      <c r="A1592">
        <v>20210318</v>
      </c>
      <c r="B1592" s="79">
        <v>44273</v>
      </c>
      <c r="C1592">
        <v>0.6</v>
      </c>
      <c r="D1592">
        <f t="shared" si="35"/>
        <v>19.399999999999999</v>
      </c>
    </row>
    <row r="1593" spans="1:4" x14ac:dyDescent="0.25">
      <c r="A1593">
        <v>20210319</v>
      </c>
      <c r="B1593" s="79">
        <v>44274</v>
      </c>
      <c r="C1593">
        <v>0.1</v>
      </c>
      <c r="D1593">
        <f t="shared" si="35"/>
        <v>19.899999999999999</v>
      </c>
    </row>
    <row r="1594" spans="1:4" x14ac:dyDescent="0.25">
      <c r="A1594">
        <v>20210320</v>
      </c>
      <c r="B1594" s="79">
        <v>44275</v>
      </c>
      <c r="C1594">
        <v>-1.5</v>
      </c>
      <c r="D1594">
        <f t="shared" si="35"/>
        <v>21.5</v>
      </c>
    </row>
    <row r="1595" spans="1:4" x14ac:dyDescent="0.25">
      <c r="A1595">
        <v>20210321</v>
      </c>
      <c r="B1595" s="79">
        <v>44276</v>
      </c>
      <c r="C1595">
        <v>0.4</v>
      </c>
      <c r="D1595">
        <f t="shared" si="35"/>
        <v>19.600000000000001</v>
      </c>
    </row>
    <row r="1596" spans="1:4" x14ac:dyDescent="0.25">
      <c r="A1596">
        <v>20210322</v>
      </c>
      <c r="B1596" s="79">
        <v>44277</v>
      </c>
      <c r="C1596">
        <v>2.8</v>
      </c>
      <c r="D1596">
        <f t="shared" si="35"/>
        <v>17.2</v>
      </c>
    </row>
    <row r="1597" spans="1:4" x14ac:dyDescent="0.25">
      <c r="A1597">
        <v>20210323</v>
      </c>
      <c r="B1597" s="79">
        <v>44278</v>
      </c>
      <c r="C1597">
        <v>3.4</v>
      </c>
      <c r="D1597">
        <f t="shared" si="35"/>
        <v>16.600000000000001</v>
      </c>
    </row>
    <row r="1598" spans="1:4" x14ac:dyDescent="0.25">
      <c r="A1598">
        <v>20210324</v>
      </c>
      <c r="B1598" s="79">
        <v>44279</v>
      </c>
      <c r="C1598">
        <v>4.8</v>
      </c>
      <c r="D1598">
        <f t="shared" si="35"/>
        <v>15.2</v>
      </c>
    </row>
    <row r="1599" spans="1:4" x14ac:dyDescent="0.25">
      <c r="A1599">
        <v>20210325</v>
      </c>
      <c r="B1599" s="79">
        <v>44280</v>
      </c>
      <c r="C1599">
        <v>6.5</v>
      </c>
      <c r="D1599">
        <f t="shared" si="35"/>
        <v>13.5</v>
      </c>
    </row>
    <row r="1600" spans="1:4" x14ac:dyDescent="0.25">
      <c r="A1600">
        <v>20210326</v>
      </c>
      <c r="B1600" s="79">
        <v>44281</v>
      </c>
      <c r="C1600">
        <v>8.4</v>
      </c>
      <c r="D1600">
        <f t="shared" si="35"/>
        <v>11.6</v>
      </c>
    </row>
    <row r="1601" spans="1:4" x14ac:dyDescent="0.25">
      <c r="A1601">
        <v>20210327</v>
      </c>
      <c r="B1601" s="79">
        <v>44282</v>
      </c>
      <c r="C1601">
        <v>7.6</v>
      </c>
      <c r="D1601">
        <f t="shared" si="35"/>
        <v>12.4</v>
      </c>
    </row>
    <row r="1602" spans="1:4" x14ac:dyDescent="0.25">
      <c r="A1602">
        <v>20210328</v>
      </c>
      <c r="B1602" s="79">
        <v>44283</v>
      </c>
      <c r="C1602">
        <v>7.1</v>
      </c>
      <c r="D1602">
        <f t="shared" si="35"/>
        <v>12.9</v>
      </c>
    </row>
    <row r="1603" spans="1:4" x14ac:dyDescent="0.25">
      <c r="A1603">
        <v>20210329</v>
      </c>
      <c r="B1603" s="79">
        <v>44284</v>
      </c>
      <c r="C1603">
        <v>8.6999999999999993</v>
      </c>
      <c r="D1603">
        <f t="shared" si="35"/>
        <v>11.3</v>
      </c>
    </row>
    <row r="1604" spans="1:4" x14ac:dyDescent="0.25">
      <c r="A1604">
        <v>20210330</v>
      </c>
      <c r="B1604" s="79">
        <v>44285</v>
      </c>
      <c r="C1604">
        <v>9.6</v>
      </c>
      <c r="D1604">
        <f t="shared" ref="D1604:D1667" si="36">IF(C1604&lt;15,20-C1604,0)</f>
        <v>10.4</v>
      </c>
    </row>
    <row r="1605" spans="1:4" x14ac:dyDescent="0.25">
      <c r="A1605">
        <v>20210331</v>
      </c>
      <c r="B1605" s="79">
        <v>44286</v>
      </c>
      <c r="C1605">
        <v>10.3</v>
      </c>
      <c r="D1605">
        <f t="shared" si="36"/>
        <v>9.6999999999999993</v>
      </c>
    </row>
    <row r="1606" spans="1:4" x14ac:dyDescent="0.25">
      <c r="A1606">
        <v>20210401</v>
      </c>
      <c r="B1606" s="79">
        <v>44287</v>
      </c>
      <c r="C1606">
        <v>12.3</v>
      </c>
      <c r="D1606">
        <f t="shared" si="36"/>
        <v>7.6999999999999993</v>
      </c>
    </row>
    <row r="1607" spans="1:4" x14ac:dyDescent="0.25">
      <c r="A1607">
        <v>20210402</v>
      </c>
      <c r="B1607" s="79">
        <v>44288</v>
      </c>
      <c r="C1607">
        <v>8.6</v>
      </c>
      <c r="D1607">
        <f t="shared" si="36"/>
        <v>11.4</v>
      </c>
    </row>
    <row r="1608" spans="1:4" x14ac:dyDescent="0.25">
      <c r="A1608">
        <v>20210403</v>
      </c>
      <c r="B1608" s="79">
        <v>44289</v>
      </c>
      <c r="C1608">
        <v>4.5999999999999996</v>
      </c>
      <c r="D1608">
        <f t="shared" si="36"/>
        <v>15.4</v>
      </c>
    </row>
    <row r="1609" spans="1:4" x14ac:dyDescent="0.25">
      <c r="A1609">
        <v>20210404</v>
      </c>
      <c r="B1609" s="79">
        <v>44290</v>
      </c>
      <c r="C1609">
        <v>3.9</v>
      </c>
      <c r="D1609">
        <f t="shared" si="36"/>
        <v>16.100000000000001</v>
      </c>
    </row>
    <row r="1610" spans="1:4" x14ac:dyDescent="0.25">
      <c r="A1610">
        <v>20210405</v>
      </c>
      <c r="B1610" s="79">
        <v>44291</v>
      </c>
      <c r="C1610">
        <v>4.9000000000000004</v>
      </c>
      <c r="D1610">
        <f t="shared" si="36"/>
        <v>15.1</v>
      </c>
    </row>
    <row r="1611" spans="1:4" x14ac:dyDescent="0.25">
      <c r="A1611">
        <v>20210406</v>
      </c>
      <c r="B1611" s="79">
        <v>44292</v>
      </c>
      <c r="C1611">
        <v>-0.3</v>
      </c>
      <c r="D1611">
        <f t="shared" si="36"/>
        <v>20.3</v>
      </c>
    </row>
    <row r="1612" spans="1:4" x14ac:dyDescent="0.25">
      <c r="A1612">
        <v>20210407</v>
      </c>
      <c r="B1612" s="79">
        <v>44293</v>
      </c>
      <c r="C1612">
        <v>-0.1</v>
      </c>
      <c r="D1612">
        <f t="shared" si="36"/>
        <v>20.100000000000001</v>
      </c>
    </row>
    <row r="1613" spans="1:4" x14ac:dyDescent="0.25">
      <c r="A1613">
        <v>20210408</v>
      </c>
      <c r="B1613" s="79">
        <v>44294</v>
      </c>
      <c r="C1613">
        <v>1.8</v>
      </c>
      <c r="D1613">
        <f t="shared" si="36"/>
        <v>18.2</v>
      </c>
    </row>
    <row r="1614" spans="1:4" x14ac:dyDescent="0.25">
      <c r="A1614">
        <v>20210409</v>
      </c>
      <c r="B1614" s="79">
        <v>44295</v>
      </c>
      <c r="C1614">
        <v>6</v>
      </c>
      <c r="D1614">
        <f t="shared" si="36"/>
        <v>14</v>
      </c>
    </row>
    <row r="1615" spans="1:4" x14ac:dyDescent="0.25">
      <c r="A1615">
        <v>20210410</v>
      </c>
      <c r="B1615" s="79">
        <v>44296</v>
      </c>
      <c r="C1615">
        <v>10.3</v>
      </c>
      <c r="D1615">
        <f t="shared" si="36"/>
        <v>9.6999999999999993</v>
      </c>
    </row>
    <row r="1616" spans="1:4" x14ac:dyDescent="0.25">
      <c r="A1616">
        <v>20210411</v>
      </c>
      <c r="B1616" s="79">
        <v>44297</v>
      </c>
      <c r="C1616">
        <v>11.4</v>
      </c>
      <c r="D1616">
        <f t="shared" si="36"/>
        <v>8.6</v>
      </c>
    </row>
    <row r="1617" spans="1:4" x14ac:dyDescent="0.25">
      <c r="A1617">
        <v>20210412</v>
      </c>
      <c r="B1617" s="79">
        <v>44298</v>
      </c>
      <c r="C1617">
        <v>3.6</v>
      </c>
      <c r="D1617">
        <f t="shared" si="36"/>
        <v>16.399999999999999</v>
      </c>
    </row>
    <row r="1618" spans="1:4" x14ac:dyDescent="0.25">
      <c r="A1618">
        <v>20210413</v>
      </c>
      <c r="B1618" s="79">
        <v>44299</v>
      </c>
      <c r="C1618">
        <v>2.8</v>
      </c>
      <c r="D1618">
        <f t="shared" si="36"/>
        <v>17.2</v>
      </c>
    </row>
    <row r="1619" spans="1:4" x14ac:dyDescent="0.25">
      <c r="A1619">
        <v>20210414</v>
      </c>
      <c r="B1619" s="79">
        <v>44300</v>
      </c>
      <c r="C1619">
        <v>2.2000000000000002</v>
      </c>
      <c r="D1619">
        <f t="shared" si="36"/>
        <v>17.8</v>
      </c>
    </row>
    <row r="1620" spans="1:4" x14ac:dyDescent="0.25">
      <c r="A1620">
        <v>20210415</v>
      </c>
      <c r="B1620" s="79">
        <v>44301</v>
      </c>
      <c r="C1620">
        <v>1.7</v>
      </c>
      <c r="D1620">
        <f t="shared" si="36"/>
        <v>18.3</v>
      </c>
    </row>
    <row r="1621" spans="1:4" x14ac:dyDescent="0.25">
      <c r="A1621">
        <v>20210416</v>
      </c>
      <c r="B1621" s="79">
        <v>44302</v>
      </c>
      <c r="C1621">
        <v>1.6</v>
      </c>
      <c r="D1621">
        <f t="shared" si="36"/>
        <v>18.399999999999999</v>
      </c>
    </row>
    <row r="1622" spans="1:4" x14ac:dyDescent="0.25">
      <c r="A1622">
        <v>20210417</v>
      </c>
      <c r="B1622" s="79">
        <v>44303</v>
      </c>
      <c r="C1622">
        <v>4.2</v>
      </c>
      <c r="D1622">
        <f t="shared" si="36"/>
        <v>15.8</v>
      </c>
    </row>
    <row r="1623" spans="1:4" x14ac:dyDescent="0.25">
      <c r="A1623">
        <v>20210418</v>
      </c>
      <c r="B1623" s="79">
        <v>44304</v>
      </c>
      <c r="C1623">
        <v>5.0999999999999996</v>
      </c>
      <c r="D1623">
        <f t="shared" si="36"/>
        <v>14.9</v>
      </c>
    </row>
    <row r="1624" spans="1:4" x14ac:dyDescent="0.25">
      <c r="A1624">
        <v>20210419</v>
      </c>
      <c r="B1624" s="79">
        <v>44305</v>
      </c>
      <c r="C1624">
        <v>6.4</v>
      </c>
      <c r="D1624">
        <f t="shared" si="36"/>
        <v>13.6</v>
      </c>
    </row>
    <row r="1625" spans="1:4" x14ac:dyDescent="0.25">
      <c r="A1625">
        <v>20210420</v>
      </c>
      <c r="B1625" s="79">
        <v>44306</v>
      </c>
      <c r="C1625">
        <v>7.4</v>
      </c>
      <c r="D1625">
        <f t="shared" si="36"/>
        <v>12.6</v>
      </c>
    </row>
    <row r="1626" spans="1:4" x14ac:dyDescent="0.25">
      <c r="A1626">
        <v>20210421</v>
      </c>
      <c r="B1626" s="79">
        <v>44307</v>
      </c>
      <c r="C1626">
        <v>7.8</v>
      </c>
      <c r="D1626">
        <f t="shared" si="36"/>
        <v>12.2</v>
      </c>
    </row>
    <row r="1627" spans="1:4" x14ac:dyDescent="0.25">
      <c r="A1627">
        <v>20210422</v>
      </c>
      <c r="B1627" s="79">
        <v>44308</v>
      </c>
      <c r="C1627">
        <v>8.1999999999999993</v>
      </c>
      <c r="D1627">
        <f t="shared" si="36"/>
        <v>11.8</v>
      </c>
    </row>
    <row r="1628" spans="1:4" x14ac:dyDescent="0.25">
      <c r="A1628">
        <v>20210423</v>
      </c>
      <c r="B1628" s="79">
        <v>44309</v>
      </c>
      <c r="C1628">
        <v>6.4</v>
      </c>
      <c r="D1628">
        <f t="shared" si="36"/>
        <v>13.6</v>
      </c>
    </row>
    <row r="1629" spans="1:4" x14ac:dyDescent="0.25">
      <c r="A1629">
        <v>20210424</v>
      </c>
      <c r="B1629" s="79">
        <v>44310</v>
      </c>
      <c r="C1629">
        <v>8.1</v>
      </c>
      <c r="D1629">
        <f t="shared" si="36"/>
        <v>11.9</v>
      </c>
    </row>
    <row r="1630" spans="1:4" x14ac:dyDescent="0.25">
      <c r="A1630">
        <v>20210425</v>
      </c>
      <c r="B1630" s="79">
        <v>44311</v>
      </c>
      <c r="C1630">
        <v>8.3000000000000007</v>
      </c>
      <c r="D1630">
        <f t="shared" si="36"/>
        <v>11.7</v>
      </c>
    </row>
    <row r="1631" spans="1:4" x14ac:dyDescent="0.25">
      <c r="A1631">
        <v>20210426</v>
      </c>
      <c r="B1631" s="79">
        <v>44312</v>
      </c>
      <c r="C1631">
        <v>8.1</v>
      </c>
      <c r="D1631">
        <f t="shared" si="36"/>
        <v>11.9</v>
      </c>
    </row>
    <row r="1632" spans="1:4" x14ac:dyDescent="0.25">
      <c r="A1632">
        <v>20210427</v>
      </c>
      <c r="B1632" s="79">
        <v>44313</v>
      </c>
      <c r="C1632">
        <v>9.1999999999999993</v>
      </c>
      <c r="D1632">
        <f t="shared" si="36"/>
        <v>10.8</v>
      </c>
    </row>
    <row r="1633" spans="1:4" x14ac:dyDescent="0.25">
      <c r="A1633">
        <v>20210428</v>
      </c>
      <c r="B1633" s="79">
        <v>44314</v>
      </c>
      <c r="C1633">
        <v>10.7</v>
      </c>
      <c r="D1633">
        <f t="shared" si="36"/>
        <v>9.3000000000000007</v>
      </c>
    </row>
    <row r="1634" spans="1:4" x14ac:dyDescent="0.25">
      <c r="A1634">
        <v>20210429</v>
      </c>
      <c r="B1634" s="79">
        <v>44315</v>
      </c>
      <c r="C1634">
        <v>12</v>
      </c>
      <c r="D1634">
        <f t="shared" si="36"/>
        <v>8</v>
      </c>
    </row>
    <row r="1635" spans="1:4" x14ac:dyDescent="0.25">
      <c r="A1635">
        <v>20210430</v>
      </c>
      <c r="B1635" s="79">
        <v>44316</v>
      </c>
      <c r="C1635">
        <v>10.6</v>
      </c>
      <c r="D1635">
        <f t="shared" si="36"/>
        <v>9.4</v>
      </c>
    </row>
    <row r="1636" spans="1:4" x14ac:dyDescent="0.25">
      <c r="A1636">
        <v>20210501</v>
      </c>
      <c r="B1636" s="79">
        <v>44317</v>
      </c>
      <c r="C1636">
        <v>9.4</v>
      </c>
      <c r="D1636">
        <f t="shared" si="36"/>
        <v>10.6</v>
      </c>
    </row>
    <row r="1637" spans="1:4" x14ac:dyDescent="0.25">
      <c r="A1637">
        <v>20210502</v>
      </c>
      <c r="B1637" s="79">
        <v>44318</v>
      </c>
      <c r="C1637">
        <v>6.4</v>
      </c>
      <c r="D1637">
        <f t="shared" si="36"/>
        <v>13.6</v>
      </c>
    </row>
    <row r="1638" spans="1:4" x14ac:dyDescent="0.25">
      <c r="A1638">
        <v>20210503</v>
      </c>
      <c r="B1638" s="79">
        <v>44319</v>
      </c>
      <c r="C1638">
        <v>7.7</v>
      </c>
      <c r="D1638">
        <f t="shared" si="36"/>
        <v>12.3</v>
      </c>
    </row>
    <row r="1639" spans="1:4" x14ac:dyDescent="0.25">
      <c r="A1639">
        <v>20210504</v>
      </c>
      <c r="B1639" s="79">
        <v>44320</v>
      </c>
      <c r="C1639">
        <v>11.2</v>
      </c>
      <c r="D1639">
        <f t="shared" si="36"/>
        <v>8.8000000000000007</v>
      </c>
    </row>
    <row r="1640" spans="1:4" x14ac:dyDescent="0.25">
      <c r="A1640">
        <v>20210505</v>
      </c>
      <c r="B1640" s="79">
        <v>44321</v>
      </c>
      <c r="C1640">
        <v>7.5</v>
      </c>
      <c r="D1640">
        <f t="shared" si="36"/>
        <v>12.5</v>
      </c>
    </row>
    <row r="1641" spans="1:4" x14ac:dyDescent="0.25">
      <c r="A1641">
        <v>20210506</v>
      </c>
      <c r="B1641" s="79">
        <v>44322</v>
      </c>
      <c r="C1641">
        <v>7.6</v>
      </c>
      <c r="D1641">
        <f t="shared" si="36"/>
        <v>12.4</v>
      </c>
    </row>
    <row r="1642" spans="1:4" x14ac:dyDescent="0.25">
      <c r="A1642">
        <v>20210507</v>
      </c>
      <c r="B1642" s="79">
        <v>44323</v>
      </c>
      <c r="C1642">
        <v>7.4</v>
      </c>
      <c r="D1642">
        <f t="shared" si="36"/>
        <v>12.6</v>
      </c>
    </row>
    <row r="1643" spans="1:4" x14ac:dyDescent="0.25">
      <c r="A1643">
        <v>20210508</v>
      </c>
      <c r="B1643" s="79">
        <v>44324</v>
      </c>
      <c r="C1643">
        <v>8.6</v>
      </c>
      <c r="D1643">
        <f t="shared" si="36"/>
        <v>11.4</v>
      </c>
    </row>
    <row r="1644" spans="1:4" x14ac:dyDescent="0.25">
      <c r="A1644">
        <v>20210509</v>
      </c>
      <c r="B1644" s="79">
        <v>44325</v>
      </c>
      <c r="C1644">
        <v>15.9</v>
      </c>
      <c r="D1644">
        <f t="shared" si="36"/>
        <v>0</v>
      </c>
    </row>
    <row r="1645" spans="1:4" x14ac:dyDescent="0.25">
      <c r="A1645">
        <v>20210510</v>
      </c>
      <c r="B1645" s="79">
        <v>44326</v>
      </c>
      <c r="C1645">
        <v>19.3</v>
      </c>
      <c r="D1645">
        <f t="shared" si="36"/>
        <v>0</v>
      </c>
    </row>
    <row r="1646" spans="1:4" x14ac:dyDescent="0.25">
      <c r="A1646">
        <v>20210511</v>
      </c>
      <c r="B1646" s="79">
        <v>44327</v>
      </c>
      <c r="C1646">
        <v>14.1</v>
      </c>
      <c r="D1646">
        <f t="shared" si="36"/>
        <v>5.9</v>
      </c>
    </row>
    <row r="1647" spans="1:4" x14ac:dyDescent="0.25">
      <c r="A1647">
        <v>20210512</v>
      </c>
      <c r="B1647" s="79">
        <v>44328</v>
      </c>
      <c r="C1647">
        <v>10.3</v>
      </c>
      <c r="D1647">
        <f t="shared" si="36"/>
        <v>9.6999999999999993</v>
      </c>
    </row>
    <row r="1648" spans="1:4" x14ac:dyDescent="0.25">
      <c r="A1648">
        <v>20210513</v>
      </c>
      <c r="B1648" s="79">
        <v>44329</v>
      </c>
      <c r="C1648">
        <v>10.3</v>
      </c>
      <c r="D1648">
        <f t="shared" si="36"/>
        <v>9.6999999999999993</v>
      </c>
    </row>
    <row r="1649" spans="1:4" x14ac:dyDescent="0.25">
      <c r="A1649">
        <v>20210514</v>
      </c>
      <c r="B1649" s="79">
        <v>44330</v>
      </c>
      <c r="C1649">
        <v>11.7</v>
      </c>
      <c r="D1649">
        <f t="shared" si="36"/>
        <v>8.3000000000000007</v>
      </c>
    </row>
    <row r="1650" spans="1:4" x14ac:dyDescent="0.25">
      <c r="A1650">
        <v>20210515</v>
      </c>
      <c r="B1650" s="79">
        <v>44331</v>
      </c>
      <c r="C1650">
        <v>11.6</v>
      </c>
      <c r="D1650">
        <f t="shared" si="36"/>
        <v>8.4</v>
      </c>
    </row>
    <row r="1651" spans="1:4" x14ac:dyDescent="0.25">
      <c r="A1651">
        <v>20210516</v>
      </c>
      <c r="B1651" s="79">
        <v>44332</v>
      </c>
      <c r="C1651">
        <v>11.2</v>
      </c>
      <c r="D1651">
        <f t="shared" si="36"/>
        <v>8.8000000000000007</v>
      </c>
    </row>
    <row r="1652" spans="1:4" x14ac:dyDescent="0.25">
      <c r="A1652">
        <v>20210517</v>
      </c>
      <c r="B1652" s="79">
        <v>44333</v>
      </c>
      <c r="C1652">
        <v>10.7</v>
      </c>
      <c r="D1652">
        <f t="shared" si="36"/>
        <v>9.3000000000000007</v>
      </c>
    </row>
    <row r="1653" spans="1:4" x14ac:dyDescent="0.25">
      <c r="A1653">
        <v>20210518</v>
      </c>
      <c r="B1653" s="79">
        <v>44334</v>
      </c>
      <c r="C1653">
        <v>10.4</v>
      </c>
      <c r="D1653">
        <f t="shared" si="36"/>
        <v>9.6</v>
      </c>
    </row>
    <row r="1654" spans="1:4" x14ac:dyDescent="0.25">
      <c r="A1654">
        <v>20210519</v>
      </c>
      <c r="B1654" s="79">
        <v>44335</v>
      </c>
      <c r="C1654">
        <v>9.8000000000000007</v>
      </c>
      <c r="D1654">
        <f t="shared" si="36"/>
        <v>10.199999999999999</v>
      </c>
    </row>
    <row r="1655" spans="1:4" x14ac:dyDescent="0.25">
      <c r="A1655">
        <v>20210520</v>
      </c>
      <c r="B1655" s="79">
        <v>44336</v>
      </c>
      <c r="C1655">
        <v>9.6999999999999993</v>
      </c>
      <c r="D1655">
        <f t="shared" si="36"/>
        <v>10.3</v>
      </c>
    </row>
    <row r="1656" spans="1:4" x14ac:dyDescent="0.25">
      <c r="A1656">
        <v>20210521</v>
      </c>
      <c r="B1656" s="79">
        <v>44337</v>
      </c>
      <c r="C1656">
        <v>10.6</v>
      </c>
      <c r="D1656">
        <f t="shared" si="36"/>
        <v>9.4</v>
      </c>
    </row>
    <row r="1657" spans="1:4" x14ac:dyDescent="0.25">
      <c r="A1657">
        <v>20210522</v>
      </c>
      <c r="B1657" s="79">
        <v>44338</v>
      </c>
      <c r="C1657">
        <v>11.8</v>
      </c>
      <c r="D1657">
        <f t="shared" si="36"/>
        <v>8.1999999999999993</v>
      </c>
    </row>
    <row r="1658" spans="1:4" x14ac:dyDescent="0.25">
      <c r="A1658">
        <v>20210523</v>
      </c>
      <c r="B1658" s="79">
        <v>44339</v>
      </c>
      <c r="C1658">
        <v>10.5</v>
      </c>
      <c r="D1658">
        <f t="shared" si="36"/>
        <v>9.5</v>
      </c>
    </row>
    <row r="1659" spans="1:4" x14ac:dyDescent="0.25">
      <c r="A1659">
        <v>20210524</v>
      </c>
      <c r="B1659" s="79">
        <v>44340</v>
      </c>
      <c r="C1659">
        <v>11.4</v>
      </c>
      <c r="D1659">
        <f t="shared" si="36"/>
        <v>8.6</v>
      </c>
    </row>
    <row r="1660" spans="1:4" x14ac:dyDescent="0.25">
      <c r="A1660">
        <v>20210525</v>
      </c>
      <c r="B1660" s="79">
        <v>44341</v>
      </c>
      <c r="C1660">
        <v>10.9</v>
      </c>
      <c r="D1660">
        <f t="shared" si="36"/>
        <v>9.1</v>
      </c>
    </row>
    <row r="1661" spans="1:4" x14ac:dyDescent="0.25">
      <c r="A1661">
        <v>20210526</v>
      </c>
      <c r="B1661" s="79">
        <v>44342</v>
      </c>
      <c r="C1661">
        <v>11</v>
      </c>
      <c r="D1661">
        <f t="shared" si="36"/>
        <v>9</v>
      </c>
    </row>
    <row r="1662" spans="1:4" x14ac:dyDescent="0.25">
      <c r="A1662">
        <v>20210527</v>
      </c>
      <c r="B1662" s="79">
        <v>44343</v>
      </c>
      <c r="C1662">
        <v>10.1</v>
      </c>
      <c r="D1662">
        <f t="shared" si="36"/>
        <v>9.9</v>
      </c>
    </row>
    <row r="1663" spans="1:4" x14ac:dyDescent="0.25">
      <c r="A1663">
        <v>20210528</v>
      </c>
      <c r="B1663" s="79">
        <v>44344</v>
      </c>
      <c r="C1663">
        <v>11.5</v>
      </c>
      <c r="D1663">
        <f t="shared" si="36"/>
        <v>8.5</v>
      </c>
    </row>
    <row r="1664" spans="1:4" x14ac:dyDescent="0.25">
      <c r="A1664">
        <v>20210529</v>
      </c>
      <c r="B1664" s="79">
        <v>44345</v>
      </c>
      <c r="C1664">
        <v>11.9</v>
      </c>
      <c r="D1664">
        <f t="shared" si="36"/>
        <v>8.1</v>
      </c>
    </row>
    <row r="1665" spans="1:4" x14ac:dyDescent="0.25">
      <c r="A1665">
        <v>20210530</v>
      </c>
      <c r="B1665" s="79">
        <v>44346</v>
      </c>
      <c r="C1665">
        <v>11.2</v>
      </c>
      <c r="D1665">
        <f t="shared" si="36"/>
        <v>8.8000000000000007</v>
      </c>
    </row>
    <row r="1666" spans="1:4" x14ac:dyDescent="0.25">
      <c r="A1666">
        <v>20210531</v>
      </c>
      <c r="B1666" s="79">
        <v>44347</v>
      </c>
      <c r="C1666">
        <v>11.3</v>
      </c>
      <c r="D1666">
        <f t="shared" si="36"/>
        <v>8.6999999999999993</v>
      </c>
    </row>
    <row r="1667" spans="1:4" x14ac:dyDescent="0.25">
      <c r="A1667">
        <v>20210601</v>
      </c>
      <c r="B1667" s="79">
        <v>44348</v>
      </c>
      <c r="C1667">
        <v>13.5</v>
      </c>
      <c r="D1667">
        <f t="shared" si="36"/>
        <v>6.5</v>
      </c>
    </row>
    <row r="1668" spans="1:4" x14ac:dyDescent="0.25">
      <c r="A1668">
        <v>20210602</v>
      </c>
      <c r="B1668" s="79">
        <v>44349</v>
      </c>
      <c r="C1668">
        <v>15.3</v>
      </c>
      <c r="D1668">
        <f t="shared" ref="D1668:D1731" si="37">IF(C1668&lt;15,20-C1668,0)</f>
        <v>0</v>
      </c>
    </row>
    <row r="1669" spans="1:4" x14ac:dyDescent="0.25">
      <c r="A1669">
        <v>20210603</v>
      </c>
      <c r="B1669" s="79">
        <v>44350</v>
      </c>
      <c r="C1669">
        <v>17.899999999999999</v>
      </c>
      <c r="D1669">
        <f t="shared" si="37"/>
        <v>0</v>
      </c>
    </row>
    <row r="1670" spans="1:4" x14ac:dyDescent="0.25">
      <c r="A1670">
        <v>20210604</v>
      </c>
      <c r="B1670" s="79">
        <v>44351</v>
      </c>
      <c r="C1670">
        <v>18.600000000000001</v>
      </c>
      <c r="D1670">
        <f t="shared" si="37"/>
        <v>0</v>
      </c>
    </row>
    <row r="1671" spans="1:4" x14ac:dyDescent="0.25">
      <c r="A1671">
        <v>20210605</v>
      </c>
      <c r="B1671" s="79">
        <v>44352</v>
      </c>
      <c r="C1671">
        <v>18.399999999999999</v>
      </c>
      <c r="D1671">
        <f t="shared" si="37"/>
        <v>0</v>
      </c>
    </row>
    <row r="1672" spans="1:4" x14ac:dyDescent="0.25">
      <c r="A1672">
        <v>20210606</v>
      </c>
      <c r="B1672" s="79">
        <v>44353</v>
      </c>
      <c r="C1672">
        <v>15.3</v>
      </c>
      <c r="D1672">
        <f t="shared" si="37"/>
        <v>0</v>
      </c>
    </row>
    <row r="1673" spans="1:4" x14ac:dyDescent="0.25">
      <c r="A1673">
        <v>20210607</v>
      </c>
      <c r="B1673" s="79">
        <v>44354</v>
      </c>
      <c r="C1673">
        <v>18.2</v>
      </c>
      <c r="D1673">
        <f t="shared" si="37"/>
        <v>0</v>
      </c>
    </row>
    <row r="1674" spans="1:4" x14ac:dyDescent="0.25">
      <c r="A1674">
        <v>20210608</v>
      </c>
      <c r="B1674" s="79">
        <v>44355</v>
      </c>
      <c r="C1674">
        <v>18.3</v>
      </c>
      <c r="D1674">
        <f t="shared" si="37"/>
        <v>0</v>
      </c>
    </row>
    <row r="1675" spans="1:4" x14ac:dyDescent="0.25">
      <c r="A1675">
        <v>20210609</v>
      </c>
      <c r="B1675" s="79">
        <v>44356</v>
      </c>
      <c r="C1675">
        <v>17.100000000000001</v>
      </c>
      <c r="D1675">
        <f t="shared" si="37"/>
        <v>0</v>
      </c>
    </row>
    <row r="1676" spans="1:4" x14ac:dyDescent="0.25">
      <c r="A1676">
        <v>20210610</v>
      </c>
      <c r="B1676" s="79">
        <v>44357</v>
      </c>
      <c r="C1676">
        <v>17.8</v>
      </c>
      <c r="D1676">
        <f t="shared" si="37"/>
        <v>0</v>
      </c>
    </row>
    <row r="1677" spans="1:4" x14ac:dyDescent="0.25">
      <c r="A1677">
        <v>20210611</v>
      </c>
      <c r="B1677" s="79">
        <v>44358</v>
      </c>
      <c r="C1677">
        <v>18.8</v>
      </c>
      <c r="D1677">
        <f t="shared" si="37"/>
        <v>0</v>
      </c>
    </row>
    <row r="1678" spans="1:4" x14ac:dyDescent="0.25">
      <c r="A1678">
        <v>20210612</v>
      </c>
      <c r="B1678" s="79">
        <v>44359</v>
      </c>
      <c r="C1678">
        <v>20.6</v>
      </c>
      <c r="D1678">
        <f t="shared" si="37"/>
        <v>0</v>
      </c>
    </row>
    <row r="1679" spans="1:4" x14ac:dyDescent="0.25">
      <c r="A1679">
        <v>20210613</v>
      </c>
      <c r="B1679" s="79">
        <v>44360</v>
      </c>
      <c r="C1679">
        <v>17.7</v>
      </c>
      <c r="D1679">
        <f t="shared" si="37"/>
        <v>0</v>
      </c>
    </row>
    <row r="1680" spans="1:4" x14ac:dyDescent="0.25">
      <c r="A1680">
        <v>20210614</v>
      </c>
      <c r="B1680" s="79">
        <v>44361</v>
      </c>
      <c r="C1680">
        <v>16.100000000000001</v>
      </c>
      <c r="D1680">
        <f t="shared" si="37"/>
        <v>0</v>
      </c>
    </row>
    <row r="1681" spans="1:4" x14ac:dyDescent="0.25">
      <c r="A1681">
        <v>20210615</v>
      </c>
      <c r="B1681" s="79">
        <v>44362</v>
      </c>
      <c r="C1681">
        <v>18.600000000000001</v>
      </c>
      <c r="D1681">
        <f t="shared" si="37"/>
        <v>0</v>
      </c>
    </row>
    <row r="1682" spans="1:4" x14ac:dyDescent="0.25">
      <c r="A1682">
        <v>20210616</v>
      </c>
      <c r="B1682" s="79">
        <v>44363</v>
      </c>
      <c r="C1682">
        <v>20.5</v>
      </c>
      <c r="D1682">
        <f t="shared" si="37"/>
        <v>0</v>
      </c>
    </row>
    <row r="1683" spans="1:4" x14ac:dyDescent="0.25">
      <c r="A1683">
        <v>20210617</v>
      </c>
      <c r="B1683" s="79">
        <v>44364</v>
      </c>
      <c r="C1683">
        <v>21.4</v>
      </c>
      <c r="D1683">
        <f t="shared" si="37"/>
        <v>0</v>
      </c>
    </row>
    <row r="1684" spans="1:4" x14ac:dyDescent="0.25">
      <c r="A1684">
        <v>20210618</v>
      </c>
      <c r="B1684" s="79">
        <v>44365</v>
      </c>
      <c r="C1684">
        <v>23</v>
      </c>
      <c r="D1684">
        <f t="shared" si="37"/>
        <v>0</v>
      </c>
    </row>
    <row r="1685" spans="1:4" x14ac:dyDescent="0.25">
      <c r="A1685">
        <v>20210619</v>
      </c>
      <c r="B1685" s="79">
        <v>44366</v>
      </c>
      <c r="C1685">
        <v>23.5</v>
      </c>
      <c r="D1685">
        <f t="shared" si="37"/>
        <v>0</v>
      </c>
    </row>
    <row r="1686" spans="1:4" x14ac:dyDescent="0.25">
      <c r="A1686">
        <v>20210620</v>
      </c>
      <c r="B1686" s="79">
        <v>44367</v>
      </c>
      <c r="C1686">
        <v>22.9</v>
      </c>
      <c r="D1686">
        <f t="shared" si="37"/>
        <v>0</v>
      </c>
    </row>
    <row r="1687" spans="1:4" x14ac:dyDescent="0.25">
      <c r="A1687">
        <v>20210621</v>
      </c>
      <c r="B1687" s="79">
        <v>44368</v>
      </c>
      <c r="C1687">
        <v>22.4</v>
      </c>
      <c r="D1687">
        <f t="shared" si="37"/>
        <v>0</v>
      </c>
    </row>
    <row r="1688" spans="1:4" x14ac:dyDescent="0.25">
      <c r="A1688">
        <v>20210622</v>
      </c>
      <c r="B1688" s="79">
        <v>44369</v>
      </c>
      <c r="C1688">
        <v>20</v>
      </c>
      <c r="D1688">
        <f t="shared" si="37"/>
        <v>0</v>
      </c>
    </row>
    <row r="1689" spans="1:4" x14ac:dyDescent="0.25">
      <c r="A1689">
        <v>20210623</v>
      </c>
      <c r="B1689" s="79">
        <v>44370</v>
      </c>
      <c r="C1689">
        <v>19.600000000000001</v>
      </c>
      <c r="D1689">
        <f t="shared" si="37"/>
        <v>0</v>
      </c>
    </row>
    <row r="1690" spans="1:4" x14ac:dyDescent="0.25">
      <c r="A1690">
        <v>20210624</v>
      </c>
      <c r="B1690" s="79">
        <v>44371</v>
      </c>
      <c r="C1690">
        <v>17.899999999999999</v>
      </c>
      <c r="D1690">
        <f t="shared" si="37"/>
        <v>0</v>
      </c>
    </row>
    <row r="1691" spans="1:4" x14ac:dyDescent="0.25">
      <c r="A1691">
        <v>20210625</v>
      </c>
      <c r="B1691" s="79">
        <v>44372</v>
      </c>
      <c r="C1691">
        <v>16.899999999999999</v>
      </c>
      <c r="D1691">
        <f t="shared" si="37"/>
        <v>0</v>
      </c>
    </row>
    <row r="1692" spans="1:4" x14ac:dyDescent="0.25">
      <c r="A1692">
        <v>20210626</v>
      </c>
      <c r="B1692" s="79">
        <v>44373</v>
      </c>
      <c r="C1692">
        <v>18</v>
      </c>
      <c r="D1692">
        <f t="shared" si="37"/>
        <v>0</v>
      </c>
    </row>
    <row r="1693" spans="1:4" x14ac:dyDescent="0.25">
      <c r="A1693">
        <v>20210627</v>
      </c>
      <c r="B1693" s="79">
        <v>44374</v>
      </c>
      <c r="C1693">
        <v>19.8</v>
      </c>
      <c r="D1693">
        <f t="shared" si="37"/>
        <v>0</v>
      </c>
    </row>
    <row r="1694" spans="1:4" x14ac:dyDescent="0.25">
      <c r="A1694">
        <v>20210628</v>
      </c>
      <c r="B1694" s="79">
        <v>44375</v>
      </c>
      <c r="C1694">
        <v>21.9</v>
      </c>
      <c r="D1694">
        <f t="shared" si="37"/>
        <v>0</v>
      </c>
    </row>
    <row r="1695" spans="1:4" x14ac:dyDescent="0.25">
      <c r="A1695">
        <v>20210629</v>
      </c>
      <c r="B1695" s="79">
        <v>44376</v>
      </c>
      <c r="C1695">
        <v>17.8</v>
      </c>
      <c r="D1695">
        <f t="shared" si="37"/>
        <v>0</v>
      </c>
    </row>
    <row r="1696" spans="1:4" x14ac:dyDescent="0.25">
      <c r="A1696">
        <v>20210630</v>
      </c>
      <c r="B1696" s="79">
        <v>44377</v>
      </c>
      <c r="C1696">
        <v>14.8</v>
      </c>
      <c r="D1696">
        <f t="shared" si="37"/>
        <v>5.1999999999999993</v>
      </c>
    </row>
    <row r="1697" spans="1:4" x14ac:dyDescent="0.25">
      <c r="A1697">
        <v>20210701</v>
      </c>
      <c r="B1697" s="79">
        <v>44378</v>
      </c>
      <c r="C1697">
        <v>14.3</v>
      </c>
      <c r="D1697">
        <f t="shared" si="37"/>
        <v>5.6999999999999993</v>
      </c>
    </row>
    <row r="1698" spans="1:4" x14ac:dyDescent="0.25">
      <c r="A1698">
        <v>20210702</v>
      </c>
      <c r="B1698" s="79">
        <v>44379</v>
      </c>
      <c r="C1698">
        <v>16.2</v>
      </c>
      <c r="D1698">
        <f t="shared" si="37"/>
        <v>0</v>
      </c>
    </row>
    <row r="1699" spans="1:4" x14ac:dyDescent="0.25">
      <c r="A1699">
        <v>20210703</v>
      </c>
      <c r="B1699" s="79">
        <v>44380</v>
      </c>
      <c r="C1699">
        <v>17.399999999999999</v>
      </c>
      <c r="D1699">
        <f t="shared" si="37"/>
        <v>0</v>
      </c>
    </row>
    <row r="1700" spans="1:4" x14ac:dyDescent="0.25">
      <c r="A1700">
        <v>20210704</v>
      </c>
      <c r="B1700" s="79">
        <v>44381</v>
      </c>
      <c r="C1700">
        <v>17.8</v>
      </c>
      <c r="D1700">
        <f t="shared" si="37"/>
        <v>0</v>
      </c>
    </row>
    <row r="1701" spans="1:4" x14ac:dyDescent="0.25">
      <c r="A1701">
        <v>20210705</v>
      </c>
      <c r="B1701" s="79">
        <v>44382</v>
      </c>
      <c r="C1701">
        <v>17.8</v>
      </c>
      <c r="D1701">
        <f t="shared" si="37"/>
        <v>0</v>
      </c>
    </row>
    <row r="1702" spans="1:4" x14ac:dyDescent="0.25">
      <c r="A1702">
        <v>20210706</v>
      </c>
      <c r="B1702" s="79">
        <v>44383</v>
      </c>
      <c r="C1702">
        <v>20.399999999999999</v>
      </c>
      <c r="D1702">
        <f t="shared" si="37"/>
        <v>0</v>
      </c>
    </row>
    <row r="1703" spans="1:4" x14ac:dyDescent="0.25">
      <c r="A1703">
        <v>20210707</v>
      </c>
      <c r="B1703" s="79">
        <v>44384</v>
      </c>
      <c r="C1703">
        <v>18.3</v>
      </c>
      <c r="D1703">
        <f t="shared" si="37"/>
        <v>0</v>
      </c>
    </row>
    <row r="1704" spans="1:4" x14ac:dyDescent="0.25">
      <c r="A1704">
        <v>20210708</v>
      </c>
      <c r="B1704" s="79">
        <v>44385</v>
      </c>
      <c r="C1704">
        <v>17.399999999999999</v>
      </c>
      <c r="D1704">
        <f t="shared" si="37"/>
        <v>0</v>
      </c>
    </row>
    <row r="1705" spans="1:4" x14ac:dyDescent="0.25">
      <c r="A1705">
        <v>20210709</v>
      </c>
      <c r="B1705" s="79">
        <v>44386</v>
      </c>
      <c r="C1705">
        <v>16</v>
      </c>
      <c r="D1705">
        <f t="shared" si="37"/>
        <v>0</v>
      </c>
    </row>
    <row r="1706" spans="1:4" x14ac:dyDescent="0.25">
      <c r="A1706">
        <v>20210710</v>
      </c>
      <c r="B1706" s="79">
        <v>44387</v>
      </c>
      <c r="C1706">
        <v>17.3</v>
      </c>
      <c r="D1706">
        <f t="shared" si="37"/>
        <v>0</v>
      </c>
    </row>
    <row r="1707" spans="1:4" x14ac:dyDescent="0.25">
      <c r="A1707">
        <v>20210711</v>
      </c>
      <c r="B1707" s="79">
        <v>44388</v>
      </c>
      <c r="C1707">
        <v>16.100000000000001</v>
      </c>
      <c r="D1707">
        <f t="shared" si="37"/>
        <v>0</v>
      </c>
    </row>
    <row r="1708" spans="1:4" x14ac:dyDescent="0.25">
      <c r="A1708">
        <v>20210712</v>
      </c>
      <c r="B1708" s="79">
        <v>44389</v>
      </c>
      <c r="C1708">
        <v>18.3</v>
      </c>
      <c r="D1708">
        <f t="shared" si="37"/>
        <v>0</v>
      </c>
    </row>
    <row r="1709" spans="1:4" x14ac:dyDescent="0.25">
      <c r="A1709">
        <v>20210713</v>
      </c>
      <c r="B1709" s="79">
        <v>44390</v>
      </c>
      <c r="C1709">
        <v>16.600000000000001</v>
      </c>
      <c r="D1709">
        <f t="shared" si="37"/>
        <v>0</v>
      </c>
    </row>
    <row r="1710" spans="1:4" x14ac:dyDescent="0.25">
      <c r="A1710">
        <v>20210714</v>
      </c>
      <c r="B1710" s="79">
        <v>44391</v>
      </c>
      <c r="C1710">
        <v>15.7</v>
      </c>
      <c r="D1710">
        <f t="shared" si="37"/>
        <v>0</v>
      </c>
    </row>
    <row r="1711" spans="1:4" x14ac:dyDescent="0.25">
      <c r="A1711">
        <v>20210715</v>
      </c>
      <c r="B1711" s="79">
        <v>44392</v>
      </c>
      <c r="C1711">
        <v>16.2</v>
      </c>
      <c r="D1711">
        <f t="shared" si="37"/>
        <v>0</v>
      </c>
    </row>
    <row r="1712" spans="1:4" x14ac:dyDescent="0.25">
      <c r="A1712">
        <v>20210716</v>
      </c>
      <c r="B1712" s="79">
        <v>44393</v>
      </c>
      <c r="C1712">
        <v>18.2</v>
      </c>
      <c r="D1712">
        <f t="shared" si="37"/>
        <v>0</v>
      </c>
    </row>
    <row r="1713" spans="1:4" x14ac:dyDescent="0.25">
      <c r="A1713">
        <v>20210717</v>
      </c>
      <c r="B1713" s="79">
        <v>44394</v>
      </c>
      <c r="C1713">
        <v>19.600000000000001</v>
      </c>
      <c r="D1713">
        <f t="shared" si="37"/>
        <v>0</v>
      </c>
    </row>
    <row r="1714" spans="1:4" x14ac:dyDescent="0.25">
      <c r="A1714">
        <v>20210718</v>
      </c>
      <c r="B1714" s="79">
        <v>44395</v>
      </c>
      <c r="C1714">
        <v>20.3</v>
      </c>
      <c r="D1714">
        <f t="shared" si="37"/>
        <v>0</v>
      </c>
    </row>
    <row r="1715" spans="1:4" x14ac:dyDescent="0.25">
      <c r="A1715">
        <v>20210719</v>
      </c>
      <c r="B1715" s="79">
        <v>44396</v>
      </c>
      <c r="C1715">
        <v>19.5</v>
      </c>
      <c r="D1715">
        <f t="shared" si="37"/>
        <v>0</v>
      </c>
    </row>
    <row r="1716" spans="1:4" x14ac:dyDescent="0.25">
      <c r="A1716">
        <v>20210720</v>
      </c>
      <c r="B1716" s="79">
        <v>44397</v>
      </c>
      <c r="C1716">
        <v>18</v>
      </c>
      <c r="D1716">
        <f t="shared" si="37"/>
        <v>0</v>
      </c>
    </row>
    <row r="1717" spans="1:4" x14ac:dyDescent="0.25">
      <c r="A1717">
        <v>20210721</v>
      </c>
      <c r="B1717" s="79">
        <v>44398</v>
      </c>
      <c r="C1717">
        <v>17.7</v>
      </c>
      <c r="D1717">
        <f t="shared" si="37"/>
        <v>0</v>
      </c>
    </row>
    <row r="1718" spans="1:4" x14ac:dyDescent="0.25">
      <c r="A1718">
        <v>20210722</v>
      </c>
      <c r="B1718" s="79">
        <v>44399</v>
      </c>
      <c r="C1718">
        <v>18.7</v>
      </c>
      <c r="D1718">
        <f t="shared" si="37"/>
        <v>0</v>
      </c>
    </row>
    <row r="1719" spans="1:4" x14ac:dyDescent="0.25">
      <c r="A1719">
        <v>20210723</v>
      </c>
      <c r="B1719" s="79">
        <v>44400</v>
      </c>
      <c r="C1719">
        <v>20.3</v>
      </c>
      <c r="D1719">
        <f t="shared" si="37"/>
        <v>0</v>
      </c>
    </row>
    <row r="1720" spans="1:4" x14ac:dyDescent="0.25">
      <c r="A1720">
        <v>20210724</v>
      </c>
      <c r="B1720" s="79">
        <v>44401</v>
      </c>
      <c r="C1720">
        <v>19.399999999999999</v>
      </c>
      <c r="D1720">
        <f t="shared" si="37"/>
        <v>0</v>
      </c>
    </row>
    <row r="1721" spans="1:4" x14ac:dyDescent="0.25">
      <c r="A1721">
        <v>20210725</v>
      </c>
      <c r="B1721" s="79">
        <v>44402</v>
      </c>
      <c r="C1721">
        <v>18.399999999999999</v>
      </c>
      <c r="D1721">
        <f t="shared" si="37"/>
        <v>0</v>
      </c>
    </row>
    <row r="1722" spans="1:4" x14ac:dyDescent="0.25">
      <c r="A1722">
        <v>20210726</v>
      </c>
      <c r="B1722" s="79">
        <v>44403</v>
      </c>
      <c r="C1722">
        <v>19.399999999999999</v>
      </c>
      <c r="D1722">
        <f t="shared" si="37"/>
        <v>0</v>
      </c>
    </row>
    <row r="1723" spans="1:4" x14ac:dyDescent="0.25">
      <c r="A1723">
        <v>20210727</v>
      </c>
      <c r="B1723" s="79">
        <v>44404</v>
      </c>
      <c r="C1723">
        <v>19.7</v>
      </c>
      <c r="D1723">
        <f t="shared" si="37"/>
        <v>0</v>
      </c>
    </row>
    <row r="1724" spans="1:4" x14ac:dyDescent="0.25">
      <c r="A1724">
        <v>20210728</v>
      </c>
      <c r="B1724" s="79">
        <v>44405</v>
      </c>
      <c r="C1724">
        <v>18</v>
      </c>
      <c r="D1724">
        <f t="shared" si="37"/>
        <v>0</v>
      </c>
    </row>
    <row r="1725" spans="1:4" x14ac:dyDescent="0.25">
      <c r="A1725">
        <v>20210729</v>
      </c>
      <c r="B1725" s="79">
        <v>44406</v>
      </c>
      <c r="C1725">
        <v>19.100000000000001</v>
      </c>
      <c r="D1725">
        <f t="shared" si="37"/>
        <v>0</v>
      </c>
    </row>
    <row r="1726" spans="1:4" x14ac:dyDescent="0.25">
      <c r="A1726">
        <v>20210730</v>
      </c>
      <c r="B1726" s="79">
        <v>44407</v>
      </c>
      <c r="C1726">
        <v>20.2</v>
      </c>
      <c r="D1726">
        <f t="shared" si="37"/>
        <v>0</v>
      </c>
    </row>
    <row r="1727" spans="1:4" x14ac:dyDescent="0.25">
      <c r="A1727">
        <v>20210731</v>
      </c>
      <c r="B1727" s="79">
        <v>44408</v>
      </c>
      <c r="C1727">
        <v>19.8</v>
      </c>
      <c r="D1727">
        <f t="shared" si="37"/>
        <v>0</v>
      </c>
    </row>
    <row r="1728" spans="1:4" x14ac:dyDescent="0.25">
      <c r="A1728">
        <v>20210801</v>
      </c>
      <c r="B1728" s="79">
        <v>44409</v>
      </c>
      <c r="C1728">
        <v>15.1</v>
      </c>
      <c r="D1728">
        <f t="shared" si="37"/>
        <v>0</v>
      </c>
    </row>
    <row r="1729" spans="1:4" x14ac:dyDescent="0.25">
      <c r="A1729">
        <v>20210802</v>
      </c>
      <c r="B1729" s="79">
        <v>44410</v>
      </c>
      <c r="C1729">
        <v>16.2</v>
      </c>
      <c r="D1729">
        <f t="shared" si="37"/>
        <v>0</v>
      </c>
    </row>
    <row r="1730" spans="1:4" x14ac:dyDescent="0.25">
      <c r="A1730">
        <v>20210803</v>
      </c>
      <c r="B1730" s="79">
        <v>44411</v>
      </c>
      <c r="C1730">
        <v>16.3</v>
      </c>
      <c r="D1730">
        <f t="shared" si="37"/>
        <v>0</v>
      </c>
    </row>
    <row r="1731" spans="1:4" x14ac:dyDescent="0.25">
      <c r="A1731">
        <v>20210804</v>
      </c>
      <c r="B1731" s="79">
        <v>44412</v>
      </c>
      <c r="C1731">
        <v>14.9</v>
      </c>
      <c r="D1731">
        <f t="shared" si="37"/>
        <v>5.0999999999999996</v>
      </c>
    </row>
    <row r="1732" spans="1:4" x14ac:dyDescent="0.25">
      <c r="A1732">
        <v>20210805</v>
      </c>
      <c r="B1732" s="79">
        <v>44413</v>
      </c>
      <c r="C1732">
        <v>15.7</v>
      </c>
      <c r="D1732">
        <f t="shared" ref="D1732:D1795" si="38">IF(C1732&lt;15,20-C1732,0)</f>
        <v>0</v>
      </c>
    </row>
    <row r="1733" spans="1:4" x14ac:dyDescent="0.25">
      <c r="A1733">
        <v>20210806</v>
      </c>
      <c r="B1733" s="79">
        <v>44414</v>
      </c>
      <c r="C1733">
        <v>17</v>
      </c>
      <c r="D1733">
        <f t="shared" si="38"/>
        <v>0</v>
      </c>
    </row>
    <row r="1734" spans="1:4" x14ac:dyDescent="0.25">
      <c r="A1734">
        <v>20210807</v>
      </c>
      <c r="B1734" s="79">
        <v>44415</v>
      </c>
      <c r="C1734">
        <v>16.899999999999999</v>
      </c>
      <c r="D1734">
        <f t="shared" si="38"/>
        <v>0</v>
      </c>
    </row>
    <row r="1735" spans="1:4" x14ac:dyDescent="0.25">
      <c r="A1735">
        <v>20210808</v>
      </c>
      <c r="B1735" s="79">
        <v>44416</v>
      </c>
      <c r="C1735">
        <v>16.3</v>
      </c>
      <c r="D1735">
        <f t="shared" si="38"/>
        <v>0</v>
      </c>
    </row>
    <row r="1736" spans="1:4" x14ac:dyDescent="0.25">
      <c r="A1736">
        <v>20210809</v>
      </c>
      <c r="B1736" s="79">
        <v>44417</v>
      </c>
      <c r="C1736">
        <v>17.5</v>
      </c>
      <c r="D1736">
        <f t="shared" si="38"/>
        <v>0</v>
      </c>
    </row>
    <row r="1737" spans="1:4" x14ac:dyDescent="0.25">
      <c r="A1737">
        <v>20210810</v>
      </c>
      <c r="B1737" s="79">
        <v>44418</v>
      </c>
      <c r="C1737">
        <v>18.899999999999999</v>
      </c>
      <c r="D1737">
        <f t="shared" si="38"/>
        <v>0</v>
      </c>
    </row>
    <row r="1738" spans="1:4" x14ac:dyDescent="0.25">
      <c r="A1738">
        <v>20210811</v>
      </c>
      <c r="B1738" s="79">
        <v>44419</v>
      </c>
      <c r="C1738">
        <v>20.7</v>
      </c>
      <c r="D1738">
        <f t="shared" si="38"/>
        <v>0</v>
      </c>
    </row>
    <row r="1739" spans="1:4" x14ac:dyDescent="0.25">
      <c r="A1739">
        <v>20210812</v>
      </c>
      <c r="B1739" s="79">
        <v>44420</v>
      </c>
      <c r="C1739">
        <v>21</v>
      </c>
      <c r="D1739">
        <f t="shared" si="38"/>
        <v>0</v>
      </c>
    </row>
    <row r="1740" spans="1:4" x14ac:dyDescent="0.25">
      <c r="A1740">
        <v>20210813</v>
      </c>
      <c r="B1740" s="79">
        <v>44421</v>
      </c>
      <c r="C1740">
        <v>23.4</v>
      </c>
      <c r="D1740">
        <f t="shared" si="38"/>
        <v>0</v>
      </c>
    </row>
    <row r="1741" spans="1:4" x14ac:dyDescent="0.25">
      <c r="A1741">
        <v>20210814</v>
      </c>
      <c r="B1741" s="79">
        <v>44422</v>
      </c>
      <c r="C1741">
        <v>23.2</v>
      </c>
      <c r="D1741">
        <f t="shared" si="38"/>
        <v>0</v>
      </c>
    </row>
    <row r="1742" spans="1:4" x14ac:dyDescent="0.25">
      <c r="A1742">
        <v>20210815</v>
      </c>
      <c r="B1742" s="79">
        <v>44423</v>
      </c>
      <c r="C1742">
        <v>21.6</v>
      </c>
      <c r="D1742">
        <f t="shared" si="38"/>
        <v>0</v>
      </c>
    </row>
    <row r="1743" spans="1:4" x14ac:dyDescent="0.25">
      <c r="A1743">
        <v>20210816</v>
      </c>
      <c r="B1743" s="79">
        <v>44424</v>
      </c>
      <c r="C1743">
        <v>18.100000000000001</v>
      </c>
      <c r="D1743">
        <f t="shared" si="38"/>
        <v>0</v>
      </c>
    </row>
    <row r="1744" spans="1:4" x14ac:dyDescent="0.25">
      <c r="A1744">
        <v>20210817</v>
      </c>
      <c r="B1744" s="79">
        <v>44425</v>
      </c>
      <c r="C1744">
        <v>13.9</v>
      </c>
      <c r="D1744">
        <f t="shared" si="38"/>
        <v>6.1</v>
      </c>
    </row>
    <row r="1745" spans="1:4" x14ac:dyDescent="0.25">
      <c r="A1745">
        <v>20210818</v>
      </c>
      <c r="B1745" s="79">
        <v>44426</v>
      </c>
      <c r="C1745">
        <v>15</v>
      </c>
      <c r="D1745">
        <f t="shared" si="38"/>
        <v>0</v>
      </c>
    </row>
    <row r="1746" spans="1:4" x14ac:dyDescent="0.25">
      <c r="A1746">
        <v>20210819</v>
      </c>
      <c r="B1746" s="79">
        <v>44427</v>
      </c>
      <c r="C1746">
        <v>17.399999999999999</v>
      </c>
      <c r="D1746">
        <f t="shared" si="38"/>
        <v>0</v>
      </c>
    </row>
    <row r="1747" spans="1:4" x14ac:dyDescent="0.25">
      <c r="A1747">
        <v>20210820</v>
      </c>
      <c r="B1747" s="79">
        <v>44428</v>
      </c>
      <c r="C1747">
        <v>18.3</v>
      </c>
      <c r="D1747">
        <f t="shared" si="38"/>
        <v>0</v>
      </c>
    </row>
    <row r="1748" spans="1:4" x14ac:dyDescent="0.25">
      <c r="A1748">
        <v>20210821</v>
      </c>
      <c r="B1748" s="79">
        <v>44429</v>
      </c>
      <c r="C1748">
        <v>18.600000000000001</v>
      </c>
      <c r="D1748">
        <f t="shared" si="38"/>
        <v>0</v>
      </c>
    </row>
    <row r="1749" spans="1:4" x14ac:dyDescent="0.25">
      <c r="A1749">
        <v>20210822</v>
      </c>
      <c r="B1749" s="79">
        <v>44430</v>
      </c>
      <c r="C1749">
        <v>17.600000000000001</v>
      </c>
      <c r="D1749">
        <f t="shared" si="38"/>
        <v>0</v>
      </c>
    </row>
    <row r="1750" spans="1:4" x14ac:dyDescent="0.25">
      <c r="A1750">
        <v>20210823</v>
      </c>
      <c r="B1750" s="79">
        <v>44431</v>
      </c>
      <c r="C1750">
        <v>15.5</v>
      </c>
      <c r="D1750">
        <f t="shared" si="38"/>
        <v>0</v>
      </c>
    </row>
    <row r="1751" spans="1:4" x14ac:dyDescent="0.25">
      <c r="A1751">
        <v>20210824</v>
      </c>
      <c r="B1751" s="79">
        <v>44432</v>
      </c>
      <c r="C1751">
        <v>14.6</v>
      </c>
      <c r="D1751">
        <f t="shared" si="38"/>
        <v>5.4</v>
      </c>
    </row>
    <row r="1752" spans="1:4" x14ac:dyDescent="0.25">
      <c r="A1752">
        <v>20210825</v>
      </c>
      <c r="B1752" s="79">
        <v>44433</v>
      </c>
      <c r="C1752">
        <v>14.1</v>
      </c>
      <c r="D1752">
        <f t="shared" si="38"/>
        <v>5.9</v>
      </c>
    </row>
    <row r="1753" spans="1:4" x14ac:dyDescent="0.25">
      <c r="A1753">
        <v>20210826</v>
      </c>
      <c r="B1753" s="79">
        <v>44434</v>
      </c>
      <c r="C1753">
        <v>13</v>
      </c>
      <c r="D1753">
        <f t="shared" si="38"/>
        <v>7</v>
      </c>
    </row>
    <row r="1754" spans="1:4" x14ac:dyDescent="0.25">
      <c r="A1754">
        <v>20210827</v>
      </c>
      <c r="B1754" s="79">
        <v>44435</v>
      </c>
      <c r="C1754">
        <v>13.4</v>
      </c>
      <c r="D1754">
        <f t="shared" si="38"/>
        <v>6.6</v>
      </c>
    </row>
    <row r="1755" spans="1:4" x14ac:dyDescent="0.25">
      <c r="A1755">
        <v>20210828</v>
      </c>
      <c r="B1755" s="79">
        <v>44436</v>
      </c>
      <c r="C1755">
        <v>12.5</v>
      </c>
      <c r="D1755">
        <f t="shared" si="38"/>
        <v>7.5</v>
      </c>
    </row>
    <row r="1756" spans="1:4" x14ac:dyDescent="0.25">
      <c r="A1756">
        <v>20210829</v>
      </c>
      <c r="B1756" s="79">
        <v>44437</v>
      </c>
      <c r="C1756">
        <v>12.6</v>
      </c>
      <c r="D1756">
        <f t="shared" si="38"/>
        <v>7.4</v>
      </c>
    </row>
    <row r="1757" spans="1:4" x14ac:dyDescent="0.25">
      <c r="A1757">
        <v>20210830</v>
      </c>
      <c r="B1757" s="79">
        <v>44438</v>
      </c>
      <c r="C1757">
        <v>14.1</v>
      </c>
      <c r="D1757">
        <f t="shared" si="38"/>
        <v>5.9</v>
      </c>
    </row>
    <row r="1758" spans="1:4" x14ac:dyDescent="0.25">
      <c r="A1758">
        <v>20210831</v>
      </c>
      <c r="B1758" s="79">
        <v>44439</v>
      </c>
      <c r="C1758">
        <v>14.7</v>
      </c>
      <c r="D1758">
        <f t="shared" si="38"/>
        <v>5.3000000000000007</v>
      </c>
    </row>
    <row r="1759" spans="1:4" x14ac:dyDescent="0.25">
      <c r="A1759">
        <v>20210901</v>
      </c>
      <c r="B1759" s="79">
        <v>44440</v>
      </c>
      <c r="C1759">
        <v>13.2</v>
      </c>
      <c r="D1759">
        <f t="shared" si="38"/>
        <v>6.8000000000000007</v>
      </c>
    </row>
    <row r="1760" spans="1:4" x14ac:dyDescent="0.25">
      <c r="A1760">
        <v>20210902</v>
      </c>
      <c r="B1760" s="79">
        <v>44441</v>
      </c>
      <c r="C1760">
        <v>13.9</v>
      </c>
      <c r="D1760">
        <f t="shared" si="38"/>
        <v>6.1</v>
      </c>
    </row>
    <row r="1761" spans="1:4" x14ac:dyDescent="0.25">
      <c r="A1761">
        <v>20210903</v>
      </c>
      <c r="B1761" s="79">
        <v>44442</v>
      </c>
      <c r="C1761">
        <v>14.3</v>
      </c>
      <c r="D1761">
        <f t="shared" si="38"/>
        <v>5.6999999999999993</v>
      </c>
    </row>
    <row r="1762" spans="1:4" x14ac:dyDescent="0.25">
      <c r="A1762">
        <v>20210904</v>
      </c>
      <c r="B1762" s="79">
        <v>44443</v>
      </c>
      <c r="C1762">
        <v>14.3</v>
      </c>
      <c r="D1762">
        <f t="shared" si="38"/>
        <v>5.6999999999999993</v>
      </c>
    </row>
    <row r="1763" spans="1:4" x14ac:dyDescent="0.25">
      <c r="A1763">
        <v>20210905</v>
      </c>
      <c r="B1763" s="79">
        <v>44444</v>
      </c>
      <c r="C1763">
        <v>14.8</v>
      </c>
      <c r="D1763">
        <f t="shared" si="38"/>
        <v>5.1999999999999993</v>
      </c>
    </row>
    <row r="1764" spans="1:4" x14ac:dyDescent="0.25">
      <c r="A1764">
        <v>20210906</v>
      </c>
      <c r="B1764" s="79">
        <v>44445</v>
      </c>
      <c r="C1764">
        <v>14.4</v>
      </c>
      <c r="D1764">
        <f t="shared" si="38"/>
        <v>5.6</v>
      </c>
    </row>
    <row r="1765" spans="1:4" x14ac:dyDescent="0.25">
      <c r="A1765">
        <v>20210907</v>
      </c>
      <c r="B1765" s="79">
        <v>44446</v>
      </c>
      <c r="C1765">
        <v>14.5</v>
      </c>
      <c r="D1765">
        <f t="shared" si="38"/>
        <v>5.5</v>
      </c>
    </row>
    <row r="1766" spans="1:4" x14ac:dyDescent="0.25">
      <c r="A1766">
        <v>20210908</v>
      </c>
      <c r="B1766" s="79">
        <v>44447</v>
      </c>
      <c r="C1766">
        <v>15.2</v>
      </c>
      <c r="D1766">
        <f t="shared" si="38"/>
        <v>0</v>
      </c>
    </row>
    <row r="1767" spans="1:4" x14ac:dyDescent="0.25">
      <c r="A1767">
        <v>20210909</v>
      </c>
      <c r="B1767" s="79">
        <v>44448</v>
      </c>
      <c r="C1767">
        <v>17.5</v>
      </c>
      <c r="D1767">
        <f t="shared" si="38"/>
        <v>0</v>
      </c>
    </row>
    <row r="1768" spans="1:4" x14ac:dyDescent="0.25">
      <c r="A1768">
        <v>20210910</v>
      </c>
      <c r="B1768" s="79">
        <v>44449</v>
      </c>
      <c r="C1768">
        <v>18.600000000000001</v>
      </c>
      <c r="D1768">
        <f t="shared" si="38"/>
        <v>0</v>
      </c>
    </row>
    <row r="1769" spans="1:4" x14ac:dyDescent="0.25">
      <c r="A1769">
        <v>20210911</v>
      </c>
      <c r="B1769" s="79">
        <v>44450</v>
      </c>
      <c r="C1769">
        <v>17.399999999999999</v>
      </c>
      <c r="D1769">
        <f t="shared" si="38"/>
        <v>0</v>
      </c>
    </row>
    <row r="1770" spans="1:4" x14ac:dyDescent="0.25">
      <c r="A1770">
        <v>20210912</v>
      </c>
      <c r="B1770" s="79">
        <v>44451</v>
      </c>
      <c r="C1770">
        <v>16.399999999999999</v>
      </c>
      <c r="D1770">
        <f t="shared" si="38"/>
        <v>0</v>
      </c>
    </row>
    <row r="1771" spans="1:4" x14ac:dyDescent="0.25">
      <c r="A1771">
        <v>20210913</v>
      </c>
      <c r="B1771" s="79">
        <v>44452</v>
      </c>
      <c r="C1771">
        <v>16.8</v>
      </c>
      <c r="D1771">
        <f t="shared" si="38"/>
        <v>0</v>
      </c>
    </row>
    <row r="1772" spans="1:4" x14ac:dyDescent="0.25">
      <c r="A1772">
        <v>20210914</v>
      </c>
      <c r="B1772" s="79">
        <v>44453</v>
      </c>
      <c r="C1772">
        <v>17.3</v>
      </c>
      <c r="D1772">
        <f t="shared" si="38"/>
        <v>0</v>
      </c>
    </row>
    <row r="1773" spans="1:4" x14ac:dyDescent="0.25">
      <c r="A1773">
        <v>20210915</v>
      </c>
      <c r="B1773" s="79">
        <v>44454</v>
      </c>
      <c r="C1773">
        <v>17.100000000000001</v>
      </c>
      <c r="D1773">
        <f t="shared" si="38"/>
        <v>0</v>
      </c>
    </row>
    <row r="1774" spans="1:4" x14ac:dyDescent="0.25">
      <c r="A1774">
        <v>20210916</v>
      </c>
      <c r="B1774" s="79">
        <v>44455</v>
      </c>
      <c r="C1774">
        <v>17</v>
      </c>
      <c r="D1774">
        <f t="shared" si="38"/>
        <v>0</v>
      </c>
    </row>
    <row r="1775" spans="1:4" x14ac:dyDescent="0.25">
      <c r="A1775">
        <v>20210917</v>
      </c>
      <c r="B1775" s="79">
        <v>44456</v>
      </c>
      <c r="C1775">
        <v>13.3</v>
      </c>
      <c r="D1775">
        <f t="shared" si="38"/>
        <v>6.6999999999999993</v>
      </c>
    </row>
    <row r="1776" spans="1:4" x14ac:dyDescent="0.25">
      <c r="A1776">
        <v>20210918</v>
      </c>
      <c r="B1776" s="79">
        <v>44457</v>
      </c>
      <c r="C1776">
        <v>12.6</v>
      </c>
      <c r="D1776">
        <f t="shared" si="38"/>
        <v>7.4</v>
      </c>
    </row>
    <row r="1777" spans="1:4" x14ac:dyDescent="0.25">
      <c r="A1777">
        <v>20210919</v>
      </c>
      <c r="B1777" s="79">
        <v>44458</v>
      </c>
      <c r="C1777">
        <v>12</v>
      </c>
      <c r="D1777">
        <f t="shared" si="38"/>
        <v>8</v>
      </c>
    </row>
    <row r="1778" spans="1:4" x14ac:dyDescent="0.25">
      <c r="A1778">
        <v>20210920</v>
      </c>
      <c r="B1778" s="79">
        <v>44459</v>
      </c>
      <c r="C1778">
        <v>11.7</v>
      </c>
      <c r="D1778">
        <f t="shared" si="38"/>
        <v>8.3000000000000007</v>
      </c>
    </row>
    <row r="1779" spans="1:4" x14ac:dyDescent="0.25">
      <c r="A1779">
        <v>20210921</v>
      </c>
      <c r="B1779" s="79">
        <v>44460</v>
      </c>
      <c r="C1779">
        <v>11.1</v>
      </c>
      <c r="D1779">
        <f t="shared" si="38"/>
        <v>8.9</v>
      </c>
    </row>
    <row r="1780" spans="1:4" x14ac:dyDescent="0.25">
      <c r="A1780">
        <v>20210922</v>
      </c>
      <c r="B1780" s="79">
        <v>44461</v>
      </c>
      <c r="C1780">
        <v>9</v>
      </c>
      <c r="D1780">
        <f t="shared" si="38"/>
        <v>11</v>
      </c>
    </row>
    <row r="1781" spans="1:4" x14ac:dyDescent="0.25">
      <c r="A1781">
        <v>20210923</v>
      </c>
      <c r="B1781" s="79">
        <v>44462</v>
      </c>
      <c r="C1781">
        <v>11.9</v>
      </c>
      <c r="D1781">
        <f t="shared" si="38"/>
        <v>8.1</v>
      </c>
    </row>
    <row r="1782" spans="1:4" x14ac:dyDescent="0.25">
      <c r="A1782">
        <v>20210924</v>
      </c>
      <c r="B1782" s="79">
        <v>44463</v>
      </c>
      <c r="C1782">
        <v>14.1</v>
      </c>
      <c r="D1782">
        <f t="shared" si="38"/>
        <v>5.9</v>
      </c>
    </row>
    <row r="1783" spans="1:4" x14ac:dyDescent="0.25">
      <c r="A1783">
        <v>20210925</v>
      </c>
      <c r="B1783" s="79">
        <v>44464</v>
      </c>
      <c r="C1783">
        <v>14.6</v>
      </c>
      <c r="D1783">
        <f t="shared" si="38"/>
        <v>5.4</v>
      </c>
    </row>
    <row r="1784" spans="1:4" x14ac:dyDescent="0.25">
      <c r="A1784">
        <v>20210926</v>
      </c>
      <c r="B1784" s="79">
        <v>44465</v>
      </c>
      <c r="C1784">
        <v>18.3</v>
      </c>
      <c r="D1784">
        <f t="shared" si="38"/>
        <v>0</v>
      </c>
    </row>
    <row r="1785" spans="1:4" x14ac:dyDescent="0.25">
      <c r="A1785">
        <v>20210927</v>
      </c>
      <c r="B1785" s="79">
        <v>44466</v>
      </c>
      <c r="C1785">
        <v>16.899999999999999</v>
      </c>
      <c r="D1785">
        <f t="shared" si="38"/>
        <v>0</v>
      </c>
    </row>
    <row r="1786" spans="1:4" x14ac:dyDescent="0.25">
      <c r="A1786">
        <v>20210928</v>
      </c>
      <c r="B1786" s="79">
        <v>44467</v>
      </c>
      <c r="C1786">
        <v>14.4</v>
      </c>
      <c r="D1786">
        <f t="shared" si="38"/>
        <v>5.6</v>
      </c>
    </row>
    <row r="1787" spans="1:4" x14ac:dyDescent="0.25">
      <c r="A1787">
        <v>20210929</v>
      </c>
      <c r="B1787" s="79">
        <v>44468</v>
      </c>
      <c r="C1787">
        <v>14.5</v>
      </c>
      <c r="D1787">
        <f t="shared" si="38"/>
        <v>5.5</v>
      </c>
    </row>
    <row r="1788" spans="1:4" x14ac:dyDescent="0.25">
      <c r="A1788">
        <v>20210930</v>
      </c>
      <c r="B1788" s="79">
        <v>44469</v>
      </c>
      <c r="C1788">
        <v>10.199999999999999</v>
      </c>
      <c r="D1788">
        <f t="shared" si="38"/>
        <v>9.8000000000000007</v>
      </c>
    </row>
    <row r="1789" spans="1:4" x14ac:dyDescent="0.25">
      <c r="A1789">
        <v>20211001</v>
      </c>
      <c r="B1789" s="79">
        <v>44470</v>
      </c>
      <c r="C1789">
        <v>9.4</v>
      </c>
      <c r="D1789">
        <f t="shared" si="38"/>
        <v>10.6</v>
      </c>
    </row>
    <row r="1790" spans="1:4" x14ac:dyDescent="0.25">
      <c r="A1790">
        <v>20211002</v>
      </c>
      <c r="B1790" s="79">
        <v>44471</v>
      </c>
      <c r="C1790">
        <v>13.2</v>
      </c>
      <c r="D1790">
        <f t="shared" si="38"/>
        <v>6.8000000000000007</v>
      </c>
    </row>
    <row r="1791" spans="1:4" x14ac:dyDescent="0.25">
      <c r="A1791">
        <v>20211003</v>
      </c>
      <c r="B1791" s="79">
        <v>44472</v>
      </c>
      <c r="C1791">
        <v>15</v>
      </c>
      <c r="D1791">
        <f t="shared" si="38"/>
        <v>0</v>
      </c>
    </row>
    <row r="1792" spans="1:4" x14ac:dyDescent="0.25">
      <c r="A1792">
        <v>20211004</v>
      </c>
      <c r="B1792" s="79">
        <v>44473</v>
      </c>
      <c r="C1792">
        <v>12.4</v>
      </c>
      <c r="D1792">
        <f t="shared" si="38"/>
        <v>7.6</v>
      </c>
    </row>
    <row r="1793" spans="1:4" x14ac:dyDescent="0.25">
      <c r="A1793">
        <v>20211005</v>
      </c>
      <c r="B1793" s="79">
        <v>44474</v>
      </c>
      <c r="C1793">
        <v>12.2</v>
      </c>
      <c r="D1793">
        <f t="shared" si="38"/>
        <v>7.8000000000000007</v>
      </c>
    </row>
    <row r="1794" spans="1:4" x14ac:dyDescent="0.25">
      <c r="A1794">
        <v>20211006</v>
      </c>
      <c r="B1794" s="79">
        <v>44475</v>
      </c>
      <c r="C1794">
        <v>10.7</v>
      </c>
      <c r="D1794">
        <f t="shared" si="38"/>
        <v>9.3000000000000007</v>
      </c>
    </row>
    <row r="1795" spans="1:4" x14ac:dyDescent="0.25">
      <c r="A1795">
        <v>20211007</v>
      </c>
      <c r="B1795" s="79">
        <v>44476</v>
      </c>
      <c r="C1795">
        <v>9.1999999999999993</v>
      </c>
      <c r="D1795">
        <f t="shared" si="38"/>
        <v>10.8</v>
      </c>
    </row>
    <row r="1796" spans="1:4" x14ac:dyDescent="0.25">
      <c r="A1796">
        <v>20211008</v>
      </c>
      <c r="B1796" s="79">
        <v>44477</v>
      </c>
      <c r="C1796">
        <v>10.199999999999999</v>
      </c>
      <c r="D1796">
        <f t="shared" ref="D1796:D1859" si="39">IF(C1796&lt;15,20-C1796,0)</f>
        <v>9.8000000000000007</v>
      </c>
    </row>
    <row r="1797" spans="1:4" x14ac:dyDescent="0.25">
      <c r="A1797">
        <v>20211009</v>
      </c>
      <c r="B1797" s="79">
        <v>44478</v>
      </c>
      <c r="C1797">
        <v>8</v>
      </c>
      <c r="D1797">
        <f t="shared" si="39"/>
        <v>12</v>
      </c>
    </row>
    <row r="1798" spans="1:4" x14ac:dyDescent="0.25">
      <c r="A1798">
        <v>20211010</v>
      </c>
      <c r="B1798" s="79">
        <v>44479</v>
      </c>
      <c r="C1798">
        <v>4.8</v>
      </c>
      <c r="D1798">
        <f t="shared" si="39"/>
        <v>15.2</v>
      </c>
    </row>
    <row r="1799" spans="1:4" x14ac:dyDescent="0.25">
      <c r="A1799">
        <v>20211011</v>
      </c>
      <c r="B1799" s="79">
        <v>44480</v>
      </c>
      <c r="C1799">
        <v>5.8</v>
      </c>
      <c r="D1799">
        <f t="shared" si="39"/>
        <v>14.2</v>
      </c>
    </row>
    <row r="1800" spans="1:4" x14ac:dyDescent="0.25">
      <c r="A1800">
        <v>20211012</v>
      </c>
      <c r="B1800" s="79">
        <v>44481</v>
      </c>
      <c r="C1800">
        <v>8.1999999999999993</v>
      </c>
      <c r="D1800">
        <f t="shared" si="39"/>
        <v>11.8</v>
      </c>
    </row>
    <row r="1801" spans="1:4" x14ac:dyDescent="0.25">
      <c r="A1801">
        <v>20211013</v>
      </c>
      <c r="B1801" s="79">
        <v>44482</v>
      </c>
      <c r="C1801">
        <v>6.2</v>
      </c>
      <c r="D1801">
        <f t="shared" si="39"/>
        <v>13.8</v>
      </c>
    </row>
    <row r="1802" spans="1:4" x14ac:dyDescent="0.25">
      <c r="A1802">
        <v>20211014</v>
      </c>
      <c r="B1802" s="79">
        <v>44483</v>
      </c>
      <c r="C1802">
        <v>7</v>
      </c>
      <c r="D1802">
        <f t="shared" si="39"/>
        <v>13</v>
      </c>
    </row>
    <row r="1803" spans="1:4" x14ac:dyDescent="0.25">
      <c r="A1803">
        <v>20211015</v>
      </c>
      <c r="B1803" s="79">
        <v>44484</v>
      </c>
      <c r="C1803">
        <v>8.3000000000000007</v>
      </c>
      <c r="D1803">
        <f t="shared" si="39"/>
        <v>11.7</v>
      </c>
    </row>
    <row r="1804" spans="1:4" x14ac:dyDescent="0.25">
      <c r="A1804">
        <v>20211016</v>
      </c>
      <c r="B1804" s="79">
        <v>44485</v>
      </c>
      <c r="C1804">
        <v>7.7</v>
      </c>
      <c r="D1804">
        <f t="shared" si="39"/>
        <v>12.3</v>
      </c>
    </row>
    <row r="1805" spans="1:4" x14ac:dyDescent="0.25">
      <c r="A1805">
        <v>20211017</v>
      </c>
      <c r="B1805" s="79">
        <v>44486</v>
      </c>
      <c r="C1805">
        <v>4.4000000000000004</v>
      </c>
      <c r="D1805">
        <f t="shared" si="39"/>
        <v>15.6</v>
      </c>
    </row>
    <row r="1806" spans="1:4" x14ac:dyDescent="0.25">
      <c r="A1806">
        <v>20211018</v>
      </c>
      <c r="B1806" s="79">
        <v>44487</v>
      </c>
      <c r="C1806">
        <v>6.1</v>
      </c>
      <c r="D1806">
        <f t="shared" si="39"/>
        <v>13.9</v>
      </c>
    </row>
    <row r="1807" spans="1:4" x14ac:dyDescent="0.25">
      <c r="A1807">
        <v>20211019</v>
      </c>
      <c r="B1807" s="79">
        <v>44488</v>
      </c>
      <c r="C1807">
        <v>8.6999999999999993</v>
      </c>
      <c r="D1807">
        <f t="shared" si="39"/>
        <v>11.3</v>
      </c>
    </row>
    <row r="1808" spans="1:4" x14ac:dyDescent="0.25">
      <c r="A1808">
        <v>20211020</v>
      </c>
      <c r="B1808" s="79">
        <v>44489</v>
      </c>
      <c r="C1808">
        <v>12.4</v>
      </c>
      <c r="D1808">
        <f t="shared" si="39"/>
        <v>7.6</v>
      </c>
    </row>
    <row r="1809" spans="1:4" x14ac:dyDescent="0.25">
      <c r="A1809">
        <v>20211021</v>
      </c>
      <c r="B1809" s="79">
        <v>44490</v>
      </c>
      <c r="C1809">
        <v>12.3</v>
      </c>
      <c r="D1809">
        <f t="shared" si="39"/>
        <v>7.6999999999999993</v>
      </c>
    </row>
    <row r="1810" spans="1:4" x14ac:dyDescent="0.25">
      <c r="A1810">
        <v>20211022</v>
      </c>
      <c r="B1810" s="79">
        <v>44491</v>
      </c>
      <c r="C1810">
        <v>7.2</v>
      </c>
      <c r="D1810">
        <f t="shared" si="39"/>
        <v>12.8</v>
      </c>
    </row>
    <row r="1811" spans="1:4" x14ac:dyDescent="0.25">
      <c r="A1811">
        <v>20211023</v>
      </c>
      <c r="B1811" s="79">
        <v>44492</v>
      </c>
      <c r="C1811">
        <v>5.0999999999999996</v>
      </c>
      <c r="D1811">
        <f t="shared" si="39"/>
        <v>14.9</v>
      </c>
    </row>
    <row r="1812" spans="1:4" x14ac:dyDescent="0.25">
      <c r="A1812">
        <v>20211024</v>
      </c>
      <c r="B1812" s="79">
        <v>44493</v>
      </c>
      <c r="C1812">
        <v>3.5</v>
      </c>
      <c r="D1812">
        <f t="shared" si="39"/>
        <v>16.5</v>
      </c>
    </row>
    <row r="1813" spans="1:4" x14ac:dyDescent="0.25">
      <c r="A1813">
        <v>20211025</v>
      </c>
      <c r="B1813" s="79">
        <v>44494</v>
      </c>
      <c r="C1813">
        <v>2.7</v>
      </c>
      <c r="D1813">
        <f t="shared" si="39"/>
        <v>17.3</v>
      </c>
    </row>
    <row r="1814" spans="1:4" x14ac:dyDescent="0.25">
      <c r="A1814">
        <v>20211026</v>
      </c>
      <c r="B1814" s="79">
        <v>44495</v>
      </c>
      <c r="C1814">
        <v>5.2</v>
      </c>
      <c r="D1814">
        <f t="shared" si="39"/>
        <v>14.8</v>
      </c>
    </row>
    <row r="1815" spans="1:4" x14ac:dyDescent="0.25">
      <c r="A1815">
        <v>20211027</v>
      </c>
      <c r="B1815" s="79">
        <v>44496</v>
      </c>
      <c r="C1815">
        <v>5.7</v>
      </c>
      <c r="D1815">
        <f t="shared" si="39"/>
        <v>14.3</v>
      </c>
    </row>
    <row r="1816" spans="1:4" x14ac:dyDescent="0.25">
      <c r="A1816">
        <v>20211028</v>
      </c>
      <c r="B1816" s="79">
        <v>44497</v>
      </c>
      <c r="C1816">
        <v>5.4</v>
      </c>
      <c r="D1816">
        <f t="shared" si="39"/>
        <v>14.6</v>
      </c>
    </row>
    <row r="1817" spans="1:4" x14ac:dyDescent="0.25">
      <c r="A1817">
        <v>20211029</v>
      </c>
      <c r="B1817" s="79">
        <v>44498</v>
      </c>
      <c r="C1817">
        <v>2.9</v>
      </c>
      <c r="D1817">
        <f t="shared" si="39"/>
        <v>17.100000000000001</v>
      </c>
    </row>
    <row r="1818" spans="1:4" x14ac:dyDescent="0.25">
      <c r="A1818">
        <v>20211030</v>
      </c>
      <c r="B1818" s="79">
        <v>44499</v>
      </c>
      <c r="C1818">
        <v>5.2</v>
      </c>
      <c r="D1818">
        <f t="shared" si="39"/>
        <v>14.8</v>
      </c>
    </row>
    <row r="1819" spans="1:4" x14ac:dyDescent="0.25">
      <c r="A1819">
        <v>20211031</v>
      </c>
      <c r="B1819" s="79">
        <v>44500</v>
      </c>
      <c r="C1819">
        <v>8</v>
      </c>
      <c r="D1819">
        <f t="shared" si="39"/>
        <v>12</v>
      </c>
    </row>
    <row r="1820" spans="1:4" x14ac:dyDescent="0.25">
      <c r="A1820">
        <v>20211101</v>
      </c>
      <c r="B1820" s="79">
        <v>44501</v>
      </c>
      <c r="C1820">
        <v>6.1</v>
      </c>
      <c r="D1820">
        <f t="shared" si="39"/>
        <v>13.9</v>
      </c>
    </row>
    <row r="1821" spans="1:4" x14ac:dyDescent="0.25">
      <c r="A1821">
        <v>20211102</v>
      </c>
      <c r="B1821" s="79">
        <v>44502</v>
      </c>
      <c r="C1821">
        <v>6.8</v>
      </c>
      <c r="D1821">
        <f t="shared" si="39"/>
        <v>13.2</v>
      </c>
    </row>
    <row r="1822" spans="1:4" x14ac:dyDescent="0.25">
      <c r="A1822">
        <v>20211103</v>
      </c>
      <c r="B1822" s="79">
        <v>44503</v>
      </c>
      <c r="C1822">
        <v>4.4000000000000004</v>
      </c>
      <c r="D1822">
        <f t="shared" si="39"/>
        <v>15.6</v>
      </c>
    </row>
    <row r="1823" spans="1:4" x14ac:dyDescent="0.25">
      <c r="A1823">
        <v>20211104</v>
      </c>
      <c r="B1823" s="79">
        <v>44504</v>
      </c>
      <c r="C1823">
        <v>5</v>
      </c>
      <c r="D1823">
        <f t="shared" si="39"/>
        <v>15</v>
      </c>
    </row>
    <row r="1824" spans="1:4" x14ac:dyDescent="0.25">
      <c r="A1824">
        <v>20211105</v>
      </c>
      <c r="B1824" s="79">
        <v>44505</v>
      </c>
      <c r="C1824">
        <v>3.9</v>
      </c>
      <c r="D1824">
        <f t="shared" si="39"/>
        <v>16.100000000000001</v>
      </c>
    </row>
    <row r="1825" spans="1:4" x14ac:dyDescent="0.25">
      <c r="A1825">
        <v>20211106</v>
      </c>
      <c r="B1825" s="79">
        <v>44506</v>
      </c>
      <c r="C1825">
        <v>4.0999999999999996</v>
      </c>
      <c r="D1825">
        <f t="shared" si="39"/>
        <v>15.9</v>
      </c>
    </row>
    <row r="1826" spans="1:4" x14ac:dyDescent="0.25">
      <c r="A1826">
        <v>20211107</v>
      </c>
      <c r="B1826" s="79">
        <v>44507</v>
      </c>
      <c r="C1826">
        <v>5.4</v>
      </c>
      <c r="D1826">
        <f t="shared" si="39"/>
        <v>14.6</v>
      </c>
    </row>
    <row r="1827" spans="1:4" x14ac:dyDescent="0.25">
      <c r="A1827">
        <v>20211108</v>
      </c>
      <c r="B1827" s="79">
        <v>44508</v>
      </c>
      <c r="C1827">
        <v>3.9</v>
      </c>
      <c r="D1827">
        <f t="shared" si="39"/>
        <v>16.100000000000001</v>
      </c>
    </row>
    <row r="1828" spans="1:4" x14ac:dyDescent="0.25">
      <c r="A1828">
        <v>20211109</v>
      </c>
      <c r="B1828" s="79">
        <v>44509</v>
      </c>
      <c r="C1828">
        <v>0.9</v>
      </c>
      <c r="D1828">
        <f t="shared" si="39"/>
        <v>19.100000000000001</v>
      </c>
    </row>
    <row r="1829" spans="1:4" x14ac:dyDescent="0.25">
      <c r="A1829">
        <v>20211110</v>
      </c>
      <c r="B1829" s="79">
        <v>44510</v>
      </c>
      <c r="C1829">
        <v>1</v>
      </c>
      <c r="D1829">
        <f t="shared" si="39"/>
        <v>19</v>
      </c>
    </row>
    <row r="1830" spans="1:4" x14ac:dyDescent="0.25">
      <c r="A1830">
        <v>20211111</v>
      </c>
      <c r="B1830" s="79">
        <v>44511</v>
      </c>
      <c r="C1830">
        <v>1.2</v>
      </c>
      <c r="D1830">
        <f t="shared" si="39"/>
        <v>18.8</v>
      </c>
    </row>
    <row r="1831" spans="1:4" x14ac:dyDescent="0.25">
      <c r="A1831">
        <v>20211112</v>
      </c>
      <c r="B1831" s="79">
        <v>44512</v>
      </c>
      <c r="C1831">
        <v>2.4</v>
      </c>
      <c r="D1831">
        <f t="shared" si="39"/>
        <v>17.600000000000001</v>
      </c>
    </row>
    <row r="1832" spans="1:4" x14ac:dyDescent="0.25">
      <c r="A1832">
        <v>20211113</v>
      </c>
      <c r="B1832" s="79">
        <v>44513</v>
      </c>
      <c r="C1832">
        <v>4.5</v>
      </c>
      <c r="D1832">
        <f t="shared" si="39"/>
        <v>15.5</v>
      </c>
    </row>
    <row r="1833" spans="1:4" x14ac:dyDescent="0.25">
      <c r="A1833">
        <v>20211114</v>
      </c>
      <c r="B1833" s="79">
        <v>44514</v>
      </c>
      <c r="C1833">
        <v>6.1</v>
      </c>
      <c r="D1833">
        <f t="shared" si="39"/>
        <v>13.9</v>
      </c>
    </row>
    <row r="1834" spans="1:4" x14ac:dyDescent="0.25">
      <c r="A1834">
        <v>20211115</v>
      </c>
      <c r="B1834" s="79">
        <v>44515</v>
      </c>
      <c r="C1834">
        <v>4.5</v>
      </c>
      <c r="D1834">
        <f t="shared" si="39"/>
        <v>15.5</v>
      </c>
    </row>
    <row r="1835" spans="1:4" x14ac:dyDescent="0.25">
      <c r="A1835">
        <v>20211116</v>
      </c>
      <c r="B1835" s="79">
        <v>44516</v>
      </c>
      <c r="C1835">
        <v>4.2</v>
      </c>
      <c r="D1835">
        <f t="shared" si="39"/>
        <v>15.8</v>
      </c>
    </row>
    <row r="1836" spans="1:4" x14ac:dyDescent="0.25">
      <c r="A1836">
        <v>20211117</v>
      </c>
      <c r="B1836" s="79">
        <v>44517</v>
      </c>
      <c r="C1836">
        <v>4.4000000000000004</v>
      </c>
      <c r="D1836">
        <f t="shared" si="39"/>
        <v>15.6</v>
      </c>
    </row>
    <row r="1837" spans="1:4" x14ac:dyDescent="0.25">
      <c r="A1837">
        <v>20211118</v>
      </c>
      <c r="B1837" s="79">
        <v>44518</v>
      </c>
      <c r="C1837">
        <v>4.3</v>
      </c>
      <c r="D1837">
        <f t="shared" si="39"/>
        <v>15.7</v>
      </c>
    </row>
    <row r="1838" spans="1:4" x14ac:dyDescent="0.25">
      <c r="A1838">
        <v>20211119</v>
      </c>
      <c r="B1838" s="79">
        <v>44519</v>
      </c>
      <c r="C1838">
        <v>2.8</v>
      </c>
      <c r="D1838">
        <f t="shared" si="39"/>
        <v>17.2</v>
      </c>
    </row>
    <row r="1839" spans="1:4" x14ac:dyDescent="0.25">
      <c r="A1839">
        <v>20211120</v>
      </c>
      <c r="B1839" s="79">
        <v>44520</v>
      </c>
      <c r="C1839">
        <v>4.8</v>
      </c>
      <c r="D1839">
        <f t="shared" si="39"/>
        <v>15.2</v>
      </c>
    </row>
    <row r="1840" spans="1:4" x14ac:dyDescent="0.25">
      <c r="A1840">
        <v>20211121</v>
      </c>
      <c r="B1840" s="79">
        <v>44521</v>
      </c>
      <c r="C1840">
        <v>2.1</v>
      </c>
      <c r="D1840">
        <f t="shared" si="39"/>
        <v>17.899999999999999</v>
      </c>
    </row>
    <row r="1841" spans="1:4" x14ac:dyDescent="0.25">
      <c r="A1841">
        <v>20211122</v>
      </c>
      <c r="B1841" s="79">
        <v>44522</v>
      </c>
      <c r="C1841">
        <v>3.6</v>
      </c>
      <c r="D1841">
        <f t="shared" si="39"/>
        <v>16.399999999999999</v>
      </c>
    </row>
    <row r="1842" spans="1:4" x14ac:dyDescent="0.25">
      <c r="A1842">
        <v>20211123</v>
      </c>
      <c r="B1842" s="79">
        <v>44523</v>
      </c>
      <c r="C1842">
        <v>0.8</v>
      </c>
      <c r="D1842">
        <f t="shared" si="39"/>
        <v>19.2</v>
      </c>
    </row>
    <row r="1843" spans="1:4" x14ac:dyDescent="0.25">
      <c r="A1843">
        <v>20211124</v>
      </c>
      <c r="B1843" s="79">
        <v>44524</v>
      </c>
      <c r="C1843">
        <v>-1</v>
      </c>
      <c r="D1843">
        <f t="shared" si="39"/>
        <v>21</v>
      </c>
    </row>
    <row r="1844" spans="1:4" x14ac:dyDescent="0.25">
      <c r="A1844">
        <v>20211125</v>
      </c>
      <c r="B1844" s="79">
        <v>44525</v>
      </c>
      <c r="C1844">
        <v>-0.8</v>
      </c>
      <c r="D1844">
        <f t="shared" si="39"/>
        <v>20.8</v>
      </c>
    </row>
    <row r="1845" spans="1:4" x14ac:dyDescent="0.25">
      <c r="A1845">
        <v>20211126</v>
      </c>
      <c r="B1845" s="79">
        <v>44526</v>
      </c>
      <c r="C1845">
        <v>-0.3</v>
      </c>
      <c r="D1845">
        <f t="shared" si="39"/>
        <v>20.3</v>
      </c>
    </row>
    <row r="1846" spans="1:4" x14ac:dyDescent="0.25">
      <c r="A1846">
        <v>20211127</v>
      </c>
      <c r="B1846" s="79">
        <v>44527</v>
      </c>
      <c r="C1846">
        <v>1.5</v>
      </c>
      <c r="D1846">
        <f t="shared" si="39"/>
        <v>18.5</v>
      </c>
    </row>
    <row r="1847" spans="1:4" x14ac:dyDescent="0.25">
      <c r="A1847">
        <v>20211128</v>
      </c>
      <c r="B1847" s="79">
        <v>44528</v>
      </c>
      <c r="C1847">
        <v>0.5</v>
      </c>
      <c r="D1847">
        <f t="shared" si="39"/>
        <v>19.5</v>
      </c>
    </row>
    <row r="1848" spans="1:4" x14ac:dyDescent="0.25">
      <c r="A1848">
        <v>20211129</v>
      </c>
      <c r="B1848" s="79">
        <v>44529</v>
      </c>
      <c r="C1848">
        <v>0.1</v>
      </c>
      <c r="D1848">
        <f t="shared" si="39"/>
        <v>19.899999999999999</v>
      </c>
    </row>
    <row r="1849" spans="1:4" x14ac:dyDescent="0.25">
      <c r="A1849">
        <v>20211130</v>
      </c>
      <c r="B1849" s="79">
        <v>44530</v>
      </c>
      <c r="C1849">
        <v>1.2</v>
      </c>
      <c r="D1849">
        <f t="shared" si="39"/>
        <v>18.8</v>
      </c>
    </row>
    <row r="1850" spans="1:4" x14ac:dyDescent="0.25">
      <c r="A1850">
        <v>20211201</v>
      </c>
      <c r="B1850" s="79">
        <v>44531</v>
      </c>
      <c r="C1850">
        <v>6.9</v>
      </c>
      <c r="D1850">
        <f t="shared" si="39"/>
        <v>13.1</v>
      </c>
    </row>
    <row r="1851" spans="1:4" x14ac:dyDescent="0.25">
      <c r="A1851">
        <v>20211202</v>
      </c>
      <c r="B1851" s="79">
        <v>44532</v>
      </c>
      <c r="C1851">
        <v>3.4</v>
      </c>
      <c r="D1851">
        <f t="shared" si="39"/>
        <v>16.600000000000001</v>
      </c>
    </row>
    <row r="1852" spans="1:4" x14ac:dyDescent="0.25">
      <c r="A1852">
        <v>20211203</v>
      </c>
      <c r="B1852" s="79">
        <v>44533</v>
      </c>
      <c r="C1852">
        <v>-0.3</v>
      </c>
      <c r="D1852">
        <f t="shared" si="39"/>
        <v>20.3</v>
      </c>
    </row>
    <row r="1853" spans="1:4" x14ac:dyDescent="0.25">
      <c r="A1853">
        <v>20211204</v>
      </c>
      <c r="B1853" s="79">
        <v>44534</v>
      </c>
      <c r="C1853">
        <v>2.7</v>
      </c>
      <c r="D1853">
        <f t="shared" si="39"/>
        <v>17.3</v>
      </c>
    </row>
    <row r="1854" spans="1:4" x14ac:dyDescent="0.25">
      <c r="A1854">
        <v>20211205</v>
      </c>
      <c r="B1854" s="79">
        <v>44535</v>
      </c>
      <c r="C1854">
        <v>1.8</v>
      </c>
      <c r="D1854">
        <f t="shared" si="39"/>
        <v>18.2</v>
      </c>
    </row>
    <row r="1855" spans="1:4" x14ac:dyDescent="0.25">
      <c r="A1855">
        <v>20211206</v>
      </c>
      <c r="B1855" s="79">
        <v>44536</v>
      </c>
      <c r="C1855">
        <v>0.2</v>
      </c>
      <c r="D1855">
        <f t="shared" si="39"/>
        <v>19.8</v>
      </c>
    </row>
    <row r="1856" spans="1:4" x14ac:dyDescent="0.25">
      <c r="A1856">
        <v>20211207</v>
      </c>
      <c r="B1856" s="79">
        <v>44537</v>
      </c>
      <c r="C1856">
        <v>0.1</v>
      </c>
      <c r="D1856">
        <f t="shared" si="39"/>
        <v>19.899999999999999</v>
      </c>
    </row>
    <row r="1857" spans="1:8" x14ac:dyDescent="0.25">
      <c r="A1857">
        <v>20211208</v>
      </c>
      <c r="B1857" s="79">
        <v>44538</v>
      </c>
      <c r="C1857">
        <v>-0.9</v>
      </c>
      <c r="D1857">
        <f t="shared" si="39"/>
        <v>20.9</v>
      </c>
    </row>
    <row r="1858" spans="1:8" x14ac:dyDescent="0.25">
      <c r="A1858">
        <v>20211209</v>
      </c>
      <c r="B1858" s="79">
        <v>44539</v>
      </c>
      <c r="C1858">
        <v>0.7</v>
      </c>
      <c r="D1858">
        <f t="shared" si="39"/>
        <v>19.3</v>
      </c>
    </row>
    <row r="1859" spans="1:8" x14ac:dyDescent="0.25">
      <c r="A1859">
        <v>20211210</v>
      </c>
      <c r="B1859" s="79">
        <v>44540</v>
      </c>
      <c r="C1859">
        <v>-0.3</v>
      </c>
      <c r="D1859">
        <f t="shared" si="39"/>
        <v>20.3</v>
      </c>
      <c r="H1859" s="57"/>
    </row>
    <row r="1860" spans="1:8" x14ac:dyDescent="0.25">
      <c r="A1860">
        <v>20211211</v>
      </c>
      <c r="B1860" s="79">
        <v>44541</v>
      </c>
      <c r="C1860">
        <v>1.3</v>
      </c>
      <c r="D1860">
        <f t="shared" ref="D1860:D1923" si="40">IF(C1860&lt;15,20-C1860,0)</f>
        <v>18.7</v>
      </c>
    </row>
    <row r="1861" spans="1:8" x14ac:dyDescent="0.25">
      <c r="A1861">
        <v>20211212</v>
      </c>
      <c r="B1861" s="79">
        <v>44542</v>
      </c>
      <c r="C1861">
        <v>2.1</v>
      </c>
      <c r="D1861">
        <f t="shared" si="40"/>
        <v>17.899999999999999</v>
      </c>
    </row>
    <row r="1862" spans="1:8" x14ac:dyDescent="0.25">
      <c r="A1862">
        <v>20211213</v>
      </c>
      <c r="B1862" s="79">
        <v>44543</v>
      </c>
      <c r="C1862">
        <v>3.8</v>
      </c>
      <c r="D1862">
        <f t="shared" si="40"/>
        <v>16.2</v>
      </c>
    </row>
    <row r="1863" spans="1:8" x14ac:dyDescent="0.25">
      <c r="A1863">
        <v>20211214</v>
      </c>
      <c r="B1863" s="79">
        <v>44544</v>
      </c>
      <c r="C1863">
        <v>2.6</v>
      </c>
      <c r="D1863">
        <f t="shared" si="40"/>
        <v>17.399999999999999</v>
      </c>
    </row>
    <row r="1864" spans="1:8" x14ac:dyDescent="0.25">
      <c r="A1864">
        <v>20211215</v>
      </c>
      <c r="B1864" s="79">
        <v>44545</v>
      </c>
      <c r="C1864">
        <v>3.4</v>
      </c>
      <c r="D1864">
        <f t="shared" si="40"/>
        <v>16.600000000000001</v>
      </c>
    </row>
    <row r="1865" spans="1:8" x14ac:dyDescent="0.25">
      <c r="A1865">
        <v>20211216</v>
      </c>
      <c r="B1865" s="79">
        <v>44546</v>
      </c>
      <c r="C1865">
        <v>3.3</v>
      </c>
      <c r="D1865">
        <f t="shared" si="40"/>
        <v>16.7</v>
      </c>
    </row>
    <row r="1866" spans="1:8" x14ac:dyDescent="0.25">
      <c r="A1866">
        <v>20211217</v>
      </c>
      <c r="B1866" s="79">
        <v>44547</v>
      </c>
      <c r="C1866">
        <v>2.2000000000000002</v>
      </c>
      <c r="D1866">
        <f t="shared" si="40"/>
        <v>17.8</v>
      </c>
    </row>
    <row r="1867" spans="1:8" x14ac:dyDescent="0.25">
      <c r="A1867">
        <v>20211218</v>
      </c>
      <c r="B1867" s="79">
        <v>44548</v>
      </c>
      <c r="C1867">
        <v>0.3</v>
      </c>
      <c r="D1867">
        <f t="shared" si="40"/>
        <v>19.7</v>
      </c>
    </row>
    <row r="1868" spans="1:8" x14ac:dyDescent="0.25">
      <c r="A1868">
        <v>20211219</v>
      </c>
      <c r="B1868" s="79">
        <v>44549</v>
      </c>
      <c r="C1868">
        <v>-0.4</v>
      </c>
      <c r="D1868">
        <f t="shared" si="40"/>
        <v>20.399999999999999</v>
      </c>
    </row>
    <row r="1869" spans="1:8" x14ac:dyDescent="0.25">
      <c r="A1869">
        <v>20211220</v>
      </c>
      <c r="B1869" s="79">
        <v>44550</v>
      </c>
      <c r="C1869">
        <v>0.2</v>
      </c>
      <c r="D1869">
        <f t="shared" si="40"/>
        <v>19.8</v>
      </c>
    </row>
    <row r="1870" spans="1:8" x14ac:dyDescent="0.25">
      <c r="A1870">
        <v>20211221</v>
      </c>
      <c r="B1870" s="79">
        <v>44551</v>
      </c>
      <c r="C1870">
        <v>-4.4000000000000004</v>
      </c>
      <c r="D1870">
        <f t="shared" si="40"/>
        <v>24.4</v>
      </c>
    </row>
    <row r="1871" spans="1:8" x14ac:dyDescent="0.25">
      <c r="A1871">
        <v>20211222</v>
      </c>
      <c r="B1871" s="79">
        <v>44552</v>
      </c>
      <c r="C1871">
        <v>-6.3</v>
      </c>
      <c r="D1871">
        <f t="shared" si="40"/>
        <v>26.3</v>
      </c>
    </row>
    <row r="1872" spans="1:8" x14ac:dyDescent="0.25">
      <c r="A1872">
        <v>20211223</v>
      </c>
      <c r="B1872" s="79">
        <v>44553</v>
      </c>
      <c r="C1872">
        <v>-2.8</v>
      </c>
      <c r="D1872">
        <f t="shared" si="40"/>
        <v>22.8</v>
      </c>
    </row>
    <row r="1873" spans="1:4" x14ac:dyDescent="0.25">
      <c r="A1873">
        <v>20211224</v>
      </c>
      <c r="B1873" s="79">
        <v>44554</v>
      </c>
      <c r="C1873">
        <v>6.6</v>
      </c>
      <c r="D1873">
        <f t="shared" si="40"/>
        <v>13.4</v>
      </c>
    </row>
    <row r="1874" spans="1:4" x14ac:dyDescent="0.25">
      <c r="A1874">
        <v>20211225</v>
      </c>
      <c r="B1874" s="79">
        <v>44555</v>
      </c>
      <c r="C1874">
        <v>5.4</v>
      </c>
      <c r="D1874">
        <f t="shared" si="40"/>
        <v>14.6</v>
      </c>
    </row>
    <row r="1875" spans="1:4" x14ac:dyDescent="0.25">
      <c r="A1875">
        <v>20211226</v>
      </c>
      <c r="B1875" s="79">
        <v>44556</v>
      </c>
      <c r="C1875">
        <v>0.8</v>
      </c>
      <c r="D1875">
        <f t="shared" si="40"/>
        <v>19.2</v>
      </c>
    </row>
    <row r="1876" spans="1:4" x14ac:dyDescent="0.25">
      <c r="A1876">
        <v>20211227</v>
      </c>
      <c r="B1876" s="79">
        <v>44557</v>
      </c>
      <c r="C1876">
        <v>1.4</v>
      </c>
      <c r="D1876">
        <f t="shared" si="40"/>
        <v>18.600000000000001</v>
      </c>
    </row>
    <row r="1877" spans="1:4" x14ac:dyDescent="0.25">
      <c r="A1877">
        <v>20211228</v>
      </c>
      <c r="B1877" s="79">
        <v>44558</v>
      </c>
      <c r="C1877">
        <v>3.7</v>
      </c>
      <c r="D1877">
        <f t="shared" si="40"/>
        <v>16.3</v>
      </c>
    </row>
    <row r="1878" spans="1:4" x14ac:dyDescent="0.25">
      <c r="A1878">
        <v>20211229</v>
      </c>
      <c r="B1878" s="79">
        <v>44559</v>
      </c>
      <c r="C1878">
        <v>7.4</v>
      </c>
      <c r="D1878">
        <f t="shared" si="40"/>
        <v>12.6</v>
      </c>
    </row>
    <row r="1879" spans="1:4" x14ac:dyDescent="0.25">
      <c r="A1879">
        <v>20211230</v>
      </c>
      <c r="B1879" s="79">
        <v>44560</v>
      </c>
      <c r="C1879">
        <v>11.7</v>
      </c>
      <c r="D1879">
        <f t="shared" si="40"/>
        <v>8.3000000000000007</v>
      </c>
    </row>
    <row r="1880" spans="1:4" x14ac:dyDescent="0.25">
      <c r="A1880">
        <v>20211231</v>
      </c>
      <c r="B1880" s="79">
        <v>44561</v>
      </c>
      <c r="C1880">
        <v>10.6</v>
      </c>
      <c r="D1880">
        <f t="shared" si="40"/>
        <v>9.4</v>
      </c>
    </row>
    <row r="1881" spans="1:4" x14ac:dyDescent="0.25">
      <c r="A1881">
        <v>20220101</v>
      </c>
      <c r="B1881" s="79">
        <v>44562</v>
      </c>
      <c r="C1881">
        <v>7.1</v>
      </c>
      <c r="D1881">
        <f t="shared" si="40"/>
        <v>12.9</v>
      </c>
    </row>
    <row r="1882" spans="1:4" x14ac:dyDescent="0.25">
      <c r="A1882">
        <v>20220102</v>
      </c>
      <c r="B1882" s="79">
        <v>44563</v>
      </c>
      <c r="C1882">
        <v>5.4</v>
      </c>
      <c r="D1882">
        <f t="shared" si="40"/>
        <v>14.6</v>
      </c>
    </row>
    <row r="1883" spans="1:4" x14ac:dyDescent="0.25">
      <c r="A1883">
        <v>20220103</v>
      </c>
      <c r="B1883" s="79">
        <v>44564</v>
      </c>
      <c r="C1883">
        <v>9.6999999999999993</v>
      </c>
      <c r="D1883">
        <f t="shared" si="40"/>
        <v>10.3</v>
      </c>
    </row>
    <row r="1884" spans="1:4" x14ac:dyDescent="0.25">
      <c r="A1884">
        <v>20220104</v>
      </c>
      <c r="B1884" s="79">
        <v>44565</v>
      </c>
      <c r="C1884">
        <v>9</v>
      </c>
      <c r="D1884">
        <f t="shared" si="40"/>
        <v>11</v>
      </c>
    </row>
    <row r="1885" spans="1:4" x14ac:dyDescent="0.25">
      <c r="A1885">
        <v>20220105</v>
      </c>
      <c r="B1885" s="79">
        <v>44566</v>
      </c>
      <c r="C1885">
        <v>2.2000000000000002</v>
      </c>
      <c r="D1885">
        <f t="shared" si="40"/>
        <v>17.8</v>
      </c>
    </row>
    <row r="1886" spans="1:4" x14ac:dyDescent="0.25">
      <c r="A1886">
        <v>20220106</v>
      </c>
      <c r="B1886" s="79">
        <v>44567</v>
      </c>
      <c r="C1886">
        <v>0.5</v>
      </c>
      <c r="D1886">
        <f t="shared" si="40"/>
        <v>19.5</v>
      </c>
    </row>
    <row r="1887" spans="1:4" x14ac:dyDescent="0.25">
      <c r="A1887">
        <v>20220107</v>
      </c>
      <c r="B1887" s="79">
        <v>44568</v>
      </c>
      <c r="C1887">
        <v>-2.2000000000000002</v>
      </c>
      <c r="D1887">
        <f t="shared" si="40"/>
        <v>22.2</v>
      </c>
    </row>
    <row r="1888" spans="1:4" x14ac:dyDescent="0.25">
      <c r="A1888">
        <v>20220108</v>
      </c>
      <c r="B1888" s="79">
        <v>44569</v>
      </c>
      <c r="C1888">
        <v>-0.2</v>
      </c>
      <c r="D1888">
        <f t="shared" si="40"/>
        <v>20.2</v>
      </c>
    </row>
    <row r="1889" spans="1:4" x14ac:dyDescent="0.25">
      <c r="A1889">
        <v>20220109</v>
      </c>
      <c r="B1889" s="79">
        <v>44570</v>
      </c>
      <c r="C1889">
        <v>1.7</v>
      </c>
      <c r="D1889">
        <f t="shared" si="40"/>
        <v>18.3</v>
      </c>
    </row>
    <row r="1890" spans="1:4" x14ac:dyDescent="0.25">
      <c r="A1890">
        <v>20220110</v>
      </c>
      <c r="B1890" s="79">
        <v>44571</v>
      </c>
      <c r="C1890">
        <v>1.1000000000000001</v>
      </c>
      <c r="D1890">
        <f t="shared" si="40"/>
        <v>18.899999999999999</v>
      </c>
    </row>
    <row r="1891" spans="1:4" x14ac:dyDescent="0.25">
      <c r="A1891">
        <v>20220111</v>
      </c>
      <c r="B1891" s="79">
        <v>44572</v>
      </c>
      <c r="C1891">
        <v>0</v>
      </c>
      <c r="D1891">
        <f t="shared" si="40"/>
        <v>20</v>
      </c>
    </row>
    <row r="1892" spans="1:4" x14ac:dyDescent="0.25">
      <c r="A1892">
        <v>20220112</v>
      </c>
      <c r="B1892" s="79">
        <v>44573</v>
      </c>
      <c r="C1892">
        <v>-3.5</v>
      </c>
      <c r="D1892">
        <f t="shared" si="40"/>
        <v>23.5</v>
      </c>
    </row>
    <row r="1893" spans="1:4" x14ac:dyDescent="0.25">
      <c r="A1893">
        <v>20220113</v>
      </c>
      <c r="B1893" s="79">
        <v>44574</v>
      </c>
      <c r="C1893">
        <v>-3.2</v>
      </c>
      <c r="D1893">
        <f t="shared" si="40"/>
        <v>23.2</v>
      </c>
    </row>
    <row r="1894" spans="1:4" x14ac:dyDescent="0.25">
      <c r="A1894">
        <v>20220114</v>
      </c>
      <c r="B1894" s="79">
        <v>44575</v>
      </c>
      <c r="C1894">
        <v>-1.3</v>
      </c>
      <c r="D1894">
        <f t="shared" si="40"/>
        <v>21.3</v>
      </c>
    </row>
    <row r="1895" spans="1:4" x14ac:dyDescent="0.25">
      <c r="A1895">
        <v>20220115</v>
      </c>
      <c r="B1895" s="79">
        <v>44576</v>
      </c>
      <c r="C1895">
        <v>-1.7</v>
      </c>
      <c r="D1895">
        <f t="shared" si="40"/>
        <v>21.7</v>
      </c>
    </row>
    <row r="1896" spans="1:4" x14ac:dyDescent="0.25">
      <c r="A1896">
        <v>20220116</v>
      </c>
      <c r="B1896" s="79">
        <v>44577</v>
      </c>
      <c r="C1896">
        <v>0.6</v>
      </c>
      <c r="D1896">
        <f t="shared" si="40"/>
        <v>19.399999999999999</v>
      </c>
    </row>
    <row r="1897" spans="1:4" x14ac:dyDescent="0.25">
      <c r="A1897">
        <v>20220117</v>
      </c>
      <c r="B1897" s="79">
        <v>44578</v>
      </c>
      <c r="C1897">
        <v>3</v>
      </c>
      <c r="D1897">
        <f t="shared" si="40"/>
        <v>17</v>
      </c>
    </row>
    <row r="1898" spans="1:4" x14ac:dyDescent="0.25">
      <c r="A1898">
        <v>20220118</v>
      </c>
      <c r="B1898" s="79">
        <v>44579</v>
      </c>
      <c r="C1898">
        <v>1.7</v>
      </c>
      <c r="D1898">
        <f t="shared" si="40"/>
        <v>18.3</v>
      </c>
    </row>
    <row r="1899" spans="1:4" x14ac:dyDescent="0.25">
      <c r="A1899">
        <v>20220119</v>
      </c>
      <c r="B1899" s="79">
        <v>44580</v>
      </c>
      <c r="C1899">
        <v>0.1</v>
      </c>
      <c r="D1899">
        <f t="shared" si="40"/>
        <v>19.899999999999999</v>
      </c>
    </row>
    <row r="1900" spans="1:4" x14ac:dyDescent="0.25">
      <c r="A1900">
        <v>20220120</v>
      </c>
      <c r="B1900" s="79">
        <v>44581</v>
      </c>
      <c r="C1900">
        <v>1.3</v>
      </c>
      <c r="D1900">
        <f t="shared" si="40"/>
        <v>18.7</v>
      </c>
    </row>
    <row r="1901" spans="1:4" x14ac:dyDescent="0.25">
      <c r="A1901">
        <v>20220121</v>
      </c>
      <c r="B1901" s="79">
        <v>44582</v>
      </c>
      <c r="C1901">
        <v>-1.1000000000000001</v>
      </c>
      <c r="D1901">
        <f t="shared" si="40"/>
        <v>21.1</v>
      </c>
    </row>
    <row r="1902" spans="1:4" x14ac:dyDescent="0.25">
      <c r="A1902">
        <v>20220122</v>
      </c>
      <c r="B1902" s="79">
        <v>44583</v>
      </c>
      <c r="C1902">
        <v>0.2</v>
      </c>
      <c r="D1902">
        <f t="shared" si="40"/>
        <v>19.8</v>
      </c>
    </row>
    <row r="1903" spans="1:4" x14ac:dyDescent="0.25">
      <c r="A1903">
        <v>20220123</v>
      </c>
      <c r="B1903" s="79">
        <v>44584</v>
      </c>
      <c r="C1903">
        <v>1.5</v>
      </c>
      <c r="D1903">
        <f t="shared" si="40"/>
        <v>18.5</v>
      </c>
    </row>
    <row r="1904" spans="1:4" x14ac:dyDescent="0.25">
      <c r="A1904">
        <v>20220124</v>
      </c>
      <c r="B1904" s="79">
        <v>44585</v>
      </c>
      <c r="C1904">
        <v>-1.5</v>
      </c>
      <c r="D1904">
        <f t="shared" si="40"/>
        <v>21.5</v>
      </c>
    </row>
    <row r="1905" spans="2:4" x14ac:dyDescent="0.25">
      <c r="B1905" s="79">
        <v>44586</v>
      </c>
      <c r="C1905" s="29">
        <v>-1.5</v>
      </c>
      <c r="D1905">
        <f t="shared" si="40"/>
        <v>21.5</v>
      </c>
    </row>
    <row r="1906" spans="2:4" x14ac:dyDescent="0.25">
      <c r="B1906" s="79">
        <v>44587</v>
      </c>
      <c r="C1906" s="29">
        <v>-0.5</v>
      </c>
      <c r="D1906">
        <f t="shared" si="40"/>
        <v>20.5</v>
      </c>
    </row>
    <row r="1907" spans="2:4" x14ac:dyDescent="0.25">
      <c r="B1907" s="79">
        <v>44588</v>
      </c>
      <c r="C1907" s="29">
        <v>0.7</v>
      </c>
      <c r="D1907">
        <f t="shared" si="40"/>
        <v>19.3</v>
      </c>
    </row>
    <row r="1908" spans="2:4" x14ac:dyDescent="0.25">
      <c r="B1908" s="79">
        <v>44589</v>
      </c>
      <c r="C1908" s="29">
        <v>2</v>
      </c>
      <c r="D1908">
        <f t="shared" si="40"/>
        <v>18</v>
      </c>
    </row>
    <row r="1909" spans="2:4" x14ac:dyDescent="0.25">
      <c r="B1909" s="79">
        <v>44590</v>
      </c>
      <c r="C1909" s="29">
        <v>3.7</v>
      </c>
      <c r="D1909">
        <f t="shared" si="40"/>
        <v>16.3</v>
      </c>
    </row>
    <row r="1910" spans="2:4" x14ac:dyDescent="0.25">
      <c r="B1910" s="79">
        <v>44591</v>
      </c>
      <c r="C1910" s="29">
        <v>4.0999999999999996</v>
      </c>
      <c r="D1910">
        <f t="shared" si="40"/>
        <v>15.9</v>
      </c>
    </row>
    <row r="1911" spans="2:4" x14ac:dyDescent="0.25">
      <c r="B1911" s="79">
        <v>44592</v>
      </c>
      <c r="C1911" s="29">
        <v>1.8</v>
      </c>
      <c r="D1911">
        <f t="shared" si="40"/>
        <v>18.2</v>
      </c>
    </row>
    <row r="1912" spans="2:4" x14ac:dyDescent="0.25">
      <c r="B1912" s="79">
        <v>44593</v>
      </c>
      <c r="C1912" s="29">
        <v>1.4</v>
      </c>
      <c r="D1912">
        <f t="shared" si="40"/>
        <v>18.600000000000001</v>
      </c>
    </row>
    <row r="1913" spans="2:4" x14ac:dyDescent="0.25">
      <c r="B1913" s="79">
        <v>44594</v>
      </c>
      <c r="C1913" s="29">
        <v>3.7</v>
      </c>
      <c r="D1913">
        <f t="shared" si="40"/>
        <v>16.3</v>
      </c>
    </row>
    <row r="1914" spans="2:4" x14ac:dyDescent="0.25">
      <c r="B1914" s="79">
        <v>44595</v>
      </c>
      <c r="C1914" s="29">
        <v>4.5</v>
      </c>
      <c r="D1914">
        <f t="shared" si="40"/>
        <v>15.5</v>
      </c>
    </row>
    <row r="1915" spans="2:4" x14ac:dyDescent="0.25">
      <c r="B1915" s="79">
        <v>44596</v>
      </c>
      <c r="C1915" s="29">
        <v>4</v>
      </c>
      <c r="D1915">
        <f t="shared" si="40"/>
        <v>16</v>
      </c>
    </row>
    <row r="1916" spans="2:4" x14ac:dyDescent="0.25">
      <c r="B1916" s="79">
        <v>44597</v>
      </c>
      <c r="C1916" s="29">
        <v>2.7</v>
      </c>
      <c r="D1916">
        <f t="shared" si="40"/>
        <v>17.3</v>
      </c>
    </row>
    <row r="1917" spans="2:4" x14ac:dyDescent="0.25">
      <c r="B1917" s="79">
        <v>44598</v>
      </c>
      <c r="C1917" s="29">
        <v>4.2</v>
      </c>
      <c r="D1917">
        <f t="shared" si="40"/>
        <v>15.8</v>
      </c>
    </row>
    <row r="1918" spans="2:4" x14ac:dyDescent="0.25">
      <c r="B1918" s="79">
        <v>44599</v>
      </c>
      <c r="C1918" s="29">
        <v>1.8</v>
      </c>
      <c r="D1918">
        <f t="shared" si="40"/>
        <v>18.2</v>
      </c>
    </row>
    <row r="1919" spans="2:4" x14ac:dyDescent="0.25">
      <c r="B1919" s="79">
        <v>44600</v>
      </c>
      <c r="C1919" s="29">
        <v>3.8</v>
      </c>
      <c r="D1919">
        <f t="shared" si="40"/>
        <v>16.2</v>
      </c>
    </row>
    <row r="1920" spans="2:4" x14ac:dyDescent="0.25">
      <c r="B1920" s="79">
        <v>44601</v>
      </c>
      <c r="C1920" s="29">
        <v>3.7</v>
      </c>
      <c r="D1920">
        <f t="shared" si="40"/>
        <v>16.3</v>
      </c>
    </row>
    <row r="1921" spans="2:4" x14ac:dyDescent="0.25">
      <c r="B1921" s="79">
        <v>44602</v>
      </c>
      <c r="C1921" s="29">
        <v>4.2</v>
      </c>
      <c r="D1921">
        <f t="shared" si="40"/>
        <v>15.8</v>
      </c>
    </row>
    <row r="1922" spans="2:4" x14ac:dyDescent="0.25">
      <c r="B1922" s="79">
        <v>44603</v>
      </c>
      <c r="C1922" s="29">
        <v>3.4</v>
      </c>
      <c r="D1922">
        <f t="shared" si="40"/>
        <v>16.600000000000001</v>
      </c>
    </row>
    <row r="1923" spans="2:4" x14ac:dyDescent="0.25">
      <c r="B1923" s="79">
        <v>44604</v>
      </c>
      <c r="C1923" s="29">
        <v>0</v>
      </c>
      <c r="D1923">
        <f t="shared" si="40"/>
        <v>20</v>
      </c>
    </row>
    <row r="1924" spans="2:4" x14ac:dyDescent="0.25">
      <c r="B1924" s="79">
        <v>44605</v>
      </c>
      <c r="C1924" s="29">
        <v>1.2</v>
      </c>
      <c r="D1924">
        <f t="shared" ref="D1924:D1987" si="41">IF(C1924&lt;15,20-C1924,0)</f>
        <v>18.8</v>
      </c>
    </row>
    <row r="1925" spans="2:4" x14ac:dyDescent="0.25">
      <c r="B1925" s="79">
        <v>44606</v>
      </c>
      <c r="C1925" s="29">
        <v>1.6</v>
      </c>
      <c r="D1925">
        <f t="shared" si="41"/>
        <v>18.399999999999999</v>
      </c>
    </row>
    <row r="1926" spans="2:4" x14ac:dyDescent="0.25">
      <c r="B1926" s="79">
        <v>44607</v>
      </c>
      <c r="C1926" s="29">
        <v>4.3</v>
      </c>
      <c r="D1926">
        <f t="shared" si="41"/>
        <v>15.7</v>
      </c>
    </row>
    <row r="1927" spans="2:4" x14ac:dyDescent="0.25">
      <c r="B1927" s="79">
        <v>44608</v>
      </c>
      <c r="C1927" s="29">
        <v>6.2</v>
      </c>
      <c r="D1927">
        <f t="shared" si="41"/>
        <v>13.8</v>
      </c>
    </row>
    <row r="1928" spans="2:4" x14ac:dyDescent="0.25">
      <c r="B1928" s="79">
        <v>44609</v>
      </c>
      <c r="C1928" s="29">
        <v>10.5</v>
      </c>
      <c r="D1928">
        <f t="shared" si="41"/>
        <v>9.5</v>
      </c>
    </row>
    <row r="1929" spans="2:4" x14ac:dyDescent="0.25">
      <c r="B1929" s="79">
        <v>44610</v>
      </c>
      <c r="C1929" s="29">
        <v>8.9</v>
      </c>
      <c r="D1929">
        <f t="shared" si="41"/>
        <v>11.1</v>
      </c>
    </row>
    <row r="1930" spans="2:4" x14ac:dyDescent="0.25">
      <c r="B1930" s="79">
        <v>44611</v>
      </c>
      <c r="C1930" s="29">
        <v>5.4</v>
      </c>
      <c r="D1930">
        <f t="shared" si="41"/>
        <v>14.6</v>
      </c>
    </row>
    <row r="1931" spans="2:4" x14ac:dyDescent="0.25">
      <c r="B1931" s="79">
        <v>44612</v>
      </c>
      <c r="C1931" s="29">
        <v>6.8</v>
      </c>
      <c r="D1931">
        <f t="shared" si="41"/>
        <v>13.2</v>
      </c>
    </row>
    <row r="1932" spans="2:4" x14ac:dyDescent="0.25">
      <c r="B1932" s="79">
        <v>44613</v>
      </c>
      <c r="C1932" s="29">
        <v>6.1</v>
      </c>
      <c r="D1932">
        <f t="shared" si="41"/>
        <v>13.9</v>
      </c>
    </row>
    <row r="1933" spans="2:4" x14ac:dyDescent="0.25">
      <c r="B1933" s="79">
        <v>44614</v>
      </c>
      <c r="C1933" s="29">
        <v>4.9000000000000004</v>
      </c>
      <c r="D1933">
        <f t="shared" si="41"/>
        <v>15.1</v>
      </c>
    </row>
    <row r="1934" spans="2:4" x14ac:dyDescent="0.25">
      <c r="B1934" s="79">
        <v>44615</v>
      </c>
      <c r="C1934" s="29">
        <v>5.8</v>
      </c>
      <c r="D1934">
        <f t="shared" si="41"/>
        <v>14.2</v>
      </c>
    </row>
    <row r="1935" spans="2:4" x14ac:dyDescent="0.25">
      <c r="B1935" s="79">
        <v>44616</v>
      </c>
      <c r="C1935" s="29">
        <v>5.0999999999999996</v>
      </c>
      <c r="D1935">
        <f t="shared" si="41"/>
        <v>14.9</v>
      </c>
    </row>
    <row r="1936" spans="2:4" x14ac:dyDescent="0.25">
      <c r="B1936" s="79">
        <v>44617</v>
      </c>
      <c r="C1936" s="29">
        <v>2.2999999999999998</v>
      </c>
      <c r="D1936">
        <f t="shared" si="41"/>
        <v>17.7</v>
      </c>
    </row>
    <row r="1937" spans="2:4" x14ac:dyDescent="0.25">
      <c r="B1937" s="79">
        <v>44618</v>
      </c>
      <c r="C1937" s="29">
        <v>1.5</v>
      </c>
      <c r="D1937">
        <f t="shared" si="41"/>
        <v>18.5</v>
      </c>
    </row>
    <row r="1938" spans="2:4" x14ac:dyDescent="0.25">
      <c r="B1938" s="79">
        <v>44619</v>
      </c>
      <c r="C1938" s="29">
        <v>0.3</v>
      </c>
      <c r="D1938">
        <f t="shared" si="41"/>
        <v>19.7</v>
      </c>
    </row>
    <row r="1939" spans="2:4" x14ac:dyDescent="0.25">
      <c r="B1939" s="79">
        <v>44620</v>
      </c>
      <c r="C1939" s="29">
        <v>0.3</v>
      </c>
      <c r="D1939">
        <f t="shared" si="41"/>
        <v>19.7</v>
      </c>
    </row>
    <row r="1940" spans="2:4" x14ac:dyDescent="0.25">
      <c r="B1940" s="79">
        <v>44621</v>
      </c>
      <c r="C1940" s="29">
        <v>-0.5</v>
      </c>
      <c r="D1940">
        <f t="shared" si="41"/>
        <v>20.5</v>
      </c>
    </row>
    <row r="1941" spans="2:4" x14ac:dyDescent="0.25">
      <c r="B1941" s="79">
        <v>44622</v>
      </c>
      <c r="C1941" s="29">
        <v>-1.2</v>
      </c>
      <c r="D1941">
        <f t="shared" si="41"/>
        <v>21.2</v>
      </c>
    </row>
    <row r="1942" spans="2:4" x14ac:dyDescent="0.25">
      <c r="B1942" s="79">
        <v>44623</v>
      </c>
      <c r="C1942" s="29">
        <v>-0.3</v>
      </c>
      <c r="D1942">
        <f t="shared" si="41"/>
        <v>20.3</v>
      </c>
    </row>
    <row r="1943" spans="2:4" x14ac:dyDescent="0.25">
      <c r="B1943" s="79">
        <v>44624</v>
      </c>
      <c r="C1943" s="29">
        <v>-0.1</v>
      </c>
      <c r="D1943">
        <f t="shared" si="41"/>
        <v>20.100000000000001</v>
      </c>
    </row>
    <row r="1944" spans="2:4" x14ac:dyDescent="0.25">
      <c r="B1944" s="79">
        <v>44625</v>
      </c>
      <c r="C1944" s="29">
        <v>-0.9</v>
      </c>
      <c r="D1944">
        <f t="shared" si="41"/>
        <v>20.9</v>
      </c>
    </row>
    <row r="1945" spans="2:4" x14ac:dyDescent="0.25">
      <c r="B1945" s="79">
        <v>44626</v>
      </c>
      <c r="C1945" s="29">
        <v>-0.5</v>
      </c>
      <c r="D1945">
        <f t="shared" si="41"/>
        <v>20.5</v>
      </c>
    </row>
    <row r="1946" spans="2:4" x14ac:dyDescent="0.25">
      <c r="B1946" s="79">
        <v>44627</v>
      </c>
      <c r="C1946" s="29">
        <v>-1.7</v>
      </c>
      <c r="D1946">
        <f t="shared" si="41"/>
        <v>21.7</v>
      </c>
    </row>
    <row r="1947" spans="2:4" x14ac:dyDescent="0.25">
      <c r="B1947" s="79">
        <v>44628</v>
      </c>
      <c r="C1947" s="29">
        <v>-0.8</v>
      </c>
      <c r="D1947">
        <f t="shared" si="41"/>
        <v>20.8</v>
      </c>
    </row>
    <row r="1948" spans="2:4" x14ac:dyDescent="0.25">
      <c r="B1948" s="79">
        <v>44629</v>
      </c>
      <c r="C1948" s="29">
        <v>0.9</v>
      </c>
      <c r="D1948">
        <f t="shared" si="41"/>
        <v>19.100000000000001</v>
      </c>
    </row>
    <row r="1949" spans="2:4" x14ac:dyDescent="0.25">
      <c r="B1949" s="79">
        <v>44630</v>
      </c>
      <c r="C1949" s="29">
        <v>2.7</v>
      </c>
      <c r="D1949">
        <f t="shared" si="41"/>
        <v>17.3</v>
      </c>
    </row>
    <row r="1950" spans="2:4" x14ac:dyDescent="0.25">
      <c r="B1950" s="79">
        <v>44631</v>
      </c>
      <c r="C1950" s="29">
        <v>2.2999999999999998</v>
      </c>
      <c r="D1950">
        <f t="shared" si="41"/>
        <v>17.7</v>
      </c>
    </row>
    <row r="1951" spans="2:4" x14ac:dyDescent="0.25">
      <c r="B1951" s="79">
        <v>44632</v>
      </c>
      <c r="C1951" s="29">
        <v>3</v>
      </c>
      <c r="D1951">
        <f t="shared" si="41"/>
        <v>17</v>
      </c>
    </row>
    <row r="1952" spans="2:4" x14ac:dyDescent="0.25">
      <c r="B1952" s="79">
        <v>44633</v>
      </c>
      <c r="C1952" s="29">
        <v>4.7</v>
      </c>
      <c r="D1952">
        <f t="shared" si="41"/>
        <v>15.3</v>
      </c>
    </row>
    <row r="1953" spans="2:4" x14ac:dyDescent="0.25">
      <c r="B1953" s="79">
        <v>44634</v>
      </c>
      <c r="C1953" s="29">
        <v>6.1</v>
      </c>
      <c r="D1953">
        <f t="shared" si="41"/>
        <v>13.9</v>
      </c>
    </row>
    <row r="1954" spans="2:4" x14ac:dyDescent="0.25">
      <c r="B1954" s="79">
        <v>44635</v>
      </c>
      <c r="C1954" s="29">
        <v>6.4</v>
      </c>
      <c r="D1954">
        <f t="shared" si="41"/>
        <v>13.6</v>
      </c>
    </row>
    <row r="1955" spans="2:4" x14ac:dyDescent="0.25">
      <c r="B1955" s="79">
        <v>44636</v>
      </c>
      <c r="C1955" s="29">
        <v>7.3</v>
      </c>
      <c r="D1955">
        <f t="shared" si="41"/>
        <v>12.7</v>
      </c>
    </row>
    <row r="1956" spans="2:4" x14ac:dyDescent="0.25">
      <c r="B1956" s="79">
        <v>44637</v>
      </c>
      <c r="C1956" s="29">
        <v>6.2</v>
      </c>
      <c r="D1956">
        <f t="shared" si="41"/>
        <v>13.8</v>
      </c>
    </row>
    <row r="1957" spans="2:4" x14ac:dyDescent="0.25">
      <c r="B1957" s="79">
        <v>44638</v>
      </c>
      <c r="C1957" s="29">
        <v>6.4</v>
      </c>
      <c r="D1957">
        <f t="shared" si="41"/>
        <v>13.6</v>
      </c>
    </row>
    <row r="1958" spans="2:4" x14ac:dyDescent="0.25">
      <c r="B1958" s="79">
        <v>44639</v>
      </c>
      <c r="C1958" s="29">
        <v>5.0999999999999996</v>
      </c>
      <c r="D1958">
        <f t="shared" si="41"/>
        <v>14.9</v>
      </c>
    </row>
    <row r="1959" spans="2:4" x14ac:dyDescent="0.25">
      <c r="B1959" s="79">
        <v>44640</v>
      </c>
      <c r="C1959" s="29">
        <v>6.3</v>
      </c>
      <c r="D1959">
        <f t="shared" si="41"/>
        <v>13.7</v>
      </c>
    </row>
    <row r="1960" spans="2:4" x14ac:dyDescent="0.25">
      <c r="B1960" s="79">
        <v>44641</v>
      </c>
      <c r="C1960" s="29">
        <v>4.8</v>
      </c>
      <c r="D1960">
        <f t="shared" si="41"/>
        <v>15.2</v>
      </c>
    </row>
    <row r="1961" spans="2:4" x14ac:dyDescent="0.25">
      <c r="B1961" s="79">
        <v>44642</v>
      </c>
      <c r="C1961" s="29">
        <v>5.7</v>
      </c>
      <c r="D1961">
        <f t="shared" si="41"/>
        <v>14.3</v>
      </c>
    </row>
    <row r="1962" spans="2:4" x14ac:dyDescent="0.25">
      <c r="B1962" s="79">
        <v>44643</v>
      </c>
      <c r="C1962" s="29">
        <v>5.7</v>
      </c>
      <c r="D1962">
        <f t="shared" si="41"/>
        <v>14.3</v>
      </c>
    </row>
    <row r="1963" spans="2:4" x14ac:dyDescent="0.25">
      <c r="B1963" s="79">
        <v>44644</v>
      </c>
      <c r="C1963" s="29">
        <v>6.9</v>
      </c>
      <c r="D1963">
        <f t="shared" si="41"/>
        <v>13.1</v>
      </c>
    </row>
    <row r="1964" spans="2:4" x14ac:dyDescent="0.25">
      <c r="B1964" s="79">
        <v>44645</v>
      </c>
      <c r="C1964" s="29">
        <v>7.9</v>
      </c>
      <c r="D1964">
        <f t="shared" si="41"/>
        <v>12.1</v>
      </c>
    </row>
    <row r="1965" spans="2:4" x14ac:dyDescent="0.25">
      <c r="B1965" s="79">
        <v>44646</v>
      </c>
      <c r="C1965" s="29">
        <v>8.1</v>
      </c>
      <c r="D1965">
        <f t="shared" si="41"/>
        <v>11.9</v>
      </c>
    </row>
    <row r="1966" spans="2:4" x14ac:dyDescent="0.25">
      <c r="B1966" s="79">
        <v>44647</v>
      </c>
      <c r="C1966" s="29">
        <v>6.8</v>
      </c>
      <c r="D1966">
        <f t="shared" si="41"/>
        <v>13.2</v>
      </c>
    </row>
    <row r="1967" spans="2:4" x14ac:dyDescent="0.25">
      <c r="B1967" s="79">
        <v>44648</v>
      </c>
      <c r="C1967" s="29">
        <v>8.1999999999999993</v>
      </c>
      <c r="D1967">
        <f t="shared" si="41"/>
        <v>11.8</v>
      </c>
    </row>
    <row r="1968" spans="2:4" x14ac:dyDescent="0.25">
      <c r="B1968" s="79">
        <v>44649</v>
      </c>
      <c r="C1968" s="29">
        <v>10.5</v>
      </c>
      <c r="D1968">
        <f t="shared" si="41"/>
        <v>9.5</v>
      </c>
    </row>
    <row r="1969" spans="2:4" x14ac:dyDescent="0.25">
      <c r="B1969" s="79">
        <v>44650</v>
      </c>
      <c r="C1969" s="29">
        <v>9.6</v>
      </c>
      <c r="D1969">
        <f t="shared" si="41"/>
        <v>10.4</v>
      </c>
    </row>
    <row r="1970" spans="2:4" x14ac:dyDescent="0.25">
      <c r="B1970" s="79">
        <v>44651</v>
      </c>
      <c r="C1970" s="29">
        <v>7.2</v>
      </c>
      <c r="D1970">
        <f t="shared" si="41"/>
        <v>12.8</v>
      </c>
    </row>
    <row r="1971" spans="2:4" x14ac:dyDescent="0.25">
      <c r="B1971" s="79">
        <v>44652</v>
      </c>
      <c r="C1971" s="29">
        <v>3</v>
      </c>
      <c r="D1971">
        <f t="shared" si="41"/>
        <v>17</v>
      </c>
    </row>
    <row r="1972" spans="2:4" x14ac:dyDescent="0.25">
      <c r="B1972" s="79">
        <v>44653</v>
      </c>
      <c r="C1972" s="29">
        <v>-0.5</v>
      </c>
      <c r="D1972">
        <f t="shared" si="41"/>
        <v>20.5</v>
      </c>
    </row>
    <row r="1973" spans="2:4" x14ac:dyDescent="0.25">
      <c r="B1973" s="79">
        <v>44654</v>
      </c>
      <c r="C1973" s="29">
        <v>-0.5</v>
      </c>
      <c r="D1973">
        <f t="shared" si="41"/>
        <v>20.5</v>
      </c>
    </row>
    <row r="1974" spans="2:4" x14ac:dyDescent="0.25">
      <c r="B1974" s="79">
        <v>44655</v>
      </c>
      <c r="C1974" s="29">
        <v>1.3</v>
      </c>
      <c r="D1974">
        <f t="shared" si="41"/>
        <v>18.7</v>
      </c>
    </row>
    <row r="1975" spans="2:4" x14ac:dyDescent="0.25">
      <c r="B1975" s="79">
        <v>44656</v>
      </c>
      <c r="C1975" s="29">
        <v>6.6</v>
      </c>
      <c r="D1975">
        <f t="shared" si="41"/>
        <v>13.4</v>
      </c>
    </row>
    <row r="1976" spans="2:4" x14ac:dyDescent="0.25">
      <c r="B1976" s="79">
        <v>44657</v>
      </c>
      <c r="C1976" s="29">
        <v>11.2</v>
      </c>
      <c r="D1976">
        <f t="shared" si="41"/>
        <v>8.8000000000000007</v>
      </c>
    </row>
    <row r="1977" spans="2:4" x14ac:dyDescent="0.25">
      <c r="B1977" s="79">
        <v>44658</v>
      </c>
      <c r="C1977" s="29">
        <v>11.5</v>
      </c>
      <c r="D1977">
        <f t="shared" si="41"/>
        <v>8.5</v>
      </c>
    </row>
    <row r="1978" spans="2:4" x14ac:dyDescent="0.25">
      <c r="B1978" s="79">
        <v>44659</v>
      </c>
      <c r="C1978" s="29">
        <v>8.6</v>
      </c>
      <c r="D1978">
        <f t="shared" si="41"/>
        <v>11.4</v>
      </c>
    </row>
    <row r="1979" spans="2:4" x14ac:dyDescent="0.25">
      <c r="B1979" s="79">
        <v>44660</v>
      </c>
      <c r="C1979" s="29">
        <v>5.0999999999999996</v>
      </c>
      <c r="D1979">
        <f t="shared" si="41"/>
        <v>14.9</v>
      </c>
    </row>
    <row r="1980" spans="2:4" x14ac:dyDescent="0.25">
      <c r="B1980" s="79">
        <v>44661</v>
      </c>
      <c r="C1980" s="29">
        <v>3.6</v>
      </c>
      <c r="D1980">
        <f t="shared" si="41"/>
        <v>16.399999999999999</v>
      </c>
    </row>
    <row r="1981" spans="2:4" x14ac:dyDescent="0.25">
      <c r="B1981" s="79">
        <v>44662</v>
      </c>
      <c r="C1981" s="29">
        <v>5.2</v>
      </c>
      <c r="D1981">
        <f t="shared" si="41"/>
        <v>14.8</v>
      </c>
    </row>
    <row r="1982" spans="2:4" x14ac:dyDescent="0.25">
      <c r="B1982" s="79">
        <v>44663</v>
      </c>
      <c r="C1982" s="29">
        <v>9</v>
      </c>
      <c r="D1982">
        <f t="shared" si="41"/>
        <v>11</v>
      </c>
    </row>
    <row r="1983" spans="2:4" x14ac:dyDescent="0.25">
      <c r="B1983" s="79">
        <v>44664</v>
      </c>
      <c r="C1983" s="29">
        <v>10.9</v>
      </c>
      <c r="D1983">
        <f t="shared" si="41"/>
        <v>9.1</v>
      </c>
    </row>
    <row r="1984" spans="2:4" x14ac:dyDescent="0.25">
      <c r="B1984" s="79">
        <v>44665</v>
      </c>
      <c r="C1984" s="29">
        <v>13.7</v>
      </c>
      <c r="D1984">
        <f t="shared" si="41"/>
        <v>6.3000000000000007</v>
      </c>
    </row>
    <row r="1985" spans="2:4" x14ac:dyDescent="0.25">
      <c r="B1985" s="79">
        <v>44666</v>
      </c>
      <c r="C1985" s="29">
        <v>13.8</v>
      </c>
      <c r="D1985">
        <f t="shared" si="41"/>
        <v>6.1999999999999993</v>
      </c>
    </row>
    <row r="1986" spans="2:4" x14ac:dyDescent="0.25">
      <c r="B1986" s="79">
        <v>44667</v>
      </c>
      <c r="C1986" s="29">
        <v>6.4</v>
      </c>
      <c r="D1986">
        <f t="shared" si="41"/>
        <v>13.6</v>
      </c>
    </row>
    <row r="1987" spans="2:4" x14ac:dyDescent="0.25">
      <c r="B1987" s="79">
        <v>44668</v>
      </c>
      <c r="C1987" s="29">
        <v>4.5</v>
      </c>
      <c r="D1987">
        <f t="shared" si="41"/>
        <v>15.5</v>
      </c>
    </row>
    <row r="1988" spans="2:4" x14ac:dyDescent="0.25">
      <c r="B1988" s="79">
        <v>44669</v>
      </c>
      <c r="C1988" s="29">
        <v>6</v>
      </c>
      <c r="D1988">
        <f t="shared" ref="D1988:D2051" si="42">IF(C1988&lt;15,20-C1988,0)</f>
        <v>14</v>
      </c>
    </row>
    <row r="1989" spans="2:4" x14ac:dyDescent="0.25">
      <c r="B1989" s="79">
        <v>44670</v>
      </c>
      <c r="C1989" s="29">
        <v>6.9</v>
      </c>
      <c r="D1989">
        <f t="shared" si="42"/>
        <v>13.1</v>
      </c>
    </row>
    <row r="1990" spans="2:4" x14ac:dyDescent="0.25">
      <c r="B1990" s="79">
        <v>44671</v>
      </c>
      <c r="C1990" s="29">
        <v>6.1</v>
      </c>
      <c r="D1990">
        <f t="shared" si="42"/>
        <v>13.9</v>
      </c>
    </row>
    <row r="1991" spans="2:4" x14ac:dyDescent="0.25">
      <c r="B1991" s="79">
        <v>44672</v>
      </c>
      <c r="C1991" s="29">
        <v>8.1999999999999993</v>
      </c>
      <c r="D1991">
        <f t="shared" si="42"/>
        <v>11.8</v>
      </c>
    </row>
    <row r="1992" spans="2:4" x14ac:dyDescent="0.25">
      <c r="B1992" s="79">
        <v>44673</v>
      </c>
      <c r="C1992" s="29">
        <v>9.3000000000000007</v>
      </c>
      <c r="D1992">
        <f t="shared" si="42"/>
        <v>10.7</v>
      </c>
    </row>
    <row r="1993" spans="2:4" x14ac:dyDescent="0.25">
      <c r="B1993" s="79">
        <v>44674</v>
      </c>
      <c r="C1993" s="29">
        <v>9.9</v>
      </c>
      <c r="D1993">
        <f t="shared" si="42"/>
        <v>10.1</v>
      </c>
    </row>
    <row r="1994" spans="2:4" x14ac:dyDescent="0.25">
      <c r="B1994" s="79">
        <v>44675</v>
      </c>
      <c r="C1994" s="29">
        <v>9.9</v>
      </c>
      <c r="D1994">
        <f t="shared" si="42"/>
        <v>10.1</v>
      </c>
    </row>
    <row r="1995" spans="2:4" x14ac:dyDescent="0.25">
      <c r="B1995" s="79">
        <v>44676</v>
      </c>
      <c r="C1995" s="29">
        <v>10.199999999999999</v>
      </c>
      <c r="D1995">
        <f t="shared" si="42"/>
        <v>9.8000000000000007</v>
      </c>
    </row>
    <row r="1996" spans="2:4" x14ac:dyDescent="0.25">
      <c r="B1996" s="79">
        <v>44677</v>
      </c>
      <c r="C1996" s="29">
        <v>8.1</v>
      </c>
      <c r="D1996">
        <f t="shared" si="42"/>
        <v>11.9</v>
      </c>
    </row>
    <row r="1997" spans="2:4" x14ac:dyDescent="0.25">
      <c r="B1997" s="79">
        <v>44678</v>
      </c>
      <c r="C1997" s="29">
        <v>7.8</v>
      </c>
      <c r="D1997">
        <f t="shared" si="42"/>
        <v>12.2</v>
      </c>
    </row>
    <row r="1998" spans="2:4" x14ac:dyDescent="0.25">
      <c r="B1998" s="79">
        <v>44679</v>
      </c>
      <c r="C1998" s="29">
        <v>8.6999999999999993</v>
      </c>
      <c r="D1998">
        <f t="shared" si="42"/>
        <v>11.3</v>
      </c>
    </row>
    <row r="1999" spans="2:4" x14ac:dyDescent="0.25">
      <c r="B1999" s="79">
        <v>44680</v>
      </c>
      <c r="C1999" s="29">
        <v>9.8000000000000007</v>
      </c>
      <c r="D1999">
        <f t="shared" si="42"/>
        <v>10.199999999999999</v>
      </c>
    </row>
    <row r="2000" spans="2:4" x14ac:dyDescent="0.25">
      <c r="B2000" s="79">
        <v>44681</v>
      </c>
      <c r="C2000" s="29">
        <v>9.8000000000000007</v>
      </c>
      <c r="D2000">
        <f t="shared" si="42"/>
        <v>10.199999999999999</v>
      </c>
    </row>
    <row r="2001" spans="2:4" x14ac:dyDescent="0.25">
      <c r="B2001" s="79">
        <v>44682</v>
      </c>
      <c r="C2001" s="29">
        <v>9.6</v>
      </c>
      <c r="D2001">
        <f t="shared" si="42"/>
        <v>10.4</v>
      </c>
    </row>
    <row r="2002" spans="2:4" x14ac:dyDescent="0.25">
      <c r="B2002" s="79">
        <v>44683</v>
      </c>
      <c r="C2002" s="29">
        <v>11.1</v>
      </c>
      <c r="D2002">
        <f t="shared" si="42"/>
        <v>8.9</v>
      </c>
    </row>
    <row r="2003" spans="2:4" x14ac:dyDescent="0.25">
      <c r="B2003" s="79">
        <v>44684</v>
      </c>
      <c r="C2003" s="29">
        <v>13.2</v>
      </c>
      <c r="D2003">
        <f t="shared" si="42"/>
        <v>6.8000000000000007</v>
      </c>
    </row>
    <row r="2004" spans="2:4" x14ac:dyDescent="0.25">
      <c r="B2004" s="79">
        <v>44685</v>
      </c>
      <c r="C2004" s="29">
        <v>13.8</v>
      </c>
      <c r="D2004">
        <f t="shared" si="42"/>
        <v>6.1999999999999993</v>
      </c>
    </row>
    <row r="2005" spans="2:4" x14ac:dyDescent="0.25">
      <c r="B2005" s="79">
        <v>44686</v>
      </c>
      <c r="C2005" s="29">
        <v>14.3</v>
      </c>
      <c r="D2005">
        <f t="shared" si="42"/>
        <v>5.6999999999999993</v>
      </c>
    </row>
    <row r="2006" spans="2:4" x14ac:dyDescent="0.25">
      <c r="B2006" s="79">
        <v>44687</v>
      </c>
      <c r="C2006" s="29">
        <v>12.3</v>
      </c>
      <c r="D2006">
        <f t="shared" si="42"/>
        <v>7.6999999999999993</v>
      </c>
    </row>
    <row r="2007" spans="2:4" x14ac:dyDescent="0.25">
      <c r="B2007" s="79">
        <v>44688</v>
      </c>
      <c r="C2007" s="29">
        <v>12.3</v>
      </c>
      <c r="D2007">
        <f t="shared" si="42"/>
        <v>7.6999999999999993</v>
      </c>
    </row>
    <row r="2008" spans="2:4" x14ac:dyDescent="0.25">
      <c r="B2008" s="79">
        <v>44689</v>
      </c>
      <c r="C2008" s="29">
        <v>13.1</v>
      </c>
      <c r="D2008">
        <f t="shared" si="42"/>
        <v>6.9</v>
      </c>
    </row>
    <row r="2009" spans="2:4" x14ac:dyDescent="0.25">
      <c r="B2009" s="79">
        <v>44690</v>
      </c>
      <c r="C2009" s="29">
        <v>14.2</v>
      </c>
      <c r="D2009">
        <f t="shared" si="42"/>
        <v>5.8000000000000007</v>
      </c>
    </row>
    <row r="2010" spans="2:4" x14ac:dyDescent="0.25">
      <c r="B2010" s="79">
        <v>44691</v>
      </c>
      <c r="C2010" s="29">
        <v>15.6</v>
      </c>
      <c r="D2010">
        <f t="shared" si="42"/>
        <v>0</v>
      </c>
    </row>
    <row r="2011" spans="2:4" x14ac:dyDescent="0.25">
      <c r="B2011" s="79">
        <v>44692</v>
      </c>
      <c r="C2011" s="29">
        <v>19.399999999999999</v>
      </c>
      <c r="D2011">
        <f t="shared" si="42"/>
        <v>0</v>
      </c>
    </row>
    <row r="2012" spans="2:4" x14ac:dyDescent="0.25">
      <c r="B2012" s="79">
        <v>44693</v>
      </c>
      <c r="C2012" s="29">
        <v>19.7</v>
      </c>
      <c r="D2012">
        <f t="shared" si="42"/>
        <v>0</v>
      </c>
    </row>
    <row r="2013" spans="2:4" x14ac:dyDescent="0.25">
      <c r="B2013" s="79">
        <v>44694</v>
      </c>
      <c r="C2013" s="29">
        <v>16.100000000000001</v>
      </c>
      <c r="D2013">
        <f t="shared" si="42"/>
        <v>0</v>
      </c>
    </row>
    <row r="2014" spans="2:4" x14ac:dyDescent="0.25">
      <c r="B2014" s="79">
        <v>44695</v>
      </c>
      <c r="C2014" s="29">
        <v>15</v>
      </c>
      <c r="D2014">
        <f t="shared" si="42"/>
        <v>0</v>
      </c>
    </row>
    <row r="2015" spans="2:4" x14ac:dyDescent="0.25">
      <c r="B2015" s="79">
        <v>44696</v>
      </c>
      <c r="C2015" s="29">
        <v>15.9</v>
      </c>
      <c r="D2015">
        <f t="shared" si="42"/>
        <v>0</v>
      </c>
    </row>
    <row r="2016" spans="2:4" x14ac:dyDescent="0.25">
      <c r="B2016" s="79">
        <v>44697</v>
      </c>
      <c r="C2016" s="29">
        <v>15.7</v>
      </c>
      <c r="D2016">
        <f t="shared" si="42"/>
        <v>0</v>
      </c>
    </row>
    <row r="2017" spans="2:4" x14ac:dyDescent="0.25">
      <c r="B2017" s="79">
        <v>44698</v>
      </c>
      <c r="C2017" s="29">
        <v>17.3</v>
      </c>
      <c r="D2017">
        <f t="shared" si="42"/>
        <v>0</v>
      </c>
    </row>
    <row r="2018" spans="2:4" x14ac:dyDescent="0.25">
      <c r="B2018" s="79">
        <v>44699</v>
      </c>
      <c r="C2018" s="29">
        <v>16.899999999999999</v>
      </c>
      <c r="D2018">
        <f t="shared" si="42"/>
        <v>0</v>
      </c>
    </row>
    <row r="2019" spans="2:4" x14ac:dyDescent="0.25">
      <c r="B2019" s="79">
        <v>44700</v>
      </c>
      <c r="C2019" s="29">
        <v>19.7</v>
      </c>
      <c r="D2019">
        <f t="shared" si="42"/>
        <v>0</v>
      </c>
    </row>
    <row r="2020" spans="2:4" x14ac:dyDescent="0.25">
      <c r="B2020" s="79">
        <v>44701</v>
      </c>
      <c r="C2020" s="29">
        <v>23.2</v>
      </c>
      <c r="D2020">
        <f t="shared" si="42"/>
        <v>0</v>
      </c>
    </row>
    <row r="2021" spans="2:4" x14ac:dyDescent="0.25">
      <c r="B2021" s="79">
        <v>44702</v>
      </c>
      <c r="C2021" s="29">
        <v>18</v>
      </c>
      <c r="D2021">
        <f t="shared" si="42"/>
        <v>0</v>
      </c>
    </row>
    <row r="2022" spans="2:4" x14ac:dyDescent="0.25">
      <c r="B2022" s="79">
        <v>44703</v>
      </c>
      <c r="C2022" s="29">
        <v>16.7</v>
      </c>
      <c r="D2022">
        <f t="shared" si="42"/>
        <v>0</v>
      </c>
    </row>
    <row r="2023" spans="2:4" x14ac:dyDescent="0.25">
      <c r="B2023" s="79">
        <v>44704</v>
      </c>
      <c r="C2023" s="29">
        <v>17.600000000000001</v>
      </c>
      <c r="D2023">
        <f t="shared" si="42"/>
        <v>0</v>
      </c>
    </row>
    <row r="2024" spans="2:4" x14ac:dyDescent="0.25">
      <c r="B2024" s="79">
        <v>44705</v>
      </c>
      <c r="C2024" s="29">
        <v>14.3</v>
      </c>
      <c r="D2024">
        <f t="shared" si="42"/>
        <v>5.6999999999999993</v>
      </c>
    </row>
    <row r="2025" spans="2:4" x14ac:dyDescent="0.25">
      <c r="B2025" s="79">
        <v>44706</v>
      </c>
      <c r="C2025" s="29">
        <v>14.4</v>
      </c>
      <c r="D2025">
        <f t="shared" si="42"/>
        <v>5.6</v>
      </c>
    </row>
    <row r="2026" spans="2:4" x14ac:dyDescent="0.25">
      <c r="B2026" s="79">
        <v>44707</v>
      </c>
      <c r="C2026" s="29">
        <v>15</v>
      </c>
      <c r="D2026">
        <f t="shared" si="42"/>
        <v>0</v>
      </c>
    </row>
    <row r="2027" spans="2:4" x14ac:dyDescent="0.25">
      <c r="B2027" s="79">
        <v>44708</v>
      </c>
      <c r="C2027" s="29">
        <v>15.7</v>
      </c>
      <c r="D2027">
        <f t="shared" si="42"/>
        <v>0</v>
      </c>
    </row>
    <row r="2028" spans="2:4" x14ac:dyDescent="0.25">
      <c r="B2028" s="79">
        <v>44709</v>
      </c>
      <c r="C2028" s="29">
        <v>11.9</v>
      </c>
      <c r="D2028">
        <f t="shared" si="42"/>
        <v>8.1</v>
      </c>
    </row>
    <row r="2029" spans="2:4" x14ac:dyDescent="0.25">
      <c r="B2029" s="79">
        <v>44710</v>
      </c>
      <c r="C2029" s="29">
        <v>8</v>
      </c>
      <c r="D2029">
        <f t="shared" si="42"/>
        <v>12</v>
      </c>
    </row>
    <row r="2030" spans="2:4" x14ac:dyDescent="0.25">
      <c r="B2030" s="79">
        <v>44711</v>
      </c>
      <c r="C2030" s="29">
        <v>10.3</v>
      </c>
      <c r="D2030">
        <f t="shared" si="42"/>
        <v>9.6999999999999993</v>
      </c>
    </row>
    <row r="2031" spans="2:4" x14ac:dyDescent="0.25">
      <c r="B2031" s="79">
        <v>44712</v>
      </c>
      <c r="C2031" s="29">
        <v>13.5</v>
      </c>
      <c r="D2031">
        <f t="shared" si="42"/>
        <v>6.5</v>
      </c>
    </row>
    <row r="2032" spans="2:4" x14ac:dyDescent="0.25">
      <c r="B2032" s="79">
        <v>44713</v>
      </c>
      <c r="C2032" s="29">
        <v>15.4</v>
      </c>
      <c r="D2032">
        <f t="shared" si="42"/>
        <v>0</v>
      </c>
    </row>
    <row r="2033" spans="2:4" x14ac:dyDescent="0.25">
      <c r="B2033" s="79">
        <v>44714</v>
      </c>
      <c r="C2033" s="29">
        <v>16.5</v>
      </c>
      <c r="D2033">
        <f t="shared" si="42"/>
        <v>0</v>
      </c>
    </row>
    <row r="2034" spans="2:4" x14ac:dyDescent="0.25">
      <c r="B2034" s="79">
        <v>44715</v>
      </c>
      <c r="C2034" s="29">
        <v>17.8</v>
      </c>
      <c r="D2034">
        <f t="shared" si="42"/>
        <v>0</v>
      </c>
    </row>
    <row r="2035" spans="2:4" x14ac:dyDescent="0.25">
      <c r="B2035" s="79">
        <v>44716</v>
      </c>
      <c r="C2035" s="29">
        <v>18.899999999999999</v>
      </c>
      <c r="D2035">
        <f t="shared" si="42"/>
        <v>0</v>
      </c>
    </row>
    <row r="2036" spans="2:4" x14ac:dyDescent="0.25">
      <c r="B2036" s="79">
        <v>44717</v>
      </c>
      <c r="C2036" s="29">
        <v>18</v>
      </c>
      <c r="D2036">
        <f t="shared" si="42"/>
        <v>0</v>
      </c>
    </row>
    <row r="2037" spans="2:4" x14ac:dyDescent="0.25">
      <c r="B2037" s="79">
        <v>44718</v>
      </c>
      <c r="C2037" s="29">
        <v>18.600000000000001</v>
      </c>
      <c r="D2037">
        <f t="shared" si="42"/>
        <v>0</v>
      </c>
    </row>
    <row r="2038" spans="2:4" x14ac:dyDescent="0.25">
      <c r="B2038" s="79">
        <v>44719</v>
      </c>
      <c r="C2038" s="29">
        <v>15.7</v>
      </c>
      <c r="D2038">
        <f t="shared" si="42"/>
        <v>0</v>
      </c>
    </row>
    <row r="2039" spans="2:4" x14ac:dyDescent="0.25">
      <c r="B2039" s="79">
        <v>44720</v>
      </c>
      <c r="C2039" s="29">
        <v>17.3</v>
      </c>
      <c r="D2039">
        <f t="shared" si="42"/>
        <v>0</v>
      </c>
    </row>
    <row r="2040" spans="2:4" x14ac:dyDescent="0.25">
      <c r="B2040" s="79">
        <v>44721</v>
      </c>
      <c r="C2040" s="29">
        <v>14.9</v>
      </c>
      <c r="D2040">
        <f t="shared" si="42"/>
        <v>5.0999999999999996</v>
      </c>
    </row>
    <row r="2041" spans="2:4" x14ac:dyDescent="0.25">
      <c r="B2041" s="79">
        <v>44722</v>
      </c>
      <c r="C2041" s="29">
        <v>16</v>
      </c>
      <c r="D2041">
        <f t="shared" si="42"/>
        <v>0</v>
      </c>
    </row>
    <row r="2042" spans="2:4" x14ac:dyDescent="0.25">
      <c r="B2042" s="79">
        <v>44723</v>
      </c>
      <c r="C2042" s="29">
        <v>17.600000000000001</v>
      </c>
      <c r="D2042">
        <f t="shared" si="42"/>
        <v>0</v>
      </c>
    </row>
    <row r="2043" spans="2:4" x14ac:dyDescent="0.25">
      <c r="B2043" s="79">
        <v>44724</v>
      </c>
      <c r="C2043" s="29">
        <v>20.100000000000001</v>
      </c>
      <c r="D2043">
        <f t="shared" si="42"/>
        <v>0</v>
      </c>
    </row>
    <row r="2044" spans="2:4" x14ac:dyDescent="0.25">
      <c r="B2044" s="79">
        <v>44725</v>
      </c>
      <c r="C2044" s="29">
        <v>17.899999999999999</v>
      </c>
      <c r="D2044">
        <f t="shared" si="42"/>
        <v>0</v>
      </c>
    </row>
    <row r="2045" spans="2:4" x14ac:dyDescent="0.25">
      <c r="B2045" s="79">
        <v>44726</v>
      </c>
      <c r="C2045" s="29">
        <v>16.3</v>
      </c>
      <c r="D2045">
        <f t="shared" si="42"/>
        <v>0</v>
      </c>
    </row>
    <row r="2046" spans="2:4" x14ac:dyDescent="0.25">
      <c r="B2046" s="79">
        <v>44727</v>
      </c>
      <c r="C2046" s="29">
        <v>18.7</v>
      </c>
      <c r="D2046">
        <f t="shared" si="42"/>
        <v>0</v>
      </c>
    </row>
    <row r="2047" spans="2:4" x14ac:dyDescent="0.25">
      <c r="B2047" s="79">
        <v>44728</v>
      </c>
      <c r="C2047" s="29">
        <v>21.1</v>
      </c>
      <c r="D2047">
        <f t="shared" si="42"/>
        <v>0</v>
      </c>
    </row>
    <row r="2048" spans="2:4" x14ac:dyDescent="0.25">
      <c r="B2048" s="79">
        <v>44729</v>
      </c>
      <c r="C2048" s="29">
        <v>19.5</v>
      </c>
      <c r="D2048">
        <f t="shared" si="42"/>
        <v>0</v>
      </c>
    </row>
    <row r="2049" spans="2:4" x14ac:dyDescent="0.25">
      <c r="B2049" s="79">
        <v>44730</v>
      </c>
      <c r="C2049" s="29">
        <v>22</v>
      </c>
      <c r="D2049">
        <f t="shared" si="42"/>
        <v>0</v>
      </c>
    </row>
    <row r="2050" spans="2:4" x14ac:dyDescent="0.25">
      <c r="B2050" s="79">
        <v>44731</v>
      </c>
      <c r="C2050" s="29">
        <v>24.7</v>
      </c>
      <c r="D2050">
        <f t="shared" si="42"/>
        <v>0</v>
      </c>
    </row>
    <row r="2051" spans="2:4" x14ac:dyDescent="0.25">
      <c r="B2051" s="79">
        <v>44732</v>
      </c>
      <c r="C2051" s="29">
        <v>22.1</v>
      </c>
      <c r="D2051">
        <f t="shared" si="42"/>
        <v>0</v>
      </c>
    </row>
    <row r="2052" spans="2:4" x14ac:dyDescent="0.25">
      <c r="B2052" s="79">
        <v>44733</v>
      </c>
      <c r="C2052" s="29">
        <v>17.899999999999999</v>
      </c>
      <c r="D2052">
        <f t="shared" ref="D2052:D2115" si="43">IF(C2052&lt;15,20-C2052,0)</f>
        <v>0</v>
      </c>
    </row>
    <row r="2053" spans="2:4" x14ac:dyDescent="0.25">
      <c r="B2053" s="79">
        <v>44734</v>
      </c>
      <c r="C2053" s="29">
        <v>18.899999999999999</v>
      </c>
      <c r="D2053">
        <f t="shared" si="43"/>
        <v>0</v>
      </c>
    </row>
    <row r="2054" spans="2:4" x14ac:dyDescent="0.25">
      <c r="B2054" s="79">
        <v>44735</v>
      </c>
      <c r="C2054" s="29">
        <v>22.2</v>
      </c>
      <c r="D2054">
        <f t="shared" si="43"/>
        <v>0</v>
      </c>
    </row>
    <row r="2055" spans="2:4" x14ac:dyDescent="0.25">
      <c r="B2055" s="79">
        <v>44736</v>
      </c>
      <c r="C2055" s="29">
        <v>18.7</v>
      </c>
      <c r="D2055">
        <f t="shared" si="43"/>
        <v>0</v>
      </c>
    </row>
    <row r="2056" spans="2:4" x14ac:dyDescent="0.25">
      <c r="B2056" s="79">
        <v>44737</v>
      </c>
      <c r="C2056" s="29">
        <v>18.600000000000001</v>
      </c>
      <c r="D2056">
        <f t="shared" si="43"/>
        <v>0</v>
      </c>
    </row>
    <row r="2057" spans="2:4" x14ac:dyDescent="0.25">
      <c r="B2057" s="79">
        <v>44738</v>
      </c>
      <c r="C2057" s="29">
        <v>21</v>
      </c>
      <c r="D2057">
        <f t="shared" si="43"/>
        <v>0</v>
      </c>
    </row>
    <row r="2058" spans="2:4" x14ac:dyDescent="0.25">
      <c r="B2058" s="79">
        <v>44739</v>
      </c>
      <c r="C2058" s="29">
        <v>22</v>
      </c>
      <c r="D2058">
        <f t="shared" si="43"/>
        <v>0</v>
      </c>
    </row>
    <row r="2059" spans="2:4" x14ac:dyDescent="0.25">
      <c r="B2059" s="79">
        <v>44740</v>
      </c>
      <c r="C2059" s="29">
        <v>18.600000000000001</v>
      </c>
      <c r="D2059">
        <f t="shared" si="43"/>
        <v>0</v>
      </c>
    </row>
    <row r="2060" spans="2:4" x14ac:dyDescent="0.25">
      <c r="B2060" s="79">
        <v>44741</v>
      </c>
      <c r="C2060" s="29">
        <v>19.3</v>
      </c>
      <c r="D2060">
        <f t="shared" si="43"/>
        <v>0</v>
      </c>
    </row>
    <row r="2061" spans="2:4" x14ac:dyDescent="0.25">
      <c r="B2061" s="79">
        <v>44742</v>
      </c>
      <c r="C2061" s="29">
        <v>21</v>
      </c>
      <c r="D2061">
        <f t="shared" si="43"/>
        <v>0</v>
      </c>
    </row>
    <row r="2062" spans="2:4" x14ac:dyDescent="0.25">
      <c r="B2062" s="79">
        <v>44743</v>
      </c>
      <c r="C2062" s="29">
        <v>15.1</v>
      </c>
      <c r="D2062">
        <f t="shared" si="43"/>
        <v>0</v>
      </c>
    </row>
    <row r="2063" spans="2:4" x14ac:dyDescent="0.25">
      <c r="B2063" s="79">
        <v>44744</v>
      </c>
      <c r="C2063" s="29">
        <v>15.7</v>
      </c>
      <c r="D2063">
        <f t="shared" si="43"/>
        <v>0</v>
      </c>
    </row>
    <row r="2064" spans="2:4" x14ac:dyDescent="0.25">
      <c r="B2064" s="79">
        <v>44745</v>
      </c>
      <c r="C2064" s="29">
        <v>21</v>
      </c>
      <c r="D2064">
        <f t="shared" si="43"/>
        <v>0</v>
      </c>
    </row>
    <row r="2065" spans="2:4" x14ac:dyDescent="0.25">
      <c r="B2065" s="79">
        <v>44746</v>
      </c>
      <c r="C2065" s="29">
        <v>21.5</v>
      </c>
      <c r="D2065">
        <f t="shared" si="43"/>
        <v>0</v>
      </c>
    </row>
    <row r="2066" spans="2:4" x14ac:dyDescent="0.25">
      <c r="B2066" s="79">
        <v>44747</v>
      </c>
      <c r="C2066" s="29">
        <v>21.2</v>
      </c>
      <c r="D2066">
        <f t="shared" si="43"/>
        <v>0</v>
      </c>
    </row>
    <row r="2067" spans="2:4" x14ac:dyDescent="0.25">
      <c r="B2067" s="79">
        <v>44748</v>
      </c>
      <c r="C2067" s="29">
        <v>19.5</v>
      </c>
      <c r="D2067">
        <f t="shared" si="43"/>
        <v>0</v>
      </c>
    </row>
    <row r="2068" spans="2:4" x14ac:dyDescent="0.25">
      <c r="B2068" s="79">
        <v>44749</v>
      </c>
      <c r="C2068" s="29">
        <v>15.6</v>
      </c>
      <c r="D2068">
        <f t="shared" si="43"/>
        <v>0</v>
      </c>
    </row>
    <row r="2069" spans="2:4" x14ac:dyDescent="0.25">
      <c r="B2069" s="79">
        <v>44750</v>
      </c>
      <c r="C2069" s="29">
        <v>14.6</v>
      </c>
      <c r="D2069">
        <f t="shared" si="43"/>
        <v>5.4</v>
      </c>
    </row>
    <row r="2070" spans="2:4" x14ac:dyDescent="0.25">
      <c r="B2070" s="79">
        <v>44751</v>
      </c>
      <c r="C2070" s="29">
        <v>17.2</v>
      </c>
      <c r="D2070">
        <f t="shared" si="43"/>
        <v>0</v>
      </c>
    </row>
    <row r="2071" spans="2:4" x14ac:dyDescent="0.25">
      <c r="B2071" s="79">
        <v>44752</v>
      </c>
      <c r="C2071" s="29">
        <v>15.4</v>
      </c>
      <c r="D2071">
        <f t="shared" si="43"/>
        <v>0</v>
      </c>
    </row>
    <row r="2072" spans="2:4" x14ac:dyDescent="0.25">
      <c r="B2072" s="79">
        <v>44753</v>
      </c>
      <c r="C2072" s="29">
        <v>15.4</v>
      </c>
      <c r="D2072">
        <f t="shared" si="43"/>
        <v>0</v>
      </c>
    </row>
    <row r="2073" spans="2:4" x14ac:dyDescent="0.25">
      <c r="B2073" s="79">
        <v>44754</v>
      </c>
      <c r="C2073" s="29">
        <v>18.100000000000001</v>
      </c>
      <c r="D2073">
        <f t="shared" si="43"/>
        <v>0</v>
      </c>
    </row>
    <row r="2074" spans="2:4" x14ac:dyDescent="0.25">
      <c r="B2074" s="79">
        <v>44755</v>
      </c>
      <c r="C2074" s="29">
        <v>20.7</v>
      </c>
      <c r="D2074">
        <f t="shared" si="43"/>
        <v>0</v>
      </c>
    </row>
    <row r="2075" spans="2:4" x14ac:dyDescent="0.25">
      <c r="B2075" s="79">
        <v>44756</v>
      </c>
      <c r="C2075" s="29">
        <v>24.5</v>
      </c>
      <c r="D2075">
        <f t="shared" si="43"/>
        <v>0</v>
      </c>
    </row>
    <row r="2076" spans="2:4" x14ac:dyDescent="0.25">
      <c r="B2076" s="79">
        <v>44757</v>
      </c>
      <c r="C2076" s="29">
        <v>20.6</v>
      </c>
      <c r="D2076">
        <f t="shared" si="43"/>
        <v>0</v>
      </c>
    </row>
    <row r="2077" spans="2:4" x14ac:dyDescent="0.25">
      <c r="B2077" s="79">
        <v>44758</v>
      </c>
      <c r="C2077" s="29">
        <v>18.5</v>
      </c>
      <c r="D2077">
        <f t="shared" si="43"/>
        <v>0</v>
      </c>
    </row>
    <row r="2078" spans="2:4" x14ac:dyDescent="0.25">
      <c r="B2078" s="79">
        <v>44759</v>
      </c>
      <c r="C2078" s="29">
        <v>18.3</v>
      </c>
      <c r="D2078">
        <f t="shared" si="43"/>
        <v>0</v>
      </c>
    </row>
    <row r="2079" spans="2:4" x14ac:dyDescent="0.25">
      <c r="B2079" s="79">
        <v>44760</v>
      </c>
      <c r="C2079" s="29">
        <v>20</v>
      </c>
      <c r="D2079">
        <f t="shared" si="43"/>
        <v>0</v>
      </c>
    </row>
    <row r="2080" spans="2:4" x14ac:dyDescent="0.25">
      <c r="B2080" s="79">
        <v>44761</v>
      </c>
      <c r="C2080" s="29">
        <v>21.8</v>
      </c>
      <c r="D2080">
        <f t="shared" si="43"/>
        <v>0</v>
      </c>
    </row>
    <row r="2081" spans="2:4" x14ac:dyDescent="0.25">
      <c r="B2081" s="79">
        <v>44762</v>
      </c>
      <c r="C2081" s="29">
        <v>25</v>
      </c>
      <c r="D2081">
        <f t="shared" si="43"/>
        <v>0</v>
      </c>
    </row>
    <row r="2082" spans="2:4" x14ac:dyDescent="0.25">
      <c r="B2082" s="79">
        <v>44763</v>
      </c>
      <c r="C2082" s="29">
        <v>20.9</v>
      </c>
      <c r="D2082">
        <f t="shared" si="43"/>
        <v>0</v>
      </c>
    </row>
    <row r="2083" spans="2:4" x14ac:dyDescent="0.25">
      <c r="B2083" s="79">
        <v>44764</v>
      </c>
      <c r="C2083" s="29">
        <v>22.9</v>
      </c>
      <c r="D2083">
        <f t="shared" si="43"/>
        <v>0</v>
      </c>
    </row>
    <row r="2084" spans="2:4" x14ac:dyDescent="0.25">
      <c r="B2084" s="79">
        <v>44765</v>
      </c>
      <c r="C2084" s="29">
        <v>22.2</v>
      </c>
      <c r="D2084">
        <f t="shared" si="43"/>
        <v>0</v>
      </c>
    </row>
    <row r="2085" spans="2:4" x14ac:dyDescent="0.25">
      <c r="B2085" s="79">
        <v>44766</v>
      </c>
      <c r="C2085" s="29">
        <v>22.9</v>
      </c>
      <c r="D2085">
        <f t="shared" si="43"/>
        <v>0</v>
      </c>
    </row>
    <row r="2086" spans="2:4" x14ac:dyDescent="0.25">
      <c r="B2086" s="79">
        <v>44767</v>
      </c>
      <c r="C2086" s="29">
        <v>24.8</v>
      </c>
      <c r="D2086">
        <f t="shared" si="43"/>
        <v>0</v>
      </c>
    </row>
    <row r="2087" spans="2:4" x14ac:dyDescent="0.25">
      <c r="B2087" s="79">
        <v>44768</v>
      </c>
      <c r="C2087" s="29">
        <v>20</v>
      </c>
      <c r="D2087">
        <f t="shared" si="43"/>
        <v>0</v>
      </c>
    </row>
    <row r="2088" spans="2:4" x14ac:dyDescent="0.25">
      <c r="B2088" s="79">
        <v>44769</v>
      </c>
      <c r="C2088" s="29">
        <v>19.8</v>
      </c>
      <c r="D2088">
        <f t="shared" si="43"/>
        <v>0</v>
      </c>
    </row>
    <row r="2089" spans="2:4" x14ac:dyDescent="0.25">
      <c r="B2089" s="79">
        <v>44770</v>
      </c>
      <c r="C2089" s="29">
        <v>20.5</v>
      </c>
      <c r="D2089">
        <f t="shared" si="43"/>
        <v>0</v>
      </c>
    </row>
    <row r="2090" spans="2:4" x14ac:dyDescent="0.25">
      <c r="B2090" s="79">
        <v>44771</v>
      </c>
      <c r="C2090" s="29">
        <v>21</v>
      </c>
      <c r="D2090">
        <f t="shared" si="43"/>
        <v>0</v>
      </c>
    </row>
    <row r="2091" spans="2:4" x14ac:dyDescent="0.25">
      <c r="B2091" s="79">
        <v>44772</v>
      </c>
      <c r="C2091" s="29">
        <v>19.600000000000001</v>
      </c>
      <c r="D2091">
        <f t="shared" si="43"/>
        <v>0</v>
      </c>
    </row>
    <row r="2092" spans="2:4" x14ac:dyDescent="0.25">
      <c r="B2092" s="79">
        <v>44773</v>
      </c>
      <c r="C2092" s="29">
        <v>20.399999999999999</v>
      </c>
      <c r="D2092">
        <f t="shared" si="43"/>
        <v>0</v>
      </c>
    </row>
    <row r="2093" spans="2:4" x14ac:dyDescent="0.25">
      <c r="B2093" s="79">
        <v>44774</v>
      </c>
      <c r="C2093" s="29">
        <v>21.3</v>
      </c>
      <c r="D2093">
        <f t="shared" si="43"/>
        <v>0</v>
      </c>
    </row>
    <row r="2094" spans="2:4" x14ac:dyDescent="0.25">
      <c r="B2094" s="79">
        <v>44775</v>
      </c>
      <c r="C2094" s="29">
        <v>21.3</v>
      </c>
      <c r="D2094">
        <f t="shared" si="43"/>
        <v>0</v>
      </c>
    </row>
    <row r="2095" spans="2:4" x14ac:dyDescent="0.25">
      <c r="B2095" s="79">
        <v>44776</v>
      </c>
      <c r="C2095" s="29">
        <v>22.3</v>
      </c>
      <c r="D2095">
        <f t="shared" si="43"/>
        <v>0</v>
      </c>
    </row>
    <row r="2096" spans="2:4" x14ac:dyDescent="0.25">
      <c r="B2096" s="79">
        <v>44777</v>
      </c>
      <c r="C2096" s="29">
        <v>23.8</v>
      </c>
      <c r="D2096">
        <f t="shared" si="43"/>
        <v>0</v>
      </c>
    </row>
    <row r="2097" spans="2:4" x14ac:dyDescent="0.25">
      <c r="B2097" s="79">
        <v>44778</v>
      </c>
      <c r="C2097" s="29">
        <v>24.2</v>
      </c>
      <c r="D2097">
        <f t="shared" si="43"/>
        <v>0</v>
      </c>
    </row>
    <row r="2098" spans="2:4" x14ac:dyDescent="0.25">
      <c r="B2098" s="79">
        <v>44779</v>
      </c>
      <c r="C2098" s="29">
        <v>17.8</v>
      </c>
      <c r="D2098">
        <f t="shared" si="43"/>
        <v>0</v>
      </c>
    </row>
    <row r="2099" spans="2:4" x14ac:dyDescent="0.25">
      <c r="B2099" s="79">
        <v>44780</v>
      </c>
      <c r="C2099" s="29">
        <v>18</v>
      </c>
      <c r="D2099">
        <f t="shared" si="43"/>
        <v>0</v>
      </c>
    </row>
    <row r="2100" spans="2:4" x14ac:dyDescent="0.25">
      <c r="B2100" s="79">
        <v>44781</v>
      </c>
      <c r="C2100" s="29">
        <v>17.8</v>
      </c>
      <c r="D2100">
        <f t="shared" si="43"/>
        <v>0</v>
      </c>
    </row>
    <row r="2101" spans="2:4" x14ac:dyDescent="0.25">
      <c r="B2101" s="79">
        <v>44782</v>
      </c>
      <c r="C2101" s="29">
        <v>18.600000000000001</v>
      </c>
      <c r="D2101">
        <f t="shared" si="43"/>
        <v>0</v>
      </c>
    </row>
    <row r="2102" spans="2:4" x14ac:dyDescent="0.25">
      <c r="B2102" s="79">
        <v>44783</v>
      </c>
      <c r="C2102" s="29">
        <v>19.2</v>
      </c>
      <c r="D2102">
        <f t="shared" si="43"/>
        <v>0</v>
      </c>
    </row>
    <row r="2103" spans="2:4" x14ac:dyDescent="0.25">
      <c r="B2103" s="79">
        <v>44784</v>
      </c>
      <c r="C2103" s="29">
        <v>19.5</v>
      </c>
      <c r="D2103">
        <f t="shared" si="43"/>
        <v>0</v>
      </c>
    </row>
    <row r="2104" spans="2:4" x14ac:dyDescent="0.25">
      <c r="B2104" s="79">
        <v>44785</v>
      </c>
      <c r="C2104" s="29">
        <v>18.2</v>
      </c>
      <c r="D2104">
        <f t="shared" si="43"/>
        <v>0</v>
      </c>
    </row>
    <row r="2105" spans="2:4" x14ac:dyDescent="0.25">
      <c r="B2105" s="79">
        <v>44786</v>
      </c>
      <c r="C2105" s="29">
        <v>17.600000000000001</v>
      </c>
      <c r="D2105">
        <f t="shared" si="43"/>
        <v>0</v>
      </c>
    </row>
    <row r="2106" spans="2:4" x14ac:dyDescent="0.25">
      <c r="B2106" s="79">
        <v>44787</v>
      </c>
      <c r="C2106" s="29">
        <v>19.899999999999999</v>
      </c>
      <c r="D2106">
        <f t="shared" si="43"/>
        <v>0</v>
      </c>
    </row>
    <row r="2107" spans="2:4" x14ac:dyDescent="0.25">
      <c r="B2107" s="79">
        <v>44788</v>
      </c>
      <c r="C2107" s="29">
        <v>21.4</v>
      </c>
      <c r="D2107">
        <f t="shared" si="43"/>
        <v>0</v>
      </c>
    </row>
    <row r="2108" spans="2:4" x14ac:dyDescent="0.25">
      <c r="B2108" s="79">
        <v>44789</v>
      </c>
      <c r="C2108" s="29">
        <v>21</v>
      </c>
      <c r="D2108">
        <f t="shared" si="43"/>
        <v>0</v>
      </c>
    </row>
    <row r="2109" spans="2:4" x14ac:dyDescent="0.25">
      <c r="B2109" s="79">
        <v>44790</v>
      </c>
      <c r="C2109" s="29">
        <v>22.2</v>
      </c>
      <c r="D2109">
        <f t="shared" si="43"/>
        <v>0</v>
      </c>
    </row>
    <row r="2110" spans="2:4" x14ac:dyDescent="0.25">
      <c r="B2110" s="79">
        <v>44791</v>
      </c>
      <c r="C2110" s="29">
        <v>21.2</v>
      </c>
      <c r="D2110">
        <f t="shared" si="43"/>
        <v>0</v>
      </c>
    </row>
    <row r="2111" spans="2:4" x14ac:dyDescent="0.25">
      <c r="B2111" s="79">
        <v>44792</v>
      </c>
      <c r="C2111" s="29">
        <v>18.8</v>
      </c>
      <c r="D2111">
        <f t="shared" si="43"/>
        <v>0</v>
      </c>
    </row>
    <row r="2112" spans="2:4" x14ac:dyDescent="0.25">
      <c r="B2112" s="79">
        <v>44793</v>
      </c>
      <c r="C2112" s="29">
        <v>16.899999999999999</v>
      </c>
      <c r="D2112">
        <f t="shared" si="43"/>
        <v>0</v>
      </c>
    </row>
    <row r="2113" spans="2:4" x14ac:dyDescent="0.25">
      <c r="B2113" s="79">
        <v>44794</v>
      </c>
      <c r="C2113" s="29">
        <v>18.3</v>
      </c>
      <c r="D2113">
        <f t="shared" si="43"/>
        <v>0</v>
      </c>
    </row>
    <row r="2114" spans="2:4" x14ac:dyDescent="0.25">
      <c r="B2114" s="79">
        <v>44795</v>
      </c>
      <c r="C2114" s="29">
        <v>16.600000000000001</v>
      </c>
      <c r="D2114">
        <f t="shared" si="43"/>
        <v>0</v>
      </c>
    </row>
    <row r="2115" spans="2:4" x14ac:dyDescent="0.25">
      <c r="B2115" s="79">
        <v>44796</v>
      </c>
      <c r="C2115" s="29">
        <v>17</v>
      </c>
      <c r="D2115">
        <f t="shared" si="43"/>
        <v>0</v>
      </c>
    </row>
    <row r="2116" spans="2:4" x14ac:dyDescent="0.25">
      <c r="B2116" s="79">
        <v>44797</v>
      </c>
      <c r="C2116" s="29">
        <v>17.899999999999999</v>
      </c>
      <c r="D2116">
        <f t="shared" ref="D2116:D2179" si="44">IF(C2116&lt;15,20-C2116,0)</f>
        <v>0</v>
      </c>
    </row>
    <row r="2117" spans="2:4" x14ac:dyDescent="0.25">
      <c r="B2117" s="79">
        <v>44798</v>
      </c>
      <c r="C2117" s="29">
        <v>20.2</v>
      </c>
      <c r="D2117">
        <f t="shared" si="44"/>
        <v>0</v>
      </c>
    </row>
    <row r="2118" spans="2:4" x14ac:dyDescent="0.25">
      <c r="B2118" s="79">
        <v>44799</v>
      </c>
      <c r="C2118" s="29">
        <v>20.8</v>
      </c>
      <c r="D2118">
        <f t="shared" si="44"/>
        <v>0</v>
      </c>
    </row>
    <row r="2119" spans="2:4" x14ac:dyDescent="0.25">
      <c r="B2119" s="79">
        <v>44800</v>
      </c>
      <c r="C2119" s="29">
        <v>19.8</v>
      </c>
      <c r="D2119">
        <f t="shared" si="44"/>
        <v>0</v>
      </c>
    </row>
    <row r="2120" spans="2:4" x14ac:dyDescent="0.25">
      <c r="B2120" s="79">
        <v>44801</v>
      </c>
      <c r="C2120" s="29">
        <v>18.7</v>
      </c>
      <c r="D2120">
        <f t="shared" si="44"/>
        <v>0</v>
      </c>
    </row>
    <row r="2121" spans="2:4" x14ac:dyDescent="0.25">
      <c r="B2121" s="79">
        <v>44802</v>
      </c>
      <c r="C2121" s="29">
        <v>17.600000000000001</v>
      </c>
      <c r="D2121">
        <f t="shared" si="44"/>
        <v>0</v>
      </c>
    </row>
    <row r="2122" spans="2:4" x14ac:dyDescent="0.25">
      <c r="B2122" s="79">
        <v>44803</v>
      </c>
      <c r="C2122" s="29">
        <v>18.5</v>
      </c>
      <c r="D2122">
        <f t="shared" si="44"/>
        <v>0</v>
      </c>
    </row>
    <row r="2123" spans="2:4" x14ac:dyDescent="0.25">
      <c r="B2123" s="79">
        <v>44804</v>
      </c>
      <c r="C2123" s="29">
        <v>16.2</v>
      </c>
      <c r="D2123">
        <f t="shared" si="44"/>
        <v>0</v>
      </c>
    </row>
    <row r="2124" spans="2:4" x14ac:dyDescent="0.25">
      <c r="B2124" s="79">
        <v>44805</v>
      </c>
      <c r="C2124" s="29">
        <v>15.9</v>
      </c>
      <c r="D2124">
        <f t="shared" si="44"/>
        <v>0</v>
      </c>
    </row>
    <row r="2125" spans="2:4" x14ac:dyDescent="0.25">
      <c r="B2125" s="79">
        <v>44806</v>
      </c>
      <c r="C2125" s="29">
        <v>14.7</v>
      </c>
      <c r="D2125">
        <f t="shared" si="44"/>
        <v>5.3000000000000007</v>
      </c>
    </row>
    <row r="2126" spans="2:4" x14ac:dyDescent="0.25">
      <c r="B2126" s="79">
        <v>44807</v>
      </c>
      <c r="C2126" s="29">
        <v>14.9</v>
      </c>
      <c r="D2126">
        <f t="shared" si="44"/>
        <v>5.0999999999999996</v>
      </c>
    </row>
    <row r="2127" spans="2:4" x14ac:dyDescent="0.25">
      <c r="B2127" s="79">
        <v>44808</v>
      </c>
      <c r="C2127" s="29">
        <v>16.899999999999999</v>
      </c>
      <c r="D2127">
        <f t="shared" si="44"/>
        <v>0</v>
      </c>
    </row>
    <row r="2128" spans="2:4" x14ac:dyDescent="0.25">
      <c r="B2128" s="79">
        <v>44809</v>
      </c>
      <c r="C2128" s="29">
        <v>17.600000000000001</v>
      </c>
      <c r="D2128">
        <f t="shared" si="44"/>
        <v>0</v>
      </c>
    </row>
    <row r="2129" spans="2:4" x14ac:dyDescent="0.25">
      <c r="B2129" s="79">
        <v>44810</v>
      </c>
      <c r="C2129" s="29">
        <v>18.899999999999999</v>
      </c>
      <c r="D2129">
        <f t="shared" si="44"/>
        <v>0</v>
      </c>
    </row>
    <row r="2130" spans="2:4" x14ac:dyDescent="0.25">
      <c r="B2130" s="79">
        <v>44811</v>
      </c>
      <c r="C2130" s="29">
        <v>19.899999999999999</v>
      </c>
      <c r="D2130">
        <f t="shared" si="44"/>
        <v>0</v>
      </c>
    </row>
    <row r="2131" spans="2:4" x14ac:dyDescent="0.25">
      <c r="B2131" s="79">
        <v>44812</v>
      </c>
      <c r="C2131" s="29">
        <v>16.7</v>
      </c>
      <c r="D2131">
        <f t="shared" si="44"/>
        <v>0</v>
      </c>
    </row>
    <row r="2132" spans="2:4" x14ac:dyDescent="0.25">
      <c r="B2132" s="79">
        <v>44813</v>
      </c>
      <c r="C2132" s="29">
        <v>14.5</v>
      </c>
      <c r="D2132">
        <f t="shared" si="44"/>
        <v>5.5</v>
      </c>
    </row>
    <row r="2133" spans="2:4" x14ac:dyDescent="0.25">
      <c r="B2133" s="79">
        <v>44814</v>
      </c>
      <c r="C2133" s="29">
        <v>13.8</v>
      </c>
      <c r="D2133">
        <f t="shared" si="44"/>
        <v>6.1999999999999993</v>
      </c>
    </row>
    <row r="2134" spans="2:4" x14ac:dyDescent="0.25">
      <c r="B2134" s="79">
        <v>44815</v>
      </c>
      <c r="C2134" s="29">
        <v>14.7</v>
      </c>
      <c r="D2134">
        <f t="shared" si="44"/>
        <v>5.3000000000000007</v>
      </c>
    </row>
    <row r="2135" spans="2:4" x14ac:dyDescent="0.25">
      <c r="B2135" s="79">
        <v>44816</v>
      </c>
      <c r="C2135" s="29">
        <v>13.7</v>
      </c>
      <c r="D2135">
        <f t="shared" si="44"/>
        <v>6.3000000000000007</v>
      </c>
    </row>
    <row r="2136" spans="2:4" x14ac:dyDescent="0.25">
      <c r="B2136" s="79">
        <v>44817</v>
      </c>
      <c r="C2136" s="29">
        <v>16.100000000000001</v>
      </c>
      <c r="D2136">
        <f t="shared" si="44"/>
        <v>0</v>
      </c>
    </row>
    <row r="2137" spans="2:4" x14ac:dyDescent="0.25">
      <c r="B2137" s="79">
        <v>44818</v>
      </c>
      <c r="C2137" s="29">
        <v>19.2</v>
      </c>
      <c r="D2137">
        <f t="shared" si="44"/>
        <v>0</v>
      </c>
    </row>
    <row r="2138" spans="2:4" x14ac:dyDescent="0.25">
      <c r="B2138" s="79">
        <v>44819</v>
      </c>
      <c r="C2138" s="29">
        <v>16.600000000000001</v>
      </c>
      <c r="D2138">
        <f t="shared" si="44"/>
        <v>0</v>
      </c>
    </row>
    <row r="2139" spans="2:4" x14ac:dyDescent="0.25">
      <c r="B2139" s="79">
        <v>44820</v>
      </c>
      <c r="C2139" s="29">
        <v>11.6</v>
      </c>
      <c r="D2139">
        <f t="shared" si="44"/>
        <v>8.4</v>
      </c>
    </row>
    <row r="2140" spans="2:4" x14ac:dyDescent="0.25">
      <c r="B2140" s="79">
        <v>44821</v>
      </c>
      <c r="C2140" s="29">
        <v>9.1999999999999993</v>
      </c>
      <c r="D2140">
        <f t="shared" si="44"/>
        <v>10.8</v>
      </c>
    </row>
    <row r="2141" spans="2:4" x14ac:dyDescent="0.25">
      <c r="B2141" s="79">
        <v>44822</v>
      </c>
      <c r="C2141" s="29">
        <v>9.6999999999999993</v>
      </c>
      <c r="D2141">
        <f t="shared" si="44"/>
        <v>10.3</v>
      </c>
    </row>
    <row r="2142" spans="2:4" x14ac:dyDescent="0.25">
      <c r="B2142" s="79">
        <v>44823</v>
      </c>
      <c r="C2142" s="29">
        <v>9.4</v>
      </c>
      <c r="D2142">
        <f t="shared" si="44"/>
        <v>10.6</v>
      </c>
    </row>
    <row r="2143" spans="2:4" x14ac:dyDescent="0.25">
      <c r="B2143" s="79">
        <v>44824</v>
      </c>
      <c r="C2143" s="29">
        <v>9.6</v>
      </c>
      <c r="D2143">
        <f t="shared" si="44"/>
        <v>10.4</v>
      </c>
    </row>
    <row r="2144" spans="2:4" x14ac:dyDescent="0.25">
      <c r="B2144" s="79">
        <v>44825</v>
      </c>
      <c r="C2144" s="29">
        <v>7.3</v>
      </c>
      <c r="D2144">
        <f t="shared" si="44"/>
        <v>12.7</v>
      </c>
    </row>
    <row r="2145" spans="2:4" x14ac:dyDescent="0.25">
      <c r="B2145" s="79">
        <v>44826</v>
      </c>
      <c r="C2145" s="29">
        <v>7.1</v>
      </c>
      <c r="D2145">
        <f t="shared" si="44"/>
        <v>12.9</v>
      </c>
    </row>
    <row r="2146" spans="2:4" x14ac:dyDescent="0.25">
      <c r="B2146" s="79">
        <v>44827</v>
      </c>
      <c r="C2146" s="29">
        <v>8.1999999999999993</v>
      </c>
      <c r="D2146">
        <f t="shared" si="44"/>
        <v>11.8</v>
      </c>
    </row>
    <row r="2147" spans="2:4" x14ac:dyDescent="0.25">
      <c r="B2147" s="79">
        <v>44828</v>
      </c>
      <c r="C2147" s="29">
        <v>10.9</v>
      </c>
      <c r="D2147">
        <f t="shared" si="44"/>
        <v>9.1</v>
      </c>
    </row>
    <row r="2148" spans="2:4" x14ac:dyDescent="0.25">
      <c r="B2148" s="79">
        <v>44829</v>
      </c>
      <c r="C2148" s="29">
        <v>12.5</v>
      </c>
      <c r="D2148">
        <f t="shared" si="44"/>
        <v>7.5</v>
      </c>
    </row>
    <row r="2149" spans="2:4" x14ac:dyDescent="0.25">
      <c r="B2149" s="79">
        <v>44830</v>
      </c>
      <c r="C2149" s="29">
        <v>11.9</v>
      </c>
      <c r="D2149">
        <f t="shared" si="44"/>
        <v>8.1</v>
      </c>
    </row>
    <row r="2150" spans="2:4" x14ac:dyDescent="0.25">
      <c r="B2150" s="79">
        <v>44831</v>
      </c>
      <c r="C2150" s="29">
        <v>10</v>
      </c>
      <c r="D2150">
        <f t="shared" si="44"/>
        <v>10</v>
      </c>
    </row>
    <row r="2151" spans="2:4" x14ac:dyDescent="0.25">
      <c r="B2151" s="79">
        <v>44832</v>
      </c>
      <c r="C2151" s="29">
        <v>8.6</v>
      </c>
      <c r="D2151">
        <f t="shared" si="44"/>
        <v>11.4</v>
      </c>
    </row>
    <row r="2152" spans="2:4" x14ac:dyDescent="0.25">
      <c r="B2152" s="79">
        <v>44833</v>
      </c>
      <c r="C2152" s="29">
        <v>8.1999999999999993</v>
      </c>
      <c r="D2152">
        <f t="shared" si="44"/>
        <v>11.8</v>
      </c>
    </row>
    <row r="2153" spans="2:4" x14ac:dyDescent="0.25">
      <c r="B2153" s="79">
        <v>44834</v>
      </c>
      <c r="C2153" s="29">
        <v>9.9</v>
      </c>
      <c r="D2153">
        <f t="shared" si="44"/>
        <v>10.1</v>
      </c>
    </row>
    <row r="2154" spans="2:4" x14ac:dyDescent="0.25">
      <c r="B2154" s="79">
        <v>44835</v>
      </c>
      <c r="C2154" s="29">
        <v>10.4</v>
      </c>
      <c r="D2154">
        <f t="shared" si="44"/>
        <v>9.6</v>
      </c>
    </row>
    <row r="2155" spans="2:4" x14ac:dyDescent="0.25">
      <c r="B2155" s="79">
        <v>44836</v>
      </c>
      <c r="C2155" s="29">
        <v>12.4</v>
      </c>
      <c r="D2155">
        <f t="shared" si="44"/>
        <v>7.6</v>
      </c>
    </row>
    <row r="2156" spans="2:4" x14ac:dyDescent="0.25">
      <c r="B2156" s="79">
        <v>44837</v>
      </c>
      <c r="C2156" s="29">
        <v>9.4</v>
      </c>
      <c r="D2156">
        <f t="shared" si="44"/>
        <v>10.6</v>
      </c>
    </row>
    <row r="2157" spans="2:4" x14ac:dyDescent="0.25">
      <c r="B2157" s="79">
        <v>44838</v>
      </c>
      <c r="C2157" s="29">
        <v>7.2</v>
      </c>
      <c r="D2157">
        <f t="shared" si="44"/>
        <v>12.8</v>
      </c>
    </row>
    <row r="2158" spans="2:4" x14ac:dyDescent="0.25">
      <c r="B2158" s="79">
        <v>44839</v>
      </c>
      <c r="C2158" s="29">
        <v>11.1</v>
      </c>
      <c r="D2158">
        <f t="shared" si="44"/>
        <v>8.9</v>
      </c>
    </row>
    <row r="2159" spans="2:4" x14ac:dyDescent="0.25">
      <c r="B2159" s="79">
        <v>44840</v>
      </c>
      <c r="C2159" s="29">
        <v>12.6</v>
      </c>
      <c r="D2159">
        <f t="shared" si="44"/>
        <v>7.4</v>
      </c>
    </row>
    <row r="2160" spans="2:4" x14ac:dyDescent="0.25">
      <c r="B2160" s="79">
        <v>44841</v>
      </c>
      <c r="C2160" s="29">
        <v>10.4</v>
      </c>
      <c r="D2160">
        <f t="shared" si="44"/>
        <v>9.6</v>
      </c>
    </row>
    <row r="2161" spans="2:4" x14ac:dyDescent="0.25">
      <c r="B2161" s="79">
        <v>44842</v>
      </c>
      <c r="C2161" s="29">
        <v>10.7</v>
      </c>
      <c r="D2161">
        <f t="shared" si="44"/>
        <v>9.3000000000000007</v>
      </c>
    </row>
    <row r="2162" spans="2:4" x14ac:dyDescent="0.25">
      <c r="B2162" s="79">
        <v>44843</v>
      </c>
      <c r="C2162" s="29">
        <v>8.6999999999999993</v>
      </c>
      <c r="D2162">
        <f t="shared" si="44"/>
        <v>11.3</v>
      </c>
    </row>
    <row r="2163" spans="2:4" x14ac:dyDescent="0.25">
      <c r="B2163" s="79">
        <v>44844</v>
      </c>
      <c r="C2163" s="29">
        <v>11.5</v>
      </c>
      <c r="D2163">
        <f t="shared" si="44"/>
        <v>8.5</v>
      </c>
    </row>
    <row r="2164" spans="2:4" x14ac:dyDescent="0.25">
      <c r="B2164" s="79">
        <v>44845</v>
      </c>
      <c r="C2164" s="29">
        <v>13</v>
      </c>
      <c r="D2164">
        <f t="shared" si="44"/>
        <v>7</v>
      </c>
    </row>
    <row r="2165" spans="2:4" x14ac:dyDescent="0.25">
      <c r="B2165" s="79">
        <v>44846</v>
      </c>
      <c r="C2165" s="29">
        <v>11.7</v>
      </c>
      <c r="D2165">
        <f t="shared" si="44"/>
        <v>8.3000000000000007</v>
      </c>
    </row>
    <row r="2166" spans="2:4" x14ac:dyDescent="0.25">
      <c r="B2166" s="79">
        <v>44847</v>
      </c>
      <c r="C2166" s="29">
        <v>10.199999999999999</v>
      </c>
      <c r="D2166">
        <f t="shared" si="44"/>
        <v>9.8000000000000007</v>
      </c>
    </row>
    <row r="2167" spans="2:4" x14ac:dyDescent="0.25">
      <c r="B2167" s="79">
        <v>44848</v>
      </c>
      <c r="C2167" s="29">
        <v>13.7</v>
      </c>
      <c r="D2167">
        <f t="shared" si="44"/>
        <v>6.3000000000000007</v>
      </c>
    </row>
    <row r="2168" spans="2:4" x14ac:dyDescent="0.25">
      <c r="B2168" s="79">
        <v>44849</v>
      </c>
      <c r="C2168" s="29">
        <v>15.4</v>
      </c>
      <c r="D2168">
        <f t="shared" si="44"/>
        <v>0</v>
      </c>
    </row>
    <row r="2169" spans="2:4" x14ac:dyDescent="0.25">
      <c r="B2169" s="79">
        <v>44850</v>
      </c>
      <c r="C2169" s="29">
        <v>13.1</v>
      </c>
      <c r="D2169">
        <f t="shared" si="44"/>
        <v>6.9</v>
      </c>
    </row>
    <row r="2170" spans="2:4" x14ac:dyDescent="0.25">
      <c r="B2170" s="79">
        <v>44851</v>
      </c>
      <c r="C2170" s="29">
        <v>13.8</v>
      </c>
      <c r="D2170">
        <f t="shared" si="44"/>
        <v>6.1999999999999993</v>
      </c>
    </row>
    <row r="2171" spans="2:4" x14ac:dyDescent="0.25">
      <c r="B2171" s="79">
        <v>44852</v>
      </c>
      <c r="C2171" s="29">
        <v>12.8</v>
      </c>
      <c r="D2171">
        <f t="shared" si="44"/>
        <v>7.1999999999999993</v>
      </c>
    </row>
    <row r="2172" spans="2:4" x14ac:dyDescent="0.25">
      <c r="B2172" s="79">
        <v>44853</v>
      </c>
      <c r="C2172" s="29">
        <v>10.7</v>
      </c>
      <c r="D2172">
        <f t="shared" si="44"/>
        <v>9.3000000000000007</v>
      </c>
    </row>
    <row r="2173" spans="2:4" x14ac:dyDescent="0.25">
      <c r="B2173" s="79">
        <v>44854</v>
      </c>
      <c r="C2173" s="29">
        <v>12.7</v>
      </c>
      <c r="D2173">
        <f t="shared" si="44"/>
        <v>7.3000000000000007</v>
      </c>
    </row>
    <row r="2174" spans="2:4" x14ac:dyDescent="0.25">
      <c r="B2174" s="79">
        <v>44855</v>
      </c>
      <c r="C2174" s="29">
        <v>13</v>
      </c>
      <c r="D2174">
        <f t="shared" si="44"/>
        <v>7</v>
      </c>
    </row>
    <row r="2175" spans="2:4" x14ac:dyDescent="0.25">
      <c r="B2175" s="79">
        <v>44856</v>
      </c>
      <c r="C2175" s="29">
        <v>11.3</v>
      </c>
      <c r="D2175">
        <f t="shared" si="44"/>
        <v>8.6999999999999993</v>
      </c>
    </row>
    <row r="2176" spans="2:4" x14ac:dyDescent="0.25">
      <c r="B2176" s="79">
        <v>44857</v>
      </c>
      <c r="C2176" s="29">
        <v>13.6</v>
      </c>
      <c r="D2176">
        <f t="shared" si="44"/>
        <v>6.4</v>
      </c>
    </row>
    <row r="2177" spans="2:4" x14ac:dyDescent="0.25">
      <c r="B2177" s="79">
        <v>44858</v>
      </c>
      <c r="C2177" s="29">
        <v>11.7</v>
      </c>
      <c r="D2177">
        <f t="shared" si="44"/>
        <v>8.3000000000000007</v>
      </c>
    </row>
    <row r="2178" spans="2:4" x14ac:dyDescent="0.25">
      <c r="B2178" s="79">
        <v>44859</v>
      </c>
      <c r="C2178" s="29">
        <v>13.2</v>
      </c>
      <c r="D2178">
        <f t="shared" si="44"/>
        <v>6.8000000000000007</v>
      </c>
    </row>
    <row r="2179" spans="2:4" x14ac:dyDescent="0.25">
      <c r="B2179" s="79">
        <v>44860</v>
      </c>
      <c r="C2179" s="29">
        <v>11.1</v>
      </c>
      <c r="D2179">
        <f t="shared" si="44"/>
        <v>8.9</v>
      </c>
    </row>
    <row r="2180" spans="2:4" x14ac:dyDescent="0.25">
      <c r="B2180" s="79">
        <v>44861</v>
      </c>
      <c r="C2180" s="29">
        <v>13.1</v>
      </c>
      <c r="D2180">
        <f t="shared" ref="D2180" si="45">IF(C2180&lt;15,20-C2180,0)</f>
        <v>6.9</v>
      </c>
    </row>
    <row r="7873" spans="1:2" x14ac:dyDescent="0.25">
      <c r="A7873" s="55"/>
      <c r="B7873" s="73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7E21-BAA2-43DC-8154-5FE92D6CB191}">
  <dimension ref="C1:Q714"/>
  <sheetViews>
    <sheetView tabSelected="1" topLeftCell="C243" zoomScaleNormal="100" workbookViewId="0">
      <selection activeCell="I17" sqref="I17"/>
    </sheetView>
  </sheetViews>
  <sheetFormatPr baseColWidth="10" defaultRowHeight="15" x14ac:dyDescent="0.25"/>
  <cols>
    <col min="3" max="3" width="24.42578125" bestFit="1" customWidth="1"/>
    <col min="4" max="4" width="21" bestFit="1" customWidth="1"/>
    <col min="7" max="7" width="19.7109375" bestFit="1" customWidth="1"/>
    <col min="13" max="13" width="24.42578125" bestFit="1" customWidth="1"/>
    <col min="14" max="14" width="39.28515625" customWidth="1"/>
    <col min="17" max="17" width="25.85546875" customWidth="1"/>
  </cols>
  <sheetData>
    <row r="1" spans="3:17" x14ac:dyDescent="0.25">
      <c r="C1" t="s">
        <v>39</v>
      </c>
      <c r="D1" t="s">
        <v>74</v>
      </c>
    </row>
    <row r="2" spans="3:17" x14ac:dyDescent="0.25">
      <c r="C2" s="56">
        <v>43803.5625</v>
      </c>
      <c r="D2" s="85">
        <v>14.4049479166666</v>
      </c>
      <c r="E2" s="84">
        <v>2.2999999999999998</v>
      </c>
      <c r="G2" s="81"/>
      <c r="H2" s="82"/>
      <c r="I2" s="83"/>
    </row>
    <row r="3" spans="3:17" x14ac:dyDescent="0.25">
      <c r="C3" s="56">
        <v>43803.572916666664</v>
      </c>
      <c r="D3" s="85">
        <v>10.290143229166601</v>
      </c>
      <c r="E3" s="84">
        <v>2.9</v>
      </c>
      <c r="G3" s="81"/>
      <c r="H3" s="82"/>
      <c r="I3" s="83"/>
    </row>
    <row r="4" spans="3:17" x14ac:dyDescent="0.25">
      <c r="C4" s="56">
        <v>43803.583333333336</v>
      </c>
      <c r="D4" s="85">
        <v>12.1346028645833</v>
      </c>
      <c r="E4" s="84">
        <v>3</v>
      </c>
      <c r="G4" s="81"/>
      <c r="H4" s="82"/>
      <c r="I4" s="83"/>
    </row>
    <row r="5" spans="3:17" x14ac:dyDescent="0.25">
      <c r="C5" s="56">
        <v>43803.59375</v>
      </c>
      <c r="D5" s="85">
        <v>10.3872200520833</v>
      </c>
      <c r="E5" s="84">
        <v>2.7</v>
      </c>
      <c r="G5" s="81"/>
      <c r="H5" s="82"/>
      <c r="I5" s="83"/>
      <c r="Q5" s="80"/>
    </row>
    <row r="6" spans="3:17" x14ac:dyDescent="0.25">
      <c r="C6" s="56">
        <v>43803.604166666664</v>
      </c>
      <c r="D6" s="85">
        <v>6.9895312499999998</v>
      </c>
      <c r="E6" s="84">
        <v>2.5</v>
      </c>
      <c r="G6" s="81"/>
      <c r="H6" s="82"/>
      <c r="I6" s="83"/>
      <c r="Q6" s="80"/>
    </row>
    <row r="7" spans="3:17" x14ac:dyDescent="0.25">
      <c r="C7" s="56">
        <v>43803.614583333336</v>
      </c>
      <c r="D7" s="85">
        <v>9.1252213541666602</v>
      </c>
      <c r="E7" s="84">
        <v>2.2000000000000002</v>
      </c>
      <c r="G7" s="81"/>
      <c r="H7" s="82"/>
      <c r="I7" s="83"/>
      <c r="Q7" s="80"/>
    </row>
    <row r="8" spans="3:17" x14ac:dyDescent="0.25">
      <c r="C8" s="56">
        <v>43803.625</v>
      </c>
      <c r="D8" s="85">
        <v>8.5427604166666704</v>
      </c>
      <c r="E8" s="84">
        <v>1.1000000000000001</v>
      </c>
      <c r="G8" s="81"/>
      <c r="H8" s="82"/>
      <c r="I8" s="83"/>
      <c r="Q8" s="80"/>
    </row>
    <row r="9" spans="3:17" x14ac:dyDescent="0.25">
      <c r="C9" s="56">
        <v>43803.635416666664</v>
      </c>
      <c r="D9" s="85">
        <v>10.484296875</v>
      </c>
      <c r="E9" s="84">
        <v>1.1000000000000001</v>
      </c>
      <c r="G9" s="81"/>
      <c r="H9" s="82"/>
      <c r="I9" s="83"/>
      <c r="Q9" s="80"/>
    </row>
    <row r="10" spans="3:17" x14ac:dyDescent="0.25">
      <c r="C10" s="56">
        <v>43803.645833333336</v>
      </c>
      <c r="D10" s="85">
        <v>23.977975260416599</v>
      </c>
      <c r="E10" s="84">
        <v>-1.1000000000000001</v>
      </c>
      <c r="G10" s="81"/>
      <c r="H10" s="82"/>
      <c r="I10" s="83"/>
      <c r="Q10" s="80"/>
    </row>
    <row r="11" spans="3:17" x14ac:dyDescent="0.25">
      <c r="C11" s="56">
        <v>43803.65625</v>
      </c>
      <c r="D11" s="85">
        <v>9.0281445312499908</v>
      </c>
      <c r="E11" s="84">
        <v>-0.7</v>
      </c>
      <c r="G11" s="81"/>
      <c r="H11" s="82"/>
      <c r="I11" s="83"/>
      <c r="Q11" s="80"/>
    </row>
    <row r="12" spans="3:17" x14ac:dyDescent="0.25">
      <c r="C12" s="56">
        <v>43803.666666666664</v>
      </c>
      <c r="D12" s="85">
        <v>4.6596874999999898</v>
      </c>
      <c r="E12" s="84">
        <v>0</v>
      </c>
      <c r="G12" s="81"/>
      <c r="H12" s="82"/>
      <c r="I12" s="83"/>
      <c r="Q12" s="80"/>
    </row>
    <row r="13" spans="3:17" x14ac:dyDescent="0.25">
      <c r="C13" s="56">
        <v>43803.677083333336</v>
      </c>
      <c r="D13" s="85">
        <v>6.2129166666666604</v>
      </c>
      <c r="E13" s="84">
        <v>-0.3</v>
      </c>
      <c r="G13" s="81"/>
      <c r="H13" s="82"/>
      <c r="I13" s="83"/>
      <c r="Q13" s="80"/>
    </row>
    <row r="14" spans="3:17" x14ac:dyDescent="0.25">
      <c r="C14" s="56">
        <v>43803.6875</v>
      </c>
      <c r="D14" s="85">
        <v>11.843372395833301</v>
      </c>
      <c r="E14" s="84">
        <v>-1.3</v>
      </c>
      <c r="G14" s="81"/>
      <c r="H14" s="82"/>
      <c r="I14" s="83"/>
      <c r="Q14" s="80"/>
    </row>
    <row r="15" spans="3:17" x14ac:dyDescent="0.25">
      <c r="C15" s="56">
        <v>43803.697916666664</v>
      </c>
      <c r="D15" s="85">
        <v>12.814140625</v>
      </c>
      <c r="E15" s="84">
        <v>-1.6</v>
      </c>
      <c r="G15" s="81"/>
      <c r="H15" s="82"/>
      <c r="I15" s="83"/>
      <c r="Q15" s="80"/>
    </row>
    <row r="16" spans="3:17" x14ac:dyDescent="0.25">
      <c r="C16" s="56">
        <v>43803.708333333336</v>
      </c>
      <c r="D16" s="85">
        <v>27.278587239583299</v>
      </c>
      <c r="E16" s="84">
        <v>-1.1000000000000001</v>
      </c>
      <c r="G16" s="81"/>
      <c r="H16" s="82"/>
      <c r="I16" s="83"/>
      <c r="Q16" s="80"/>
    </row>
    <row r="17" spans="3:17" x14ac:dyDescent="0.25">
      <c r="C17" s="56">
        <v>43803.71875</v>
      </c>
      <c r="D17" s="85">
        <v>22.9101302083333</v>
      </c>
      <c r="E17" s="84">
        <v>-1.3</v>
      </c>
      <c r="G17" s="81"/>
      <c r="H17" s="82"/>
      <c r="I17" s="83"/>
      <c r="Q17" s="80"/>
    </row>
    <row r="18" spans="3:17" x14ac:dyDescent="0.25">
      <c r="C18" s="56">
        <v>43803.729166666664</v>
      </c>
      <c r="D18" s="85">
        <v>10.484296874999901</v>
      </c>
      <c r="E18" s="84">
        <v>-1.7</v>
      </c>
      <c r="G18" s="81"/>
      <c r="H18" s="82"/>
      <c r="I18" s="83"/>
      <c r="Q18" s="80"/>
    </row>
    <row r="19" spans="3:17" x14ac:dyDescent="0.25">
      <c r="C19" s="56">
        <v>43803.739583333336</v>
      </c>
      <c r="D19" s="85">
        <v>9.9018359374999907</v>
      </c>
      <c r="E19" s="84">
        <v>-1.7</v>
      </c>
      <c r="G19" s="81"/>
      <c r="H19" s="82"/>
      <c r="I19" s="83"/>
      <c r="Q19" s="80"/>
    </row>
    <row r="20" spans="3:17" x14ac:dyDescent="0.25">
      <c r="C20" s="56">
        <v>43803.75</v>
      </c>
      <c r="D20" s="85">
        <v>4.7567643229166601</v>
      </c>
      <c r="E20" s="84">
        <v>-3.8</v>
      </c>
      <c r="G20" s="81"/>
      <c r="H20" s="82"/>
      <c r="I20" s="83"/>
      <c r="Q20" s="80"/>
    </row>
    <row r="21" spans="3:17" x14ac:dyDescent="0.25">
      <c r="C21" s="56">
        <v>43803.760416666664</v>
      </c>
      <c r="D21" s="85">
        <v>2.7181510416666699</v>
      </c>
      <c r="E21" s="84">
        <v>-4.5999999999999996</v>
      </c>
      <c r="G21" s="81"/>
      <c r="H21" s="82"/>
      <c r="I21" s="83"/>
      <c r="Q21" s="80"/>
    </row>
    <row r="22" spans="3:17" x14ac:dyDescent="0.25">
      <c r="C22" s="56">
        <v>43803.770833333336</v>
      </c>
      <c r="D22" s="85">
        <v>12.619986979166599</v>
      </c>
      <c r="E22" s="84">
        <v>-4.8</v>
      </c>
      <c r="G22" s="81"/>
      <c r="H22" s="82"/>
      <c r="I22" s="83"/>
      <c r="Q22" s="80"/>
    </row>
    <row r="23" spans="3:17" x14ac:dyDescent="0.25">
      <c r="C23" s="56">
        <v>43803.78125</v>
      </c>
      <c r="D23" s="85">
        <v>24.2692057291666</v>
      </c>
      <c r="E23" s="84">
        <v>-6.4</v>
      </c>
      <c r="G23" s="81"/>
      <c r="H23" s="82"/>
      <c r="I23" s="83"/>
      <c r="Q23" s="80"/>
    </row>
    <row r="24" spans="3:17" x14ac:dyDescent="0.25">
      <c r="C24" s="56">
        <v>43803.791666666664</v>
      </c>
      <c r="D24" s="85">
        <v>22.9101302083333</v>
      </c>
      <c r="E24" s="84">
        <v>-5.4</v>
      </c>
      <c r="G24" s="81"/>
      <c r="H24" s="82"/>
      <c r="I24" s="83"/>
      <c r="Q24" s="80"/>
    </row>
    <row r="25" spans="3:17" x14ac:dyDescent="0.25">
      <c r="C25" s="56">
        <v>43803.802083333336</v>
      </c>
      <c r="D25" s="85">
        <v>8.6398372395833292</v>
      </c>
      <c r="E25" s="84">
        <v>-5.2</v>
      </c>
      <c r="G25" s="81"/>
      <c r="H25" s="82"/>
      <c r="I25" s="83"/>
      <c r="Q25" s="80"/>
    </row>
    <row r="26" spans="3:17" x14ac:dyDescent="0.25">
      <c r="C26" s="56">
        <v>43803.8125</v>
      </c>
      <c r="D26" s="85">
        <v>6.9895312499999998</v>
      </c>
      <c r="E26" s="84">
        <v>-4.7</v>
      </c>
      <c r="G26" s="81"/>
      <c r="H26" s="82"/>
      <c r="I26" s="83"/>
      <c r="Q26" s="80"/>
    </row>
    <row r="27" spans="3:17" x14ac:dyDescent="0.25">
      <c r="C27" s="56">
        <v>43803.822916666664</v>
      </c>
      <c r="D27" s="85">
        <v>11.066757812500001</v>
      </c>
      <c r="E27" s="84">
        <v>-6</v>
      </c>
      <c r="G27" s="81"/>
      <c r="H27" s="82"/>
      <c r="I27" s="83"/>
      <c r="Q27" s="80"/>
    </row>
    <row r="28" spans="3:17" x14ac:dyDescent="0.25">
      <c r="C28" s="56">
        <v>43803.833333333336</v>
      </c>
      <c r="D28" s="85">
        <v>4.8538411458333304</v>
      </c>
      <c r="E28" s="84">
        <v>-5.9</v>
      </c>
      <c r="G28" s="81"/>
      <c r="H28" s="82"/>
      <c r="I28" s="83"/>
      <c r="Q28" s="80"/>
    </row>
    <row r="29" spans="3:17" x14ac:dyDescent="0.25">
      <c r="C29" s="56">
        <v>43803.84375</v>
      </c>
      <c r="D29" s="85">
        <v>-0.67953776041666902</v>
      </c>
      <c r="E29" s="84">
        <v>-7.2</v>
      </c>
      <c r="G29" s="81"/>
      <c r="H29" s="82"/>
      <c r="I29" s="83"/>
      <c r="Q29" s="80"/>
    </row>
    <row r="30" spans="3:17" x14ac:dyDescent="0.25">
      <c r="C30" s="56">
        <v>43803.854166666664</v>
      </c>
      <c r="D30" s="85">
        <v>12.1346028645833</v>
      </c>
      <c r="E30" s="84">
        <v>-5.7</v>
      </c>
      <c r="G30" s="81"/>
      <c r="H30" s="82"/>
      <c r="I30" s="83"/>
      <c r="Q30" s="80"/>
    </row>
    <row r="31" spans="3:17" x14ac:dyDescent="0.25">
      <c r="C31" s="56">
        <v>43803.864583333336</v>
      </c>
      <c r="D31" s="85">
        <v>12.5229101562499</v>
      </c>
      <c r="E31" s="84">
        <v>-7</v>
      </c>
      <c r="G31" s="81"/>
      <c r="H31" s="82"/>
      <c r="I31" s="83"/>
      <c r="Q31" s="80"/>
    </row>
    <row r="32" spans="3:17" x14ac:dyDescent="0.25">
      <c r="C32" s="56">
        <v>43803.875</v>
      </c>
      <c r="D32" s="85">
        <v>19.706595052083301</v>
      </c>
      <c r="E32" s="84">
        <v>-6.3</v>
      </c>
      <c r="G32" s="81"/>
      <c r="H32" s="82"/>
      <c r="I32" s="83"/>
    </row>
    <row r="33" spans="3:17" x14ac:dyDescent="0.25">
      <c r="C33" s="56">
        <v>43803.885416666664</v>
      </c>
      <c r="D33" s="85">
        <v>10.5813736979166</v>
      </c>
      <c r="E33" s="84">
        <v>-5.7</v>
      </c>
      <c r="G33" s="81"/>
      <c r="H33" s="82"/>
      <c r="I33" s="83"/>
      <c r="Q33" s="80"/>
    </row>
    <row r="34" spans="3:17" x14ac:dyDescent="0.25">
      <c r="C34" s="56">
        <v>43803.895833333336</v>
      </c>
      <c r="D34" s="85">
        <v>7.1836848958333297</v>
      </c>
      <c r="E34" s="84">
        <v>-6.2</v>
      </c>
      <c r="G34" s="81"/>
      <c r="H34" s="82"/>
      <c r="I34" s="83"/>
      <c r="Q34" s="80"/>
    </row>
    <row r="35" spans="3:17" x14ac:dyDescent="0.25">
      <c r="C35" s="56">
        <v>43803.90625</v>
      </c>
      <c r="D35" s="85">
        <v>24.560436197916601</v>
      </c>
      <c r="E35" s="84">
        <v>-5.9</v>
      </c>
      <c r="G35" s="81"/>
      <c r="H35" s="82"/>
      <c r="I35" s="83"/>
      <c r="Q35" s="80"/>
    </row>
    <row r="36" spans="3:17" x14ac:dyDescent="0.25">
      <c r="C36" s="56">
        <v>43803.916666666664</v>
      </c>
      <c r="D36" s="85">
        <v>25.725358072916599</v>
      </c>
      <c r="E36" s="84">
        <v>-4.9000000000000004</v>
      </c>
      <c r="G36" s="81"/>
      <c r="H36" s="82"/>
      <c r="I36" s="83"/>
      <c r="Q36" s="80"/>
    </row>
    <row r="37" spans="3:17" x14ac:dyDescent="0.25">
      <c r="C37" s="56">
        <v>43803.927083333336</v>
      </c>
      <c r="D37" s="85">
        <v>24.172128906249998</v>
      </c>
      <c r="E37" s="84">
        <v>-3.9</v>
      </c>
      <c r="G37" s="81"/>
      <c r="H37" s="82"/>
      <c r="I37" s="83"/>
      <c r="Q37" s="80"/>
    </row>
    <row r="38" spans="3:17" x14ac:dyDescent="0.25">
      <c r="C38" s="56">
        <v>43803.9375</v>
      </c>
      <c r="D38" s="85">
        <v>11.649218749999999</v>
      </c>
      <c r="E38" s="84">
        <v>-3.4</v>
      </c>
      <c r="G38" s="81"/>
      <c r="H38" s="82"/>
      <c r="I38" s="83"/>
      <c r="Q38" s="80"/>
    </row>
    <row r="39" spans="3:17" x14ac:dyDescent="0.25">
      <c r="C39" s="56">
        <v>43803.947916666664</v>
      </c>
      <c r="D39" s="85">
        <v>9.9018359374999996</v>
      </c>
      <c r="E39" s="84">
        <v>-3.2</v>
      </c>
      <c r="G39" s="81"/>
      <c r="H39" s="82"/>
      <c r="I39" s="83"/>
      <c r="Q39" s="80"/>
    </row>
    <row r="40" spans="3:17" x14ac:dyDescent="0.25">
      <c r="C40" s="56">
        <v>43803.958333333336</v>
      </c>
      <c r="D40" s="85">
        <v>9.1252213541666602</v>
      </c>
      <c r="E40" s="84">
        <v>-3</v>
      </c>
      <c r="G40" s="81"/>
      <c r="H40" s="82"/>
      <c r="I40" s="83"/>
      <c r="Q40" s="80"/>
    </row>
    <row r="41" spans="3:17" x14ac:dyDescent="0.25">
      <c r="C41" s="56">
        <v>43803.96875</v>
      </c>
      <c r="D41" s="85">
        <v>9.3193750000000009</v>
      </c>
      <c r="E41" s="84">
        <v>-2.6</v>
      </c>
      <c r="G41" s="81"/>
      <c r="H41" s="82" t="s">
        <v>73</v>
      </c>
      <c r="I41" s="83"/>
      <c r="Q41" s="80"/>
    </row>
    <row r="42" spans="3:17" x14ac:dyDescent="0.25">
      <c r="C42" s="56">
        <v>43803.979166666664</v>
      </c>
      <c r="D42" s="85">
        <v>12.037526041666601</v>
      </c>
      <c r="E42" s="84">
        <v>-2.6</v>
      </c>
      <c r="G42" s="96">
        <f>AVERAGEIF(G44:G262,"&lt;&gt;-1")</f>
        <v>11.501553255208298</v>
      </c>
      <c r="H42" s="96">
        <f>AVERAGEIF(H44:H262,"&lt;&gt;-1")</f>
        <v>11.085520559786405</v>
      </c>
      <c r="I42" s="83"/>
      <c r="Q42" s="80"/>
    </row>
    <row r="43" spans="3:17" x14ac:dyDescent="0.25">
      <c r="C43" s="56">
        <v>43803.989583333336</v>
      </c>
      <c r="D43" s="85">
        <v>25.045820312499899</v>
      </c>
      <c r="E43" s="84">
        <v>-2.7</v>
      </c>
      <c r="G43" s="81" t="s">
        <v>71</v>
      </c>
      <c r="H43" s="82" t="s">
        <v>72</v>
      </c>
      <c r="I43" s="83"/>
      <c r="Q43" s="80"/>
    </row>
    <row r="44" spans="3:17" x14ac:dyDescent="0.25">
      <c r="C44" s="56">
        <v>43804</v>
      </c>
      <c r="D44" s="85">
        <v>11.649218749999999</v>
      </c>
      <c r="E44" s="84">
        <v>-2.7</v>
      </c>
      <c r="F44" s="61">
        <v>0</v>
      </c>
      <c r="G44" s="80">
        <f>F44*D44-1</f>
        <v>-1</v>
      </c>
      <c r="H44" s="82">
        <f>IF(F44=0,D44,-1)</f>
        <v>11.649218749999999</v>
      </c>
      <c r="I44" s="83"/>
      <c r="Q44" s="80"/>
    </row>
    <row r="45" spans="3:17" x14ac:dyDescent="0.25">
      <c r="C45" s="56">
        <v>43804.010416666664</v>
      </c>
      <c r="D45" s="85">
        <v>9.9018359374999907</v>
      </c>
      <c r="E45" s="84">
        <v>-2.7</v>
      </c>
      <c r="F45" s="61">
        <v>0</v>
      </c>
      <c r="G45" s="80">
        <f t="shared" ref="G45:G108" si="0">F45*D45-1</f>
        <v>-1</v>
      </c>
      <c r="H45" s="82">
        <f t="shared" ref="H45:H108" si="1">IF(F45=0,D45,-1)</f>
        <v>9.9018359374999907</v>
      </c>
      <c r="I45" s="83"/>
      <c r="Q45" s="80"/>
    </row>
    <row r="46" spans="3:17" x14ac:dyDescent="0.25">
      <c r="C46" s="56">
        <v>43804.020833333336</v>
      </c>
      <c r="D46" s="85">
        <v>8.7369140624999897</v>
      </c>
      <c r="E46" s="84">
        <v>-2.4</v>
      </c>
      <c r="F46" s="61">
        <v>0</v>
      </c>
      <c r="G46" s="80">
        <f t="shared" si="0"/>
        <v>-1</v>
      </c>
      <c r="H46" s="82">
        <f t="shared" si="1"/>
        <v>8.7369140624999897</v>
      </c>
      <c r="I46" s="83"/>
      <c r="Q46" s="80"/>
    </row>
    <row r="47" spans="3:17" x14ac:dyDescent="0.25">
      <c r="C47" s="56">
        <v>43804.03125</v>
      </c>
      <c r="D47" s="85">
        <v>9.5135286458333308</v>
      </c>
      <c r="E47" s="84">
        <v>-2.5</v>
      </c>
      <c r="F47" s="61">
        <v>0</v>
      </c>
      <c r="G47" s="80">
        <f t="shared" si="0"/>
        <v>-1</v>
      </c>
      <c r="H47" s="82">
        <f t="shared" si="1"/>
        <v>9.5135286458333308</v>
      </c>
      <c r="I47" s="83"/>
      <c r="Q47" s="80"/>
    </row>
    <row r="48" spans="3:17" x14ac:dyDescent="0.25">
      <c r="C48" s="56">
        <v>43804.041666666664</v>
      </c>
      <c r="D48" s="85">
        <v>9.4164518229166596</v>
      </c>
      <c r="E48" s="84">
        <v>-2.4</v>
      </c>
      <c r="F48" s="61">
        <v>0</v>
      </c>
      <c r="G48" s="80">
        <f t="shared" si="0"/>
        <v>-1</v>
      </c>
      <c r="H48" s="82">
        <f t="shared" si="1"/>
        <v>9.4164518229166596</v>
      </c>
      <c r="I48" s="83"/>
      <c r="Q48" s="80"/>
    </row>
    <row r="49" spans="3:17" x14ac:dyDescent="0.25">
      <c r="C49" s="56">
        <v>43804.052083333336</v>
      </c>
      <c r="D49" s="85">
        <v>22.618899739583298</v>
      </c>
      <c r="E49" s="84">
        <v>-2</v>
      </c>
      <c r="F49" s="61">
        <v>0</v>
      </c>
      <c r="G49" s="80">
        <f t="shared" si="0"/>
        <v>-1</v>
      </c>
      <c r="H49" s="82">
        <f t="shared" si="1"/>
        <v>22.618899739583298</v>
      </c>
      <c r="I49" s="83"/>
      <c r="Q49" s="80"/>
    </row>
    <row r="50" spans="3:17" x14ac:dyDescent="0.25">
      <c r="C50" s="56">
        <v>43804.0625</v>
      </c>
      <c r="D50" s="85">
        <v>10.290143229166601</v>
      </c>
      <c r="E50" s="84">
        <v>-2.1</v>
      </c>
      <c r="F50" s="61">
        <v>0</v>
      </c>
      <c r="G50" s="80">
        <f t="shared" si="0"/>
        <v>-1</v>
      </c>
      <c r="H50" s="82">
        <f t="shared" si="1"/>
        <v>10.290143229166601</v>
      </c>
      <c r="I50" s="83"/>
      <c r="Q50" s="80"/>
    </row>
    <row r="51" spans="3:17" x14ac:dyDescent="0.25">
      <c r="C51" s="56">
        <v>43804.072916666664</v>
      </c>
      <c r="D51" s="85">
        <v>9.9989127604166708</v>
      </c>
      <c r="E51" s="84">
        <v>-2.2999999999999998</v>
      </c>
      <c r="F51" s="61">
        <v>0</v>
      </c>
      <c r="G51" s="80">
        <f t="shared" si="0"/>
        <v>-1</v>
      </c>
      <c r="H51" s="82">
        <f t="shared" si="1"/>
        <v>9.9989127604166708</v>
      </c>
      <c r="I51" s="83"/>
      <c r="Q51" s="80"/>
    </row>
    <row r="52" spans="3:17" x14ac:dyDescent="0.25">
      <c r="C52" s="56">
        <v>43804.083333333336</v>
      </c>
      <c r="D52" s="85">
        <v>9.5135286458333308</v>
      </c>
      <c r="E52" s="84">
        <v>-2.4</v>
      </c>
      <c r="F52" s="61">
        <v>0</v>
      </c>
      <c r="G52" s="80">
        <f t="shared" si="0"/>
        <v>-1</v>
      </c>
      <c r="H52" s="82">
        <f t="shared" si="1"/>
        <v>9.5135286458333308</v>
      </c>
      <c r="I52" s="83"/>
      <c r="Q52" s="80"/>
    </row>
    <row r="53" spans="3:17" x14ac:dyDescent="0.25">
      <c r="C53" s="56">
        <v>43804.09375</v>
      </c>
      <c r="D53" s="85">
        <v>9.2222981770833297</v>
      </c>
      <c r="E53" s="84">
        <v>-2.4</v>
      </c>
      <c r="F53" s="61">
        <v>0</v>
      </c>
      <c r="G53" s="80">
        <f t="shared" si="0"/>
        <v>-1</v>
      </c>
      <c r="H53" s="82">
        <f t="shared" si="1"/>
        <v>9.2222981770833297</v>
      </c>
      <c r="I53" s="83"/>
      <c r="Q53" s="80"/>
    </row>
    <row r="54" spans="3:17" x14ac:dyDescent="0.25">
      <c r="C54" s="56">
        <v>43804.104166666664</v>
      </c>
      <c r="D54" s="85">
        <v>9.1252213541666602</v>
      </c>
      <c r="E54" s="84">
        <v>-2.4</v>
      </c>
      <c r="F54" s="61">
        <v>0</v>
      </c>
      <c r="G54" s="80">
        <f t="shared" si="0"/>
        <v>-1</v>
      </c>
      <c r="H54" s="82">
        <f t="shared" si="1"/>
        <v>9.1252213541666602</v>
      </c>
      <c r="I54" s="83"/>
      <c r="Q54" s="80"/>
    </row>
    <row r="55" spans="3:17" x14ac:dyDescent="0.25">
      <c r="C55" s="56">
        <v>43804.114583333336</v>
      </c>
      <c r="D55" s="85">
        <v>9.2222981770833297</v>
      </c>
      <c r="E55" s="84">
        <v>-2.2999999999999998</v>
      </c>
      <c r="F55" s="61">
        <v>0</v>
      </c>
      <c r="G55" s="80">
        <f t="shared" si="0"/>
        <v>-1</v>
      </c>
      <c r="H55" s="82">
        <f t="shared" si="1"/>
        <v>9.2222981770833297</v>
      </c>
      <c r="I55" s="83"/>
      <c r="Q55" s="80"/>
    </row>
    <row r="56" spans="3:17" x14ac:dyDescent="0.25">
      <c r="C56" s="56">
        <v>43804.125</v>
      </c>
      <c r="D56" s="85">
        <v>9.6106054687499896</v>
      </c>
      <c r="E56" s="84">
        <v>-2.4</v>
      </c>
      <c r="F56" s="61">
        <v>0</v>
      </c>
      <c r="G56" s="80">
        <f t="shared" si="0"/>
        <v>-1</v>
      </c>
      <c r="H56" s="82">
        <f t="shared" si="1"/>
        <v>9.6106054687499896</v>
      </c>
      <c r="I56" s="83"/>
      <c r="Q56" s="80"/>
    </row>
    <row r="57" spans="3:17" x14ac:dyDescent="0.25">
      <c r="C57" s="56">
        <v>43804.135416666664</v>
      </c>
      <c r="D57" s="85">
        <v>17.473828124999901</v>
      </c>
      <c r="E57" s="84">
        <v>-2.4</v>
      </c>
      <c r="F57" s="61">
        <v>0</v>
      </c>
      <c r="G57" s="80">
        <f t="shared" si="0"/>
        <v>-1</v>
      </c>
      <c r="H57" s="82">
        <f t="shared" si="1"/>
        <v>17.473828124999901</v>
      </c>
      <c r="I57" s="83"/>
      <c r="Q57" s="80"/>
    </row>
    <row r="58" spans="3:17" x14ac:dyDescent="0.25">
      <c r="C58" s="56">
        <v>43804.145833333336</v>
      </c>
      <c r="D58" s="85">
        <v>10.6784505208333</v>
      </c>
      <c r="E58" s="84">
        <v>-2.2999999999999998</v>
      </c>
      <c r="F58" s="61">
        <v>0</v>
      </c>
      <c r="G58" s="80">
        <f t="shared" si="0"/>
        <v>-1</v>
      </c>
      <c r="H58" s="82">
        <f t="shared" si="1"/>
        <v>10.6784505208333</v>
      </c>
      <c r="I58" s="83"/>
      <c r="Q58" s="80"/>
    </row>
    <row r="59" spans="3:17" x14ac:dyDescent="0.25">
      <c r="C59" s="56">
        <v>43804.15625</v>
      </c>
      <c r="D59" s="85">
        <v>10.484296874999901</v>
      </c>
      <c r="E59" s="84">
        <v>-2.5</v>
      </c>
      <c r="F59" s="61">
        <v>0</v>
      </c>
      <c r="G59" s="80">
        <f t="shared" si="0"/>
        <v>-1</v>
      </c>
      <c r="H59" s="82">
        <f t="shared" si="1"/>
        <v>10.484296874999901</v>
      </c>
      <c r="I59" s="83"/>
      <c r="Q59" s="80"/>
    </row>
    <row r="60" spans="3:17" x14ac:dyDescent="0.25">
      <c r="C60" s="56">
        <v>43804.166666666664</v>
      </c>
      <c r="D60" s="85">
        <v>9.9018359374999996</v>
      </c>
      <c r="E60" s="84">
        <v>-2.6</v>
      </c>
      <c r="F60" s="61">
        <v>0</v>
      </c>
      <c r="G60" s="80">
        <f t="shared" si="0"/>
        <v>-1</v>
      </c>
      <c r="H60" s="82">
        <f t="shared" si="1"/>
        <v>9.9018359374999996</v>
      </c>
      <c r="I60" s="83"/>
      <c r="Q60" s="80"/>
    </row>
    <row r="61" spans="3:17" x14ac:dyDescent="0.25">
      <c r="C61" s="56">
        <v>43804.177083333336</v>
      </c>
      <c r="D61" s="85">
        <v>9.6106054687500002</v>
      </c>
      <c r="E61" s="84">
        <v>-2.6</v>
      </c>
      <c r="F61" s="61">
        <v>0</v>
      </c>
      <c r="G61" s="80">
        <f t="shared" si="0"/>
        <v>-1</v>
      </c>
      <c r="H61" s="82">
        <f t="shared" si="1"/>
        <v>9.6106054687500002</v>
      </c>
      <c r="I61" s="83"/>
      <c r="Q61" s="80"/>
    </row>
    <row r="62" spans="3:17" x14ac:dyDescent="0.25">
      <c r="C62" s="56">
        <v>43804.1875</v>
      </c>
      <c r="D62" s="85">
        <v>9.8047591145833302</v>
      </c>
      <c r="E62" s="84">
        <v>-2.5</v>
      </c>
      <c r="F62" s="61">
        <v>0</v>
      </c>
      <c r="G62" s="80">
        <f t="shared" si="0"/>
        <v>-1</v>
      </c>
      <c r="H62" s="82">
        <f t="shared" si="1"/>
        <v>9.8047591145833302</v>
      </c>
      <c r="I62" s="83"/>
      <c r="Q62" s="80"/>
    </row>
    <row r="63" spans="3:17" x14ac:dyDescent="0.25">
      <c r="C63" s="56">
        <v>43804.197916666664</v>
      </c>
      <c r="D63" s="85">
        <v>9.5135286458333201</v>
      </c>
      <c r="E63" s="84">
        <v>-2.7</v>
      </c>
      <c r="F63" s="61">
        <v>0</v>
      </c>
      <c r="G63" s="80">
        <f t="shared" si="0"/>
        <v>-1</v>
      </c>
      <c r="H63" s="82">
        <f t="shared" si="1"/>
        <v>9.5135286458333201</v>
      </c>
      <c r="I63" s="83"/>
      <c r="Q63" s="80"/>
    </row>
    <row r="64" spans="3:17" x14ac:dyDescent="0.25">
      <c r="C64" s="56">
        <v>43804.208333333336</v>
      </c>
      <c r="D64" s="85">
        <v>9.4164518229166596</v>
      </c>
      <c r="E64" s="84">
        <v>-2.5</v>
      </c>
      <c r="F64" s="61">
        <v>0</v>
      </c>
      <c r="G64" s="80">
        <f t="shared" si="0"/>
        <v>-1</v>
      </c>
      <c r="H64" s="82">
        <f t="shared" si="1"/>
        <v>9.4164518229166596</v>
      </c>
      <c r="I64" s="83"/>
      <c r="Q64" s="80"/>
    </row>
    <row r="65" spans="3:17" x14ac:dyDescent="0.25">
      <c r="C65" s="56">
        <v>43804.21875</v>
      </c>
      <c r="D65" s="85">
        <v>18.153365885416601</v>
      </c>
      <c r="E65" s="84">
        <v>-2.8</v>
      </c>
      <c r="F65" s="61">
        <v>0</v>
      </c>
      <c r="G65" s="80">
        <f t="shared" si="0"/>
        <v>-1</v>
      </c>
      <c r="H65" s="82">
        <f t="shared" si="1"/>
        <v>18.153365885416601</v>
      </c>
      <c r="I65" s="83"/>
      <c r="Q65" s="80"/>
    </row>
    <row r="66" spans="3:17" x14ac:dyDescent="0.25">
      <c r="C66" s="56">
        <v>43804.229166666664</v>
      </c>
      <c r="D66" s="85">
        <v>9.8047591145833302</v>
      </c>
      <c r="E66" s="84">
        <v>-2.5</v>
      </c>
      <c r="F66" s="61">
        <v>0</v>
      </c>
      <c r="G66" s="80">
        <f t="shared" si="0"/>
        <v>-1</v>
      </c>
      <c r="H66" s="82">
        <f t="shared" si="1"/>
        <v>9.8047591145833302</v>
      </c>
      <c r="I66" s="83"/>
      <c r="Q66" s="80"/>
    </row>
    <row r="67" spans="3:17" x14ac:dyDescent="0.25">
      <c r="C67" s="56">
        <v>43804.239583333336</v>
      </c>
      <c r="D67" s="85">
        <v>9.9018359374999996</v>
      </c>
      <c r="E67" s="84">
        <v>-2.6</v>
      </c>
      <c r="F67" s="61">
        <v>0</v>
      </c>
      <c r="G67" s="80">
        <f t="shared" si="0"/>
        <v>-1</v>
      </c>
      <c r="H67" s="82">
        <f t="shared" si="1"/>
        <v>9.9018359374999996</v>
      </c>
      <c r="I67" s="83"/>
      <c r="Q67" s="80"/>
    </row>
    <row r="68" spans="3:17" x14ac:dyDescent="0.25">
      <c r="C68" s="56">
        <v>43804.25</v>
      </c>
      <c r="D68" s="85">
        <v>9.7076822916666607</v>
      </c>
      <c r="E68" s="84">
        <v>-3</v>
      </c>
      <c r="F68" s="61">
        <v>0</v>
      </c>
      <c r="G68" s="80">
        <f t="shared" si="0"/>
        <v>-1</v>
      </c>
      <c r="H68" s="82">
        <f t="shared" si="1"/>
        <v>9.7076822916666607</v>
      </c>
      <c r="I68" s="83"/>
      <c r="Q68" s="80"/>
    </row>
    <row r="69" spans="3:17" x14ac:dyDescent="0.25">
      <c r="C69" s="56">
        <v>43804.260416666664</v>
      </c>
      <c r="D69" s="85">
        <v>9.4164518229166596</v>
      </c>
      <c r="E69" s="84">
        <v>-3.2</v>
      </c>
      <c r="F69" s="61">
        <v>0</v>
      </c>
      <c r="G69" s="80">
        <f t="shared" si="0"/>
        <v>-1</v>
      </c>
      <c r="H69" s="82">
        <f t="shared" si="1"/>
        <v>9.4164518229166596</v>
      </c>
      <c r="I69" s="83"/>
      <c r="Q69" s="80"/>
    </row>
    <row r="70" spans="3:17" x14ac:dyDescent="0.25">
      <c r="C70" s="56">
        <v>43804.270833333336</v>
      </c>
      <c r="D70" s="85">
        <v>9.4164518229166596</v>
      </c>
      <c r="E70" s="84">
        <v>-3.2</v>
      </c>
      <c r="F70" s="61">
        <v>0</v>
      </c>
      <c r="G70" s="80">
        <f t="shared" si="0"/>
        <v>-1</v>
      </c>
      <c r="H70" s="82">
        <f t="shared" si="1"/>
        <v>9.4164518229166596</v>
      </c>
      <c r="I70" s="83"/>
      <c r="Q70" s="80"/>
    </row>
    <row r="71" spans="3:17" x14ac:dyDescent="0.25">
      <c r="C71" s="56">
        <v>43804.28125</v>
      </c>
      <c r="D71" s="85">
        <v>9.5135286458333308</v>
      </c>
      <c r="E71" s="84">
        <v>-3.3</v>
      </c>
      <c r="F71" s="61">
        <v>0</v>
      </c>
      <c r="G71" s="80">
        <f t="shared" si="0"/>
        <v>-1</v>
      </c>
      <c r="H71" s="82">
        <f t="shared" si="1"/>
        <v>9.5135286458333308</v>
      </c>
      <c r="I71" s="83"/>
      <c r="Q71" s="80"/>
    </row>
    <row r="72" spans="3:17" x14ac:dyDescent="0.25">
      <c r="C72" s="56">
        <v>43804.291666666664</v>
      </c>
      <c r="D72" s="85">
        <v>9.5135286458333201</v>
      </c>
      <c r="E72" s="84">
        <v>-3.3</v>
      </c>
      <c r="F72" s="61">
        <v>0</v>
      </c>
      <c r="G72" s="80">
        <f t="shared" si="0"/>
        <v>-1</v>
      </c>
      <c r="H72" s="82">
        <f t="shared" si="1"/>
        <v>9.5135286458333201</v>
      </c>
      <c r="I72" s="83"/>
      <c r="Q72" s="80"/>
    </row>
    <row r="73" spans="3:17" x14ac:dyDescent="0.25">
      <c r="C73" s="56">
        <v>43804.302083333336</v>
      </c>
      <c r="D73" s="85">
        <v>18.250442708333299</v>
      </c>
      <c r="E73" s="84">
        <v>-3.2</v>
      </c>
      <c r="F73" s="61">
        <v>0</v>
      </c>
      <c r="G73" s="80">
        <f t="shared" si="0"/>
        <v>-1</v>
      </c>
      <c r="H73" s="82">
        <f t="shared" si="1"/>
        <v>18.250442708333299</v>
      </c>
      <c r="I73" s="83"/>
      <c r="Q73" s="80"/>
    </row>
    <row r="74" spans="3:17" x14ac:dyDescent="0.25">
      <c r="C74" s="56">
        <v>43804.3125</v>
      </c>
      <c r="D74" s="85">
        <v>12.619986979166599</v>
      </c>
      <c r="E74" s="84">
        <v>-3</v>
      </c>
      <c r="F74" s="61">
        <v>0</v>
      </c>
      <c r="G74" s="80">
        <f t="shared" si="0"/>
        <v>-1</v>
      </c>
      <c r="H74" s="82">
        <f t="shared" si="1"/>
        <v>12.619986979166599</v>
      </c>
      <c r="I74" s="83"/>
      <c r="Q74" s="80"/>
    </row>
    <row r="75" spans="3:17" x14ac:dyDescent="0.25">
      <c r="C75" s="56">
        <v>43804.322916666664</v>
      </c>
      <c r="D75" s="85">
        <v>10.484296875</v>
      </c>
      <c r="E75" s="84">
        <v>-3</v>
      </c>
      <c r="F75" s="61">
        <v>0</v>
      </c>
      <c r="G75" s="80">
        <f t="shared" si="0"/>
        <v>-1</v>
      </c>
      <c r="H75" s="82">
        <f t="shared" si="1"/>
        <v>10.484296875</v>
      </c>
      <c r="I75" s="83"/>
      <c r="Q75" s="80"/>
    </row>
    <row r="76" spans="3:17" x14ac:dyDescent="0.25">
      <c r="C76" s="56">
        <v>43804.333333333336</v>
      </c>
      <c r="D76" s="85">
        <v>9.9989127604166601</v>
      </c>
      <c r="E76" s="84">
        <v>-2.9</v>
      </c>
      <c r="F76" s="61">
        <v>0</v>
      </c>
      <c r="G76" s="80">
        <f t="shared" si="0"/>
        <v>-1</v>
      </c>
      <c r="H76" s="82">
        <f t="shared" si="1"/>
        <v>9.9989127604166601</v>
      </c>
      <c r="I76" s="83"/>
      <c r="Q76" s="80"/>
    </row>
    <row r="77" spans="3:17" x14ac:dyDescent="0.25">
      <c r="C77" s="56">
        <v>43804.34375</v>
      </c>
      <c r="D77" s="85">
        <v>9.9018359374999996</v>
      </c>
      <c r="E77" s="84">
        <v>-3</v>
      </c>
      <c r="F77" s="61">
        <v>0</v>
      </c>
      <c r="G77" s="80">
        <f t="shared" si="0"/>
        <v>-1</v>
      </c>
      <c r="H77" s="82">
        <f t="shared" si="1"/>
        <v>9.9018359374999996</v>
      </c>
      <c r="I77" s="83"/>
      <c r="Q77" s="80"/>
    </row>
    <row r="78" spans="3:17" x14ac:dyDescent="0.25">
      <c r="C78" s="56">
        <v>43804.354166666664</v>
      </c>
      <c r="D78" s="85">
        <v>9.9018359374999996</v>
      </c>
      <c r="E78" s="84">
        <v>-2.9</v>
      </c>
      <c r="F78" s="61">
        <v>0</v>
      </c>
      <c r="G78" s="80">
        <f t="shared" si="0"/>
        <v>-1</v>
      </c>
      <c r="H78" s="82">
        <f t="shared" si="1"/>
        <v>9.9018359374999996</v>
      </c>
      <c r="I78" s="83"/>
      <c r="Q78" s="80"/>
    </row>
    <row r="79" spans="3:17" x14ac:dyDescent="0.25">
      <c r="C79" s="56">
        <v>43804.364583333336</v>
      </c>
      <c r="D79" s="85">
        <v>22.424746093749999</v>
      </c>
      <c r="E79" s="84">
        <v>-3</v>
      </c>
      <c r="F79" s="61">
        <v>0</v>
      </c>
      <c r="G79" s="80">
        <f t="shared" si="0"/>
        <v>-1</v>
      </c>
      <c r="H79" s="82">
        <f t="shared" si="1"/>
        <v>22.424746093749999</v>
      </c>
      <c r="I79" s="83"/>
      <c r="Q79" s="80"/>
    </row>
    <row r="80" spans="3:17" x14ac:dyDescent="0.25">
      <c r="C80" s="56">
        <v>43804.375</v>
      </c>
      <c r="D80" s="85">
        <v>20.580286458333301</v>
      </c>
      <c r="E80" s="84">
        <v>-3.1</v>
      </c>
      <c r="F80" s="61">
        <v>0</v>
      </c>
      <c r="G80" s="80">
        <f t="shared" si="0"/>
        <v>-1</v>
      </c>
      <c r="H80" s="82">
        <f t="shared" si="1"/>
        <v>20.580286458333301</v>
      </c>
      <c r="I80" s="83"/>
      <c r="Q80" s="80"/>
    </row>
    <row r="81" spans="3:17" x14ac:dyDescent="0.25">
      <c r="C81" s="56">
        <v>43804.385416666664</v>
      </c>
      <c r="D81" s="85">
        <v>10.969680989583299</v>
      </c>
      <c r="E81" s="84">
        <v>-3.1</v>
      </c>
      <c r="F81" s="61">
        <v>0</v>
      </c>
      <c r="G81" s="80">
        <f t="shared" si="0"/>
        <v>-1</v>
      </c>
      <c r="H81" s="82">
        <f t="shared" si="1"/>
        <v>10.969680989583299</v>
      </c>
      <c r="I81" s="83"/>
      <c r="Q81" s="80"/>
    </row>
    <row r="82" spans="3:17" x14ac:dyDescent="0.25">
      <c r="C82" s="56">
        <v>43804.395833333336</v>
      </c>
      <c r="D82" s="85">
        <v>10.095989583333299</v>
      </c>
      <c r="E82" s="84">
        <v>-3.2</v>
      </c>
      <c r="F82" s="61">
        <v>0</v>
      </c>
      <c r="G82" s="80">
        <f t="shared" si="0"/>
        <v>-1</v>
      </c>
      <c r="H82" s="82">
        <f t="shared" si="1"/>
        <v>10.095989583333299</v>
      </c>
      <c r="I82" s="83"/>
      <c r="Q82" s="80"/>
    </row>
    <row r="83" spans="3:17" x14ac:dyDescent="0.25">
      <c r="C83" s="56">
        <v>43804.40625</v>
      </c>
      <c r="D83" s="85">
        <v>22.0364388020833</v>
      </c>
      <c r="E83" s="84">
        <v>-3.4</v>
      </c>
      <c r="F83" s="61">
        <v>0</v>
      </c>
      <c r="G83" s="80">
        <f t="shared" si="0"/>
        <v>-1</v>
      </c>
      <c r="H83" s="82">
        <f t="shared" si="1"/>
        <v>22.0364388020833</v>
      </c>
      <c r="I83" s="83"/>
      <c r="Q83" s="80"/>
    </row>
    <row r="84" spans="3:17" x14ac:dyDescent="0.25">
      <c r="C84" s="56">
        <v>43804.416666666664</v>
      </c>
      <c r="D84" s="85">
        <v>11.2609114583333</v>
      </c>
      <c r="E84" s="84">
        <v>-3.4</v>
      </c>
      <c r="F84" s="61">
        <v>0</v>
      </c>
      <c r="G84" s="80">
        <f t="shared" si="0"/>
        <v>-1</v>
      </c>
      <c r="H84" s="82">
        <f t="shared" si="1"/>
        <v>11.2609114583333</v>
      </c>
      <c r="I84" s="83"/>
      <c r="Q84" s="80"/>
    </row>
    <row r="85" spans="3:17" x14ac:dyDescent="0.25">
      <c r="C85" s="56">
        <v>43804.427083333336</v>
      </c>
      <c r="D85" s="85">
        <v>8.6398372395833292</v>
      </c>
      <c r="E85" s="84">
        <v>-3.5</v>
      </c>
      <c r="F85" s="61">
        <v>0</v>
      </c>
      <c r="G85" s="80">
        <f t="shared" si="0"/>
        <v>-1</v>
      </c>
      <c r="H85" s="82">
        <f t="shared" si="1"/>
        <v>8.6398372395833292</v>
      </c>
      <c r="I85" s="83"/>
      <c r="Q85" s="80"/>
    </row>
    <row r="86" spans="3:17" x14ac:dyDescent="0.25">
      <c r="C86" s="56">
        <v>43804.4375</v>
      </c>
      <c r="D86" s="85">
        <v>8.2515299479166604</v>
      </c>
      <c r="E86" s="84">
        <v>-3.7</v>
      </c>
      <c r="F86" s="61">
        <v>1</v>
      </c>
      <c r="G86" s="80">
        <f t="shared" si="0"/>
        <v>7.2515299479166604</v>
      </c>
      <c r="H86" s="82">
        <f t="shared" si="1"/>
        <v>-1</v>
      </c>
      <c r="I86" s="83"/>
      <c r="Q86" s="80"/>
    </row>
    <row r="87" spans="3:17" x14ac:dyDescent="0.25">
      <c r="C87" s="56">
        <v>43804.447916666664</v>
      </c>
      <c r="D87" s="85">
        <v>7.5719921874999896</v>
      </c>
      <c r="E87" s="84">
        <v>-3.9</v>
      </c>
      <c r="F87" s="61">
        <v>1</v>
      </c>
      <c r="G87" s="80">
        <f t="shared" si="0"/>
        <v>6.5719921874999896</v>
      </c>
      <c r="H87" s="82">
        <f t="shared" si="1"/>
        <v>-1</v>
      </c>
      <c r="I87" s="83"/>
      <c r="Q87" s="80"/>
    </row>
    <row r="88" spans="3:17" x14ac:dyDescent="0.25">
      <c r="C88" s="56">
        <v>43804.458333333336</v>
      </c>
      <c r="D88" s="85">
        <v>4.0772265624999999</v>
      </c>
      <c r="E88" s="84">
        <v>-3.9</v>
      </c>
      <c r="F88" s="61">
        <v>1</v>
      </c>
      <c r="G88" s="80">
        <f t="shared" si="0"/>
        <v>3.0772265624999999</v>
      </c>
      <c r="H88" s="82">
        <f t="shared" si="1"/>
        <v>-1</v>
      </c>
      <c r="I88" s="83"/>
      <c r="Q88" s="80"/>
    </row>
    <row r="89" spans="3:17" x14ac:dyDescent="0.25">
      <c r="C89" s="56">
        <v>43804.46875</v>
      </c>
      <c r="D89" s="85">
        <v>24.366282552083302</v>
      </c>
      <c r="E89" s="84">
        <v>-4</v>
      </c>
      <c r="F89" s="61">
        <v>1</v>
      </c>
      <c r="G89" s="80">
        <f t="shared" si="0"/>
        <v>23.366282552083302</v>
      </c>
      <c r="H89" s="82">
        <f t="shared" si="1"/>
        <v>-1</v>
      </c>
      <c r="I89" s="83"/>
      <c r="Q89" s="80"/>
    </row>
    <row r="90" spans="3:17" x14ac:dyDescent="0.25">
      <c r="C90" s="56">
        <v>43804.479166666664</v>
      </c>
      <c r="D90" s="85">
        <v>22.0364388020833</v>
      </c>
      <c r="E90" s="84">
        <v>-4.2</v>
      </c>
      <c r="F90" s="61">
        <v>1</v>
      </c>
      <c r="G90" s="80">
        <f t="shared" si="0"/>
        <v>21.0364388020833</v>
      </c>
      <c r="H90" s="82">
        <f t="shared" si="1"/>
        <v>-1</v>
      </c>
      <c r="I90" s="83"/>
      <c r="Q90" s="80"/>
    </row>
    <row r="91" spans="3:17" x14ac:dyDescent="0.25">
      <c r="C91" s="56">
        <v>43804.489583333336</v>
      </c>
      <c r="D91" s="85">
        <v>9.5135286458333308</v>
      </c>
      <c r="E91" s="84">
        <v>-4.2</v>
      </c>
      <c r="F91" s="61">
        <v>1</v>
      </c>
      <c r="G91" s="80">
        <f t="shared" si="0"/>
        <v>8.5135286458333308</v>
      </c>
      <c r="H91" s="82">
        <f t="shared" si="1"/>
        <v>-1</v>
      </c>
      <c r="I91" s="83"/>
      <c r="Q91" s="80"/>
    </row>
    <row r="92" spans="3:17" x14ac:dyDescent="0.25">
      <c r="C92" s="56">
        <v>43804.5</v>
      </c>
      <c r="D92" s="85">
        <v>13.0082942708333</v>
      </c>
      <c r="E92" s="84">
        <v>-4</v>
      </c>
      <c r="F92" s="61">
        <v>1</v>
      </c>
      <c r="G92" s="80">
        <f t="shared" si="0"/>
        <v>12.0082942708333</v>
      </c>
      <c r="H92" s="82">
        <f t="shared" si="1"/>
        <v>-1</v>
      </c>
      <c r="I92" s="83"/>
      <c r="Q92" s="80"/>
    </row>
    <row r="93" spans="3:17" x14ac:dyDescent="0.25">
      <c r="C93" s="56">
        <v>43804.510416666664</v>
      </c>
      <c r="D93" s="85">
        <v>1.26199869791667</v>
      </c>
      <c r="E93" s="84">
        <v>-3.8</v>
      </c>
      <c r="F93" s="61">
        <v>1</v>
      </c>
      <c r="G93" s="80">
        <f t="shared" si="0"/>
        <v>0.26199869791666996</v>
      </c>
      <c r="H93" s="82">
        <f t="shared" si="1"/>
        <v>-1</v>
      </c>
      <c r="I93" s="83"/>
      <c r="Q93" s="80"/>
    </row>
    <row r="94" spans="3:17" x14ac:dyDescent="0.25">
      <c r="C94" s="56">
        <v>43804.520833333336</v>
      </c>
      <c r="D94" s="85">
        <v>9.4164518229166596</v>
      </c>
      <c r="E94" s="84">
        <v>-2.6</v>
      </c>
      <c r="F94" s="61">
        <v>1</v>
      </c>
      <c r="G94" s="80">
        <f t="shared" si="0"/>
        <v>8.4164518229166596</v>
      </c>
      <c r="H94" s="82">
        <f t="shared" si="1"/>
        <v>-1</v>
      </c>
      <c r="I94" s="83"/>
      <c r="Q94" s="80"/>
    </row>
    <row r="95" spans="3:17" x14ac:dyDescent="0.25">
      <c r="C95" s="56">
        <v>43804.53125</v>
      </c>
      <c r="D95" s="85">
        <v>25.628281249999901</v>
      </c>
      <c r="E95" s="84">
        <v>-1.1000000000000001</v>
      </c>
      <c r="F95" s="61">
        <v>1</v>
      </c>
      <c r="G95" s="80">
        <f t="shared" si="0"/>
        <v>24.628281249999901</v>
      </c>
      <c r="H95" s="82">
        <f t="shared" si="1"/>
        <v>-1</v>
      </c>
      <c r="I95" s="83"/>
      <c r="Q95" s="80"/>
    </row>
    <row r="96" spans="3:17" x14ac:dyDescent="0.25">
      <c r="C96" s="56">
        <v>43804.541666666664</v>
      </c>
      <c r="D96" s="85">
        <v>33.491503906250003</v>
      </c>
      <c r="E96" s="84">
        <v>-1.4</v>
      </c>
      <c r="F96" s="61">
        <v>1</v>
      </c>
      <c r="G96" s="80">
        <f t="shared" si="0"/>
        <v>32.491503906250003</v>
      </c>
      <c r="H96" s="82">
        <f t="shared" si="1"/>
        <v>-1</v>
      </c>
      <c r="I96" s="83"/>
      <c r="Q96" s="80"/>
    </row>
    <row r="97" spans="3:17" x14ac:dyDescent="0.25">
      <c r="C97" s="56">
        <v>43804.552083333336</v>
      </c>
      <c r="D97" s="85">
        <v>16.891367187499998</v>
      </c>
      <c r="E97" s="84">
        <v>-0.7</v>
      </c>
      <c r="F97" s="61">
        <v>1</v>
      </c>
      <c r="G97" s="80">
        <f t="shared" si="0"/>
        <v>15.891367187499998</v>
      </c>
      <c r="H97" s="82">
        <f t="shared" si="1"/>
        <v>-1</v>
      </c>
      <c r="I97" s="83"/>
      <c r="Q97" s="80"/>
    </row>
    <row r="98" spans="3:17" x14ac:dyDescent="0.25">
      <c r="C98" s="56">
        <v>43804.5625</v>
      </c>
      <c r="D98" s="85">
        <v>0.77661458333333</v>
      </c>
      <c r="E98" s="84">
        <v>-0.2</v>
      </c>
      <c r="F98" s="61">
        <v>1</v>
      </c>
      <c r="G98" s="80">
        <f t="shared" si="0"/>
        <v>-0.22338541666667</v>
      </c>
      <c r="H98" s="82">
        <f t="shared" si="1"/>
        <v>-1</v>
      </c>
      <c r="I98" s="83"/>
      <c r="Q98" s="80"/>
    </row>
    <row r="99" spans="3:17" x14ac:dyDescent="0.25">
      <c r="C99" s="56">
        <v>43804.572916666664</v>
      </c>
      <c r="D99" s="85">
        <v>4.3684570312499904</v>
      </c>
      <c r="E99" s="84">
        <v>0.7</v>
      </c>
      <c r="F99" s="61">
        <v>1</v>
      </c>
      <c r="G99" s="80">
        <f t="shared" si="0"/>
        <v>3.3684570312499904</v>
      </c>
      <c r="H99" s="82">
        <f t="shared" si="1"/>
        <v>-1</v>
      </c>
      <c r="I99" s="83"/>
      <c r="Q99" s="80"/>
    </row>
    <row r="100" spans="3:17" x14ac:dyDescent="0.25">
      <c r="C100" s="56">
        <v>43804.583333333336</v>
      </c>
      <c r="D100" s="85">
        <v>11.2609114583333</v>
      </c>
      <c r="E100" s="84">
        <v>1.2</v>
      </c>
      <c r="F100" s="61">
        <v>1</v>
      </c>
      <c r="G100" s="80">
        <f t="shared" si="0"/>
        <v>10.2609114583333</v>
      </c>
      <c r="H100" s="82">
        <f t="shared" si="1"/>
        <v>-1</v>
      </c>
      <c r="I100" s="83"/>
      <c r="Q100" s="80"/>
    </row>
    <row r="101" spans="3:17" x14ac:dyDescent="0.25">
      <c r="C101" s="56">
        <v>43804.59375</v>
      </c>
      <c r="D101" s="85">
        <v>6.6012239583333301</v>
      </c>
      <c r="E101" s="84">
        <v>1</v>
      </c>
      <c r="F101" s="61">
        <v>1</v>
      </c>
      <c r="G101" s="80">
        <f t="shared" si="0"/>
        <v>5.6012239583333301</v>
      </c>
      <c r="H101" s="82">
        <f t="shared" si="1"/>
        <v>-1</v>
      </c>
      <c r="I101" s="83"/>
    </row>
    <row r="102" spans="3:17" x14ac:dyDescent="0.25">
      <c r="C102" s="56">
        <v>43804.604166666664</v>
      </c>
      <c r="D102" s="85">
        <v>17.1825976562499</v>
      </c>
      <c r="E102" s="84">
        <v>0.6</v>
      </c>
      <c r="F102" s="61">
        <v>1</v>
      </c>
      <c r="G102" s="80">
        <f t="shared" si="0"/>
        <v>16.1825976562499</v>
      </c>
      <c r="H102" s="82">
        <f t="shared" si="1"/>
        <v>-1</v>
      </c>
      <c r="I102" s="83"/>
      <c r="Q102" s="80"/>
    </row>
    <row r="103" spans="3:17" x14ac:dyDescent="0.25">
      <c r="C103" s="56">
        <v>43804.614583333336</v>
      </c>
      <c r="D103" s="85">
        <v>25.045820312499899</v>
      </c>
      <c r="E103" s="84">
        <v>-0.2</v>
      </c>
      <c r="F103" s="61">
        <v>1</v>
      </c>
      <c r="G103" s="80">
        <f t="shared" si="0"/>
        <v>24.045820312499899</v>
      </c>
      <c r="H103" s="82">
        <f t="shared" si="1"/>
        <v>-1</v>
      </c>
      <c r="I103" s="83"/>
      <c r="Q103" s="80"/>
    </row>
    <row r="104" spans="3:17" x14ac:dyDescent="0.25">
      <c r="C104" s="56">
        <v>43804.625</v>
      </c>
      <c r="D104" s="85">
        <v>11.649218749999999</v>
      </c>
      <c r="E104" s="84">
        <v>-1.1000000000000001</v>
      </c>
      <c r="F104" s="61">
        <v>1</v>
      </c>
      <c r="G104" s="80">
        <f t="shared" si="0"/>
        <v>10.649218749999999</v>
      </c>
      <c r="H104" s="82">
        <f t="shared" si="1"/>
        <v>-1</v>
      </c>
      <c r="I104" s="83"/>
      <c r="Q104" s="80"/>
    </row>
    <row r="105" spans="3:17" x14ac:dyDescent="0.25">
      <c r="C105" s="56">
        <v>43804.635416666664</v>
      </c>
      <c r="D105" s="85">
        <v>8.0573763020833304</v>
      </c>
      <c r="E105" s="84">
        <v>-1.3</v>
      </c>
      <c r="F105" s="61">
        <v>1</v>
      </c>
      <c r="G105" s="80">
        <f t="shared" si="0"/>
        <v>7.0573763020833304</v>
      </c>
      <c r="H105" s="82">
        <f t="shared" si="1"/>
        <v>-1</v>
      </c>
      <c r="I105" s="83"/>
      <c r="Q105" s="80"/>
    </row>
    <row r="106" spans="3:17" x14ac:dyDescent="0.25">
      <c r="C106" s="56">
        <v>43804.645833333336</v>
      </c>
      <c r="D106" s="85">
        <v>6.6983007812500004</v>
      </c>
      <c r="E106" s="84">
        <v>-1.6</v>
      </c>
      <c r="F106" s="61">
        <v>1</v>
      </c>
      <c r="G106" s="80">
        <f t="shared" si="0"/>
        <v>5.6983007812500004</v>
      </c>
      <c r="H106" s="82">
        <f t="shared" si="1"/>
        <v>-1</v>
      </c>
      <c r="I106" s="83"/>
      <c r="Q106" s="80"/>
    </row>
    <row r="107" spans="3:17" x14ac:dyDescent="0.25">
      <c r="C107" s="56">
        <v>43804.65625</v>
      </c>
      <c r="D107" s="85">
        <v>12.9112174479166</v>
      </c>
      <c r="E107" s="84">
        <v>-1.9</v>
      </c>
      <c r="F107" s="61">
        <v>1</v>
      </c>
      <c r="G107" s="80">
        <f t="shared" si="0"/>
        <v>11.9112174479166</v>
      </c>
      <c r="H107" s="82">
        <f t="shared" si="1"/>
        <v>-1</v>
      </c>
      <c r="I107" s="83"/>
      <c r="Q107" s="80"/>
    </row>
    <row r="108" spans="3:17" x14ac:dyDescent="0.25">
      <c r="C108" s="56">
        <v>43804.666666666664</v>
      </c>
      <c r="D108" s="85">
        <v>10.290143229166601</v>
      </c>
      <c r="E108" s="84">
        <v>-3.1</v>
      </c>
      <c r="F108" s="61">
        <v>1</v>
      </c>
      <c r="G108" s="80">
        <f t="shared" si="0"/>
        <v>9.2901432291666008</v>
      </c>
      <c r="H108" s="82">
        <f t="shared" si="1"/>
        <v>-1</v>
      </c>
      <c r="I108" s="83"/>
      <c r="Q108" s="80"/>
    </row>
    <row r="109" spans="3:17" x14ac:dyDescent="0.25">
      <c r="C109" s="56">
        <v>43804.677083333336</v>
      </c>
      <c r="D109" s="85">
        <v>8.4456835937499992</v>
      </c>
      <c r="E109" s="84">
        <v>-2.9</v>
      </c>
      <c r="F109" s="61">
        <v>1</v>
      </c>
      <c r="G109" s="80">
        <f t="shared" ref="G109:G172" si="2">F109*D109-1</f>
        <v>7.4456835937499992</v>
      </c>
      <c r="H109" s="82">
        <f t="shared" ref="H109:H172" si="3">IF(F109=0,D109,-1)</f>
        <v>-1</v>
      </c>
      <c r="I109" s="83"/>
      <c r="Q109" s="80"/>
    </row>
    <row r="110" spans="3:17" x14ac:dyDescent="0.25">
      <c r="C110" s="56">
        <v>43804.6875</v>
      </c>
      <c r="D110" s="85">
        <v>8.7369140624999897</v>
      </c>
      <c r="E110" s="84">
        <v>-2.8</v>
      </c>
      <c r="F110" s="61">
        <v>1</v>
      </c>
      <c r="G110" s="80">
        <f t="shared" si="2"/>
        <v>7.7369140624999897</v>
      </c>
      <c r="H110" s="82">
        <f t="shared" si="3"/>
        <v>-1</v>
      </c>
      <c r="I110" s="83"/>
      <c r="Q110" s="80"/>
    </row>
    <row r="111" spans="3:17" x14ac:dyDescent="0.25">
      <c r="C111" s="56">
        <v>43804.697916666664</v>
      </c>
      <c r="D111" s="85">
        <v>20.677363281249999</v>
      </c>
      <c r="E111" s="84">
        <v>-3.1</v>
      </c>
      <c r="F111" s="61">
        <v>1</v>
      </c>
      <c r="G111" s="80">
        <f t="shared" si="2"/>
        <v>19.677363281249999</v>
      </c>
      <c r="H111" s="82">
        <f t="shared" si="3"/>
        <v>-1</v>
      </c>
      <c r="I111" s="83"/>
      <c r="Q111" s="80"/>
    </row>
    <row r="112" spans="3:17" x14ac:dyDescent="0.25">
      <c r="C112" s="56">
        <v>43804.708333333336</v>
      </c>
      <c r="D112" s="85">
        <v>20.920055338541601</v>
      </c>
      <c r="E112" s="84">
        <v>-3.8</v>
      </c>
      <c r="F112" s="61">
        <v>1</v>
      </c>
      <c r="G112" s="80">
        <f t="shared" si="2"/>
        <v>19.920055338541601</v>
      </c>
      <c r="H112" s="82">
        <f t="shared" si="3"/>
        <v>-1</v>
      </c>
      <c r="I112" s="83"/>
      <c r="Q112" s="80"/>
    </row>
    <row r="113" spans="3:17" x14ac:dyDescent="0.25">
      <c r="C113" s="56">
        <v>43804.71875</v>
      </c>
      <c r="D113" s="85">
        <v>11.066757812499899</v>
      </c>
      <c r="E113" s="84">
        <v>-4.5</v>
      </c>
      <c r="F113" s="61">
        <v>1</v>
      </c>
      <c r="G113" s="80">
        <f t="shared" si="2"/>
        <v>10.066757812499899</v>
      </c>
      <c r="H113" s="82">
        <f t="shared" si="3"/>
        <v>-1</v>
      </c>
      <c r="I113" s="83"/>
      <c r="Q113" s="80"/>
    </row>
    <row r="114" spans="3:17" x14ac:dyDescent="0.25">
      <c r="C114" s="56">
        <v>43804.729166666664</v>
      </c>
      <c r="D114" s="85">
        <v>8.7369140624999897</v>
      </c>
      <c r="E114" s="84">
        <v>-3.5</v>
      </c>
      <c r="F114" s="61">
        <v>1</v>
      </c>
      <c r="G114" s="80">
        <f t="shared" si="2"/>
        <v>7.7369140624999897</v>
      </c>
      <c r="H114" s="82">
        <f t="shared" si="3"/>
        <v>-1</v>
      </c>
      <c r="I114" s="83"/>
      <c r="Q114" s="80"/>
    </row>
    <row r="115" spans="3:17" x14ac:dyDescent="0.25">
      <c r="C115" s="56">
        <v>43804.739583333336</v>
      </c>
      <c r="D115" s="85">
        <v>11.649218749999999</v>
      </c>
      <c r="E115" s="84">
        <v>-3.8</v>
      </c>
      <c r="F115" s="61">
        <v>1</v>
      </c>
      <c r="G115" s="80">
        <f t="shared" si="2"/>
        <v>10.649218749999999</v>
      </c>
      <c r="H115" s="82">
        <f t="shared" si="3"/>
        <v>-1</v>
      </c>
      <c r="I115" s="83"/>
      <c r="Q115" s="80"/>
    </row>
    <row r="116" spans="3:17" x14ac:dyDescent="0.25">
      <c r="C116" s="56">
        <v>43804.75</v>
      </c>
      <c r="D116" s="85">
        <v>8.8339908854166609</v>
      </c>
      <c r="E116" s="84">
        <v>-4.2</v>
      </c>
      <c r="F116" s="61">
        <v>1</v>
      </c>
      <c r="G116" s="80">
        <f t="shared" si="2"/>
        <v>7.8339908854166609</v>
      </c>
      <c r="H116" s="82">
        <f t="shared" si="3"/>
        <v>-1</v>
      </c>
      <c r="I116" s="83"/>
      <c r="Q116" s="80"/>
    </row>
    <row r="117" spans="3:17" x14ac:dyDescent="0.25">
      <c r="C117" s="56">
        <v>43804.760416666664</v>
      </c>
      <c r="D117" s="85">
        <v>10.8726041666666</v>
      </c>
      <c r="E117" s="84">
        <v>-3.7</v>
      </c>
      <c r="F117" s="61">
        <v>1</v>
      </c>
      <c r="G117" s="80">
        <f t="shared" si="2"/>
        <v>9.8726041666665996</v>
      </c>
      <c r="H117" s="82">
        <f t="shared" si="3"/>
        <v>-1</v>
      </c>
      <c r="I117" s="83"/>
      <c r="Q117" s="80"/>
    </row>
    <row r="118" spans="3:17" x14ac:dyDescent="0.25">
      <c r="C118" s="56">
        <v>43804.770833333336</v>
      </c>
      <c r="D118" s="85">
        <v>10.095989583333299</v>
      </c>
      <c r="E118" s="84">
        <v>-4.8</v>
      </c>
      <c r="F118" s="61">
        <v>1</v>
      </c>
      <c r="G118" s="80">
        <f t="shared" si="2"/>
        <v>9.0959895833332993</v>
      </c>
      <c r="H118" s="82">
        <f t="shared" si="3"/>
        <v>-1</v>
      </c>
      <c r="I118" s="83"/>
      <c r="Q118" s="80"/>
    </row>
    <row r="119" spans="3:17" x14ac:dyDescent="0.25">
      <c r="C119" s="56">
        <v>43804.78125</v>
      </c>
      <c r="D119" s="85">
        <v>11.066757812499899</v>
      </c>
      <c r="E119" s="84">
        <v>-3.4</v>
      </c>
      <c r="F119" s="61">
        <v>1</v>
      </c>
      <c r="G119" s="80">
        <f t="shared" si="2"/>
        <v>10.066757812499899</v>
      </c>
      <c r="H119" s="82">
        <f t="shared" si="3"/>
        <v>-1</v>
      </c>
      <c r="I119" s="83"/>
      <c r="Q119" s="80"/>
    </row>
    <row r="120" spans="3:17" x14ac:dyDescent="0.25">
      <c r="C120" s="56">
        <v>43804.791666666664</v>
      </c>
      <c r="D120" s="85">
        <v>20.191979166666599</v>
      </c>
      <c r="E120" s="84">
        <v>-3.9</v>
      </c>
      <c r="F120" s="61">
        <v>1</v>
      </c>
      <c r="G120" s="80">
        <f t="shared" si="2"/>
        <v>19.191979166666599</v>
      </c>
      <c r="H120" s="82">
        <f t="shared" si="3"/>
        <v>-1</v>
      </c>
      <c r="I120" s="83"/>
      <c r="Q120" s="80"/>
    </row>
    <row r="121" spans="3:17" x14ac:dyDescent="0.25">
      <c r="C121" s="56">
        <v>43804.802083333336</v>
      </c>
      <c r="D121" s="85">
        <v>23.686744791666602</v>
      </c>
      <c r="E121" s="84">
        <v>-2.8</v>
      </c>
      <c r="F121" s="61">
        <v>1</v>
      </c>
      <c r="G121" s="80">
        <f t="shared" si="2"/>
        <v>22.686744791666602</v>
      </c>
      <c r="H121" s="82">
        <f t="shared" si="3"/>
        <v>-1</v>
      </c>
      <c r="I121" s="83"/>
      <c r="Q121" s="80"/>
    </row>
    <row r="122" spans="3:17" x14ac:dyDescent="0.25">
      <c r="C122" s="56">
        <v>43804.8125</v>
      </c>
      <c r="D122" s="85">
        <v>23.783821614583299</v>
      </c>
      <c r="E122" s="84">
        <v>-1.2</v>
      </c>
      <c r="F122" s="61">
        <v>1</v>
      </c>
      <c r="G122" s="80">
        <f t="shared" si="2"/>
        <v>22.783821614583299</v>
      </c>
      <c r="H122" s="82">
        <f t="shared" si="3"/>
        <v>-1</v>
      </c>
      <c r="I122" s="83"/>
      <c r="Q122" s="80"/>
    </row>
    <row r="123" spans="3:17" x14ac:dyDescent="0.25">
      <c r="C123" s="56">
        <v>43804.822916666664</v>
      </c>
      <c r="D123" s="85">
        <v>11.649218749999999</v>
      </c>
      <c r="E123" s="84">
        <v>0.1</v>
      </c>
      <c r="F123" s="61">
        <v>1</v>
      </c>
      <c r="G123" s="80">
        <f t="shared" si="2"/>
        <v>10.649218749999999</v>
      </c>
      <c r="H123" s="82">
        <f t="shared" si="3"/>
        <v>-1</v>
      </c>
      <c r="I123" s="83"/>
      <c r="Q123" s="80"/>
    </row>
    <row r="124" spans="3:17" x14ac:dyDescent="0.25">
      <c r="C124" s="56">
        <v>43804.833333333336</v>
      </c>
      <c r="D124" s="85">
        <v>6.5041471354166598</v>
      </c>
      <c r="E124" s="84">
        <v>5.3</v>
      </c>
      <c r="F124" s="61">
        <v>1</v>
      </c>
      <c r="G124" s="80">
        <f t="shared" si="2"/>
        <v>5.5041471354166598</v>
      </c>
      <c r="H124" s="82">
        <f t="shared" si="3"/>
        <v>-1</v>
      </c>
      <c r="I124" s="83"/>
      <c r="Q124" s="80"/>
    </row>
    <row r="125" spans="3:17" x14ac:dyDescent="0.25">
      <c r="C125" s="56">
        <v>43804.84375</v>
      </c>
      <c r="D125" s="85">
        <v>6.3099934895833298</v>
      </c>
      <c r="E125" s="84">
        <v>6.5</v>
      </c>
      <c r="F125" s="61">
        <v>1</v>
      </c>
      <c r="G125" s="80">
        <f t="shared" si="2"/>
        <v>5.3099934895833298</v>
      </c>
      <c r="H125" s="82">
        <f t="shared" si="3"/>
        <v>-1</v>
      </c>
      <c r="I125" s="83"/>
      <c r="Q125" s="80"/>
    </row>
    <row r="126" spans="3:17" x14ac:dyDescent="0.25">
      <c r="C126" s="56">
        <v>43804.854166666664</v>
      </c>
      <c r="D126" s="85">
        <v>24.075052083333301</v>
      </c>
      <c r="E126" s="84">
        <v>6.4</v>
      </c>
      <c r="F126" s="61">
        <v>1</v>
      </c>
      <c r="G126" s="80">
        <f t="shared" si="2"/>
        <v>23.075052083333301</v>
      </c>
      <c r="H126" s="82">
        <f t="shared" si="3"/>
        <v>-1</v>
      </c>
      <c r="I126" s="83"/>
      <c r="Q126" s="80"/>
    </row>
    <row r="127" spans="3:17" x14ac:dyDescent="0.25">
      <c r="C127" s="56">
        <v>43804.864583333336</v>
      </c>
      <c r="D127" s="85">
        <v>25.434127604166601</v>
      </c>
      <c r="E127" s="84">
        <v>6.8</v>
      </c>
      <c r="F127" s="61">
        <v>1</v>
      </c>
      <c r="G127" s="80">
        <f t="shared" si="2"/>
        <v>24.434127604166601</v>
      </c>
      <c r="H127" s="82">
        <f t="shared" si="3"/>
        <v>-1</v>
      </c>
      <c r="I127" s="83"/>
      <c r="Q127" s="80"/>
    </row>
    <row r="128" spans="3:17" x14ac:dyDescent="0.25">
      <c r="C128" s="56">
        <v>43804.875</v>
      </c>
      <c r="D128" s="85">
        <v>23.880898437499901</v>
      </c>
      <c r="E128" s="84">
        <v>6.9</v>
      </c>
      <c r="F128" s="61">
        <v>1</v>
      </c>
      <c r="G128" s="80">
        <f t="shared" si="2"/>
        <v>22.880898437499901</v>
      </c>
      <c r="H128" s="82">
        <f t="shared" si="3"/>
        <v>-1</v>
      </c>
      <c r="I128" s="83"/>
      <c r="Q128" s="80"/>
    </row>
    <row r="129" spans="3:17" x14ac:dyDescent="0.25">
      <c r="C129" s="56">
        <v>43804.885416666664</v>
      </c>
      <c r="D129" s="85">
        <v>11.5521419270833</v>
      </c>
      <c r="E129" s="84">
        <v>7.1</v>
      </c>
      <c r="F129" s="61">
        <v>1</v>
      </c>
      <c r="G129" s="80">
        <f t="shared" si="2"/>
        <v>10.5521419270833</v>
      </c>
      <c r="H129" s="82">
        <f t="shared" si="3"/>
        <v>-1</v>
      </c>
      <c r="I129" s="83"/>
      <c r="Q129" s="80"/>
    </row>
    <row r="130" spans="3:17" x14ac:dyDescent="0.25">
      <c r="C130" s="56">
        <v>43804.895833333336</v>
      </c>
      <c r="D130" s="85">
        <v>8.5427604166666704</v>
      </c>
      <c r="E130" s="84">
        <v>7.5</v>
      </c>
      <c r="F130" s="61">
        <v>1</v>
      </c>
      <c r="G130" s="80">
        <f t="shared" si="2"/>
        <v>7.5427604166666704</v>
      </c>
      <c r="H130" s="82">
        <f t="shared" si="3"/>
        <v>-1</v>
      </c>
      <c r="I130" s="83"/>
      <c r="Q130" s="80"/>
    </row>
    <row r="131" spans="3:17" x14ac:dyDescent="0.25">
      <c r="C131" s="56">
        <v>43804.90625</v>
      </c>
      <c r="D131" s="85">
        <v>7.1836848958333297</v>
      </c>
      <c r="E131" s="84">
        <v>7.4</v>
      </c>
      <c r="F131" s="61">
        <v>1</v>
      </c>
      <c r="G131" s="80">
        <f t="shared" si="2"/>
        <v>6.1836848958333297</v>
      </c>
      <c r="H131" s="82">
        <f t="shared" si="3"/>
        <v>-1</v>
      </c>
      <c r="I131" s="83"/>
      <c r="Q131" s="80"/>
    </row>
    <row r="132" spans="3:17" x14ac:dyDescent="0.25">
      <c r="C132" s="56">
        <v>43804.916666666664</v>
      </c>
      <c r="D132" s="85">
        <v>10.290143229166601</v>
      </c>
      <c r="E132" s="84">
        <v>7.1</v>
      </c>
      <c r="F132" s="61">
        <v>1</v>
      </c>
      <c r="G132" s="80">
        <f t="shared" si="2"/>
        <v>9.2901432291666008</v>
      </c>
      <c r="H132" s="82">
        <f t="shared" si="3"/>
        <v>-1</v>
      </c>
      <c r="I132" s="83"/>
      <c r="Q132" s="80"/>
    </row>
    <row r="133" spans="3:17" x14ac:dyDescent="0.25">
      <c r="C133" s="56">
        <v>43804.927083333336</v>
      </c>
      <c r="D133" s="85">
        <v>19.900748697916601</v>
      </c>
      <c r="E133" s="84">
        <v>7.7</v>
      </c>
      <c r="F133" s="61">
        <v>1</v>
      </c>
      <c r="G133" s="80">
        <f t="shared" si="2"/>
        <v>18.900748697916601</v>
      </c>
      <c r="H133" s="82">
        <f t="shared" si="3"/>
        <v>-1</v>
      </c>
      <c r="I133" s="83"/>
      <c r="Q133" s="80"/>
    </row>
    <row r="134" spans="3:17" x14ac:dyDescent="0.25">
      <c r="C134" s="56">
        <v>43804.9375</v>
      </c>
      <c r="D134" s="85">
        <v>15.43521484375</v>
      </c>
      <c r="E134" s="84">
        <v>7.3</v>
      </c>
      <c r="F134" s="61">
        <v>1</v>
      </c>
      <c r="G134" s="80">
        <f t="shared" si="2"/>
        <v>14.43521484375</v>
      </c>
      <c r="H134" s="82">
        <f t="shared" si="3"/>
        <v>-1</v>
      </c>
      <c r="I134" s="83"/>
      <c r="Q134" s="80"/>
    </row>
    <row r="135" spans="3:17" x14ac:dyDescent="0.25">
      <c r="C135" s="56">
        <v>43804.947916666664</v>
      </c>
      <c r="D135" s="85">
        <v>10.5813736979166</v>
      </c>
      <c r="E135" s="84">
        <v>7.2</v>
      </c>
      <c r="F135" s="61">
        <v>1</v>
      </c>
      <c r="G135" s="80">
        <f t="shared" si="2"/>
        <v>9.5813736979166002</v>
      </c>
      <c r="H135" s="82">
        <f t="shared" si="3"/>
        <v>-1</v>
      </c>
      <c r="I135" s="83"/>
      <c r="Q135" s="80"/>
    </row>
    <row r="136" spans="3:17" x14ac:dyDescent="0.25">
      <c r="C136" s="56">
        <v>43804.958333333336</v>
      </c>
      <c r="D136" s="85">
        <v>8.4456835937499992</v>
      </c>
      <c r="E136" s="84">
        <v>7.4</v>
      </c>
      <c r="F136" s="61">
        <v>0</v>
      </c>
      <c r="G136" s="80">
        <f t="shared" si="2"/>
        <v>-1</v>
      </c>
      <c r="H136" s="82">
        <f t="shared" si="3"/>
        <v>8.4456835937499992</v>
      </c>
      <c r="I136" s="83"/>
      <c r="Q136" s="80"/>
    </row>
    <row r="137" spans="3:17" x14ac:dyDescent="0.25">
      <c r="C137" s="56">
        <v>43804.96875</v>
      </c>
      <c r="D137" s="85">
        <v>8.6398372395833292</v>
      </c>
      <c r="E137" s="84">
        <v>7</v>
      </c>
      <c r="F137" s="61">
        <v>0</v>
      </c>
      <c r="G137" s="80">
        <f t="shared" si="2"/>
        <v>-1</v>
      </c>
      <c r="H137" s="82">
        <f t="shared" si="3"/>
        <v>8.6398372395833292</v>
      </c>
      <c r="I137" s="83"/>
      <c r="Q137" s="80"/>
    </row>
    <row r="138" spans="3:17" x14ac:dyDescent="0.25">
      <c r="C138" s="56">
        <v>43804.979166666664</v>
      </c>
      <c r="D138" s="85">
        <v>7.4749153645833299</v>
      </c>
      <c r="E138" s="84">
        <v>7.5</v>
      </c>
      <c r="F138" s="61">
        <v>0</v>
      </c>
      <c r="G138" s="80">
        <f t="shared" si="2"/>
        <v>-1</v>
      </c>
      <c r="H138" s="82">
        <f t="shared" si="3"/>
        <v>7.4749153645833299</v>
      </c>
      <c r="I138" s="83"/>
      <c r="Q138" s="80"/>
    </row>
    <row r="139" spans="3:17" x14ac:dyDescent="0.25">
      <c r="C139" s="56">
        <v>43804.989583333336</v>
      </c>
      <c r="D139" s="85">
        <v>8.4456835937499992</v>
      </c>
      <c r="E139" s="84">
        <v>7.5</v>
      </c>
      <c r="F139" s="61">
        <v>0</v>
      </c>
      <c r="G139" s="80">
        <f t="shared" si="2"/>
        <v>-1</v>
      </c>
      <c r="H139" s="82">
        <f t="shared" si="3"/>
        <v>8.4456835937499992</v>
      </c>
      <c r="I139" s="83"/>
      <c r="Q139" s="80"/>
    </row>
    <row r="140" spans="3:17" x14ac:dyDescent="0.25">
      <c r="C140" s="56">
        <v>43805</v>
      </c>
      <c r="D140" s="85">
        <v>16.9884440104166</v>
      </c>
      <c r="E140" s="84">
        <v>8.6</v>
      </c>
      <c r="F140" s="61">
        <v>0</v>
      </c>
      <c r="G140" s="80">
        <f t="shared" si="2"/>
        <v>-1</v>
      </c>
      <c r="H140" s="82">
        <f t="shared" si="3"/>
        <v>16.9884440104166</v>
      </c>
      <c r="I140" s="83"/>
      <c r="Q140" s="80"/>
    </row>
    <row r="141" spans="3:17" x14ac:dyDescent="0.25">
      <c r="C141" s="56">
        <v>43805.010416666664</v>
      </c>
      <c r="D141" s="85">
        <v>24.657513020833299</v>
      </c>
      <c r="E141" s="84">
        <v>8.6</v>
      </c>
      <c r="F141" s="61">
        <v>0</v>
      </c>
      <c r="G141" s="80">
        <f t="shared" si="2"/>
        <v>-1</v>
      </c>
      <c r="H141" s="82">
        <f t="shared" si="3"/>
        <v>24.657513020833299</v>
      </c>
      <c r="I141" s="83"/>
      <c r="Q141" s="80"/>
    </row>
    <row r="142" spans="3:17" x14ac:dyDescent="0.25">
      <c r="C142" s="56">
        <v>43805.020833333336</v>
      </c>
      <c r="D142" s="85">
        <v>11.649218749999999</v>
      </c>
      <c r="E142" s="84">
        <v>9.1</v>
      </c>
      <c r="F142" s="61">
        <v>0</v>
      </c>
      <c r="G142" s="80">
        <f t="shared" si="2"/>
        <v>-1</v>
      </c>
      <c r="H142" s="82">
        <f t="shared" si="3"/>
        <v>11.649218749999999</v>
      </c>
      <c r="I142" s="83"/>
      <c r="Q142" s="80"/>
    </row>
    <row r="143" spans="3:17" x14ac:dyDescent="0.25">
      <c r="C143" s="56">
        <v>43805.03125</v>
      </c>
      <c r="D143" s="85">
        <v>10.484296874999901</v>
      </c>
      <c r="E143" s="84">
        <v>9.1</v>
      </c>
      <c r="F143" s="61">
        <v>0</v>
      </c>
      <c r="G143" s="80">
        <f t="shared" si="2"/>
        <v>-1</v>
      </c>
      <c r="H143" s="82">
        <f t="shared" si="3"/>
        <v>10.484296874999901</v>
      </c>
      <c r="I143" s="83"/>
      <c r="Q143" s="80"/>
    </row>
    <row r="144" spans="3:17" x14ac:dyDescent="0.25">
      <c r="C144" s="56">
        <v>43805.041666666664</v>
      </c>
      <c r="D144" s="85">
        <v>9.7076822916666607</v>
      </c>
      <c r="E144" s="84">
        <v>9.1999999999999993</v>
      </c>
      <c r="F144" s="61">
        <v>0</v>
      </c>
      <c r="G144" s="80">
        <f t="shared" si="2"/>
        <v>-1</v>
      </c>
      <c r="H144" s="82">
        <f t="shared" si="3"/>
        <v>9.7076822916666607</v>
      </c>
      <c r="I144" s="83"/>
      <c r="Q144" s="80"/>
    </row>
    <row r="145" spans="3:17" x14ac:dyDescent="0.25">
      <c r="C145" s="56">
        <v>43805.052083333336</v>
      </c>
      <c r="D145" s="85">
        <v>9.5135286458333201</v>
      </c>
      <c r="E145" s="84">
        <v>9.1999999999999993</v>
      </c>
      <c r="F145" s="61">
        <v>0</v>
      </c>
      <c r="G145" s="80">
        <f t="shared" si="2"/>
        <v>-1</v>
      </c>
      <c r="H145" s="82">
        <f t="shared" si="3"/>
        <v>9.5135286458333201</v>
      </c>
      <c r="I145" s="83"/>
      <c r="Q145" s="80"/>
    </row>
    <row r="146" spans="3:17" x14ac:dyDescent="0.25">
      <c r="C146" s="56">
        <v>43805.0625</v>
      </c>
      <c r="D146" s="85">
        <v>9.9989127604166708</v>
      </c>
      <c r="E146" s="84">
        <v>9.3000000000000007</v>
      </c>
      <c r="F146" s="61">
        <v>0</v>
      </c>
      <c r="G146" s="80">
        <f t="shared" si="2"/>
        <v>-1</v>
      </c>
      <c r="H146" s="82">
        <f t="shared" si="3"/>
        <v>9.9989127604166708</v>
      </c>
      <c r="I146" s="83"/>
      <c r="Q146" s="80"/>
    </row>
    <row r="147" spans="3:17" x14ac:dyDescent="0.25">
      <c r="C147" s="56">
        <v>43805.072916666664</v>
      </c>
      <c r="D147" s="85">
        <v>9.8047591145833302</v>
      </c>
      <c r="E147" s="84">
        <v>9.1999999999999993</v>
      </c>
      <c r="F147" s="61">
        <v>0</v>
      </c>
      <c r="G147" s="80">
        <f t="shared" si="2"/>
        <v>-1</v>
      </c>
      <c r="H147" s="82">
        <f t="shared" si="3"/>
        <v>9.8047591145833302</v>
      </c>
      <c r="I147" s="83"/>
      <c r="Q147" s="80"/>
    </row>
    <row r="148" spans="3:17" x14ac:dyDescent="0.25">
      <c r="C148" s="56">
        <v>43805.083333333336</v>
      </c>
      <c r="D148" s="85">
        <v>10.095989583333299</v>
      </c>
      <c r="E148" s="84">
        <v>8.6999999999999993</v>
      </c>
      <c r="F148" s="61">
        <v>0</v>
      </c>
      <c r="G148" s="80">
        <f t="shared" si="2"/>
        <v>-1</v>
      </c>
      <c r="H148" s="82">
        <f t="shared" si="3"/>
        <v>10.095989583333299</v>
      </c>
      <c r="I148" s="83"/>
      <c r="Q148" s="80"/>
    </row>
    <row r="149" spans="3:17" x14ac:dyDescent="0.25">
      <c r="C149" s="56">
        <v>43805.09375</v>
      </c>
      <c r="D149" s="85">
        <v>9.9018359374999996</v>
      </c>
      <c r="E149" s="84">
        <v>8.4</v>
      </c>
      <c r="F149" s="61">
        <v>0</v>
      </c>
      <c r="G149" s="80">
        <f t="shared" si="2"/>
        <v>-1</v>
      </c>
      <c r="H149" s="82">
        <f t="shared" si="3"/>
        <v>9.9018359374999996</v>
      </c>
      <c r="I149" s="83"/>
      <c r="Q149" s="80"/>
    </row>
    <row r="150" spans="3:17" x14ac:dyDescent="0.25">
      <c r="C150" s="56">
        <v>43805.104166666664</v>
      </c>
      <c r="D150" s="85">
        <v>9.9989127604166708</v>
      </c>
      <c r="E150" s="84">
        <v>7.3</v>
      </c>
      <c r="F150" s="61">
        <v>0</v>
      </c>
      <c r="G150" s="80">
        <f t="shared" si="2"/>
        <v>-1</v>
      </c>
      <c r="H150" s="82">
        <f t="shared" si="3"/>
        <v>9.9989127604166708</v>
      </c>
      <c r="I150" s="83"/>
      <c r="Q150" s="80"/>
    </row>
    <row r="151" spans="3:17" x14ac:dyDescent="0.25">
      <c r="C151" s="56">
        <v>43805.114583333336</v>
      </c>
      <c r="D151" s="85">
        <v>10.095989583333299</v>
      </c>
      <c r="E151" s="84">
        <v>7</v>
      </c>
      <c r="F151" s="61">
        <v>0</v>
      </c>
      <c r="G151" s="80">
        <f t="shared" si="2"/>
        <v>-1</v>
      </c>
      <c r="H151" s="82">
        <f t="shared" si="3"/>
        <v>10.095989583333299</v>
      </c>
      <c r="I151" s="83"/>
      <c r="Q151" s="80"/>
    </row>
    <row r="152" spans="3:17" x14ac:dyDescent="0.25">
      <c r="C152" s="56">
        <v>43805.125</v>
      </c>
      <c r="D152" s="85">
        <v>10.095989583333299</v>
      </c>
      <c r="E152" s="84">
        <v>6.6</v>
      </c>
      <c r="F152" s="61">
        <v>0</v>
      </c>
      <c r="G152" s="80">
        <f t="shared" si="2"/>
        <v>-1</v>
      </c>
      <c r="H152" s="82">
        <f t="shared" si="3"/>
        <v>10.095989583333299</v>
      </c>
      <c r="I152" s="83"/>
      <c r="Q152" s="80"/>
    </row>
    <row r="153" spans="3:17" x14ac:dyDescent="0.25">
      <c r="C153" s="56">
        <v>43805.135416666664</v>
      </c>
      <c r="D153" s="85">
        <v>21.453977864583301</v>
      </c>
      <c r="E153" s="84">
        <v>7.1</v>
      </c>
      <c r="F153" s="61">
        <v>0</v>
      </c>
      <c r="G153" s="80">
        <f t="shared" si="2"/>
        <v>-1</v>
      </c>
      <c r="H153" s="82">
        <f t="shared" si="3"/>
        <v>21.453977864583301</v>
      </c>
      <c r="I153" s="83"/>
      <c r="Q153" s="80"/>
    </row>
    <row r="154" spans="3:17" x14ac:dyDescent="0.25">
      <c r="C154" s="56">
        <v>43805.145833333336</v>
      </c>
      <c r="D154" s="85">
        <v>10.969680989583299</v>
      </c>
      <c r="E154" s="84">
        <v>7.2</v>
      </c>
      <c r="F154" s="61">
        <v>0</v>
      </c>
      <c r="G154" s="80">
        <f t="shared" si="2"/>
        <v>-1</v>
      </c>
      <c r="H154" s="82">
        <f t="shared" si="3"/>
        <v>10.969680989583299</v>
      </c>
      <c r="I154" s="83"/>
      <c r="Q154" s="80"/>
    </row>
    <row r="155" spans="3:17" x14ac:dyDescent="0.25">
      <c r="C155" s="56">
        <v>43805.15625</v>
      </c>
      <c r="D155" s="85">
        <v>9.7076822916666607</v>
      </c>
      <c r="E155" s="84">
        <v>7</v>
      </c>
      <c r="F155" s="61">
        <v>0</v>
      </c>
      <c r="G155" s="80">
        <f t="shared" si="2"/>
        <v>-1</v>
      </c>
      <c r="H155" s="82">
        <f t="shared" si="3"/>
        <v>9.7076822916666607</v>
      </c>
      <c r="I155" s="83"/>
      <c r="Q155" s="80"/>
    </row>
    <row r="156" spans="3:17" x14ac:dyDescent="0.25">
      <c r="C156" s="56">
        <v>43805.166666666664</v>
      </c>
      <c r="D156" s="85">
        <v>9.3193750000000009</v>
      </c>
      <c r="E156" s="84">
        <v>6.7</v>
      </c>
      <c r="F156" s="61">
        <v>0</v>
      </c>
      <c r="G156" s="80">
        <f t="shared" si="2"/>
        <v>-1</v>
      </c>
      <c r="H156" s="82">
        <f t="shared" si="3"/>
        <v>9.3193750000000009</v>
      </c>
      <c r="I156" s="83"/>
      <c r="Q156" s="80"/>
    </row>
    <row r="157" spans="3:17" x14ac:dyDescent="0.25">
      <c r="C157" s="56">
        <v>43805.177083333336</v>
      </c>
      <c r="D157" s="85">
        <v>9.2222981770833297</v>
      </c>
      <c r="E157" s="84">
        <v>6.7</v>
      </c>
      <c r="F157" s="61">
        <v>0</v>
      </c>
      <c r="G157" s="80">
        <f t="shared" si="2"/>
        <v>-1</v>
      </c>
      <c r="H157" s="82">
        <f t="shared" si="3"/>
        <v>9.2222981770833297</v>
      </c>
      <c r="I157" s="83"/>
      <c r="Q157" s="80"/>
    </row>
    <row r="158" spans="3:17" x14ac:dyDescent="0.25">
      <c r="C158" s="56">
        <v>43805.1875</v>
      </c>
      <c r="D158" s="85">
        <v>9.2222981770833297</v>
      </c>
      <c r="E158" s="84">
        <v>6.4</v>
      </c>
      <c r="F158" s="61">
        <v>0</v>
      </c>
      <c r="G158" s="80">
        <f t="shared" si="2"/>
        <v>-1</v>
      </c>
      <c r="H158" s="82">
        <f t="shared" si="3"/>
        <v>9.2222981770833297</v>
      </c>
      <c r="I158" s="83"/>
      <c r="Q158" s="80"/>
    </row>
    <row r="159" spans="3:17" x14ac:dyDescent="0.25">
      <c r="C159" s="56">
        <v>43805.197916666664</v>
      </c>
      <c r="D159" s="85">
        <v>9.4164518229166596</v>
      </c>
      <c r="E159" s="84">
        <v>6.8</v>
      </c>
      <c r="F159" s="61">
        <v>0</v>
      </c>
      <c r="G159" s="80">
        <f t="shared" si="2"/>
        <v>-1</v>
      </c>
      <c r="H159" s="82">
        <f t="shared" si="3"/>
        <v>9.4164518229166596</v>
      </c>
      <c r="I159" s="83"/>
      <c r="Q159" s="80"/>
    </row>
    <row r="160" spans="3:17" x14ac:dyDescent="0.25">
      <c r="C160" s="56">
        <v>43805.208333333336</v>
      </c>
      <c r="D160" s="85">
        <v>9.9018359374999996</v>
      </c>
      <c r="E160" s="84">
        <v>6.6</v>
      </c>
      <c r="F160" s="61">
        <v>0</v>
      </c>
      <c r="G160" s="80">
        <f t="shared" si="2"/>
        <v>-1</v>
      </c>
      <c r="H160" s="82">
        <f t="shared" si="3"/>
        <v>9.9018359374999996</v>
      </c>
      <c r="I160" s="83"/>
      <c r="Q160" s="80"/>
    </row>
    <row r="161" spans="3:17" x14ac:dyDescent="0.25">
      <c r="C161" s="56">
        <v>43805.21875</v>
      </c>
      <c r="D161" s="85">
        <v>9.6106054687499896</v>
      </c>
      <c r="E161" s="84">
        <v>5.0999999999999996</v>
      </c>
      <c r="F161" s="61">
        <v>0</v>
      </c>
      <c r="G161" s="80">
        <f t="shared" si="2"/>
        <v>-1</v>
      </c>
      <c r="H161" s="82">
        <f t="shared" si="3"/>
        <v>9.6106054687499896</v>
      </c>
      <c r="I161" s="83"/>
      <c r="Q161" s="80"/>
    </row>
    <row r="162" spans="3:17" x14ac:dyDescent="0.25">
      <c r="C162" s="56">
        <v>43805.229166666664</v>
      </c>
      <c r="D162" s="85">
        <v>9.0281445312499908</v>
      </c>
      <c r="E162" s="84">
        <v>4.4000000000000004</v>
      </c>
      <c r="F162" s="61">
        <v>0</v>
      </c>
      <c r="G162" s="80">
        <f t="shared" si="2"/>
        <v>-1</v>
      </c>
      <c r="H162" s="82">
        <f t="shared" si="3"/>
        <v>9.0281445312499908</v>
      </c>
      <c r="I162" s="83"/>
      <c r="Q162" s="80"/>
    </row>
    <row r="163" spans="3:17" x14ac:dyDescent="0.25">
      <c r="C163" s="56">
        <v>43805.239583333336</v>
      </c>
      <c r="D163" s="85">
        <v>9.7076822916666607</v>
      </c>
      <c r="E163" s="84">
        <v>4.5</v>
      </c>
      <c r="F163" s="61">
        <v>0</v>
      </c>
      <c r="G163" s="80">
        <f t="shared" si="2"/>
        <v>-1</v>
      </c>
      <c r="H163" s="82">
        <f t="shared" si="3"/>
        <v>9.7076822916666607</v>
      </c>
      <c r="I163" s="83"/>
      <c r="Q163" s="80"/>
    </row>
    <row r="164" spans="3:17" x14ac:dyDescent="0.25">
      <c r="C164" s="56">
        <v>43805.25</v>
      </c>
      <c r="D164" s="85">
        <v>9.9989127604166601</v>
      </c>
      <c r="E164" s="84">
        <v>4.8</v>
      </c>
      <c r="F164" s="61">
        <v>0</v>
      </c>
      <c r="G164" s="80">
        <f t="shared" si="2"/>
        <v>-1</v>
      </c>
      <c r="H164" s="82">
        <f t="shared" si="3"/>
        <v>9.9989127604166601</v>
      </c>
      <c r="I164" s="83"/>
      <c r="Q164" s="80"/>
    </row>
    <row r="165" spans="3:17" x14ac:dyDescent="0.25">
      <c r="C165" s="56">
        <v>43805.260416666664</v>
      </c>
      <c r="D165" s="85">
        <v>17.570904947916599</v>
      </c>
      <c r="E165" s="84">
        <v>5.2</v>
      </c>
      <c r="F165" s="61">
        <v>0</v>
      </c>
      <c r="G165" s="80">
        <f t="shared" si="2"/>
        <v>-1</v>
      </c>
      <c r="H165" s="82">
        <f t="shared" si="3"/>
        <v>17.570904947916599</v>
      </c>
      <c r="I165" s="83"/>
      <c r="Q165" s="80"/>
    </row>
    <row r="166" spans="3:17" x14ac:dyDescent="0.25">
      <c r="C166" s="56">
        <v>43805.270833333336</v>
      </c>
      <c r="D166" s="85">
        <v>9.9018359374999996</v>
      </c>
      <c r="E166" s="84">
        <v>4.5</v>
      </c>
      <c r="F166" s="61">
        <v>0</v>
      </c>
      <c r="G166" s="80">
        <f t="shared" si="2"/>
        <v>-1</v>
      </c>
      <c r="H166" s="82">
        <f t="shared" si="3"/>
        <v>9.9018359374999996</v>
      </c>
      <c r="I166" s="83"/>
      <c r="Q166" s="80"/>
    </row>
    <row r="167" spans="3:17" x14ac:dyDescent="0.25">
      <c r="C167" s="56">
        <v>43805.28125</v>
      </c>
      <c r="D167" s="85">
        <v>9.6106054687499896</v>
      </c>
      <c r="E167" s="84">
        <v>4.4000000000000004</v>
      </c>
      <c r="F167" s="61">
        <v>0</v>
      </c>
      <c r="G167" s="80">
        <f t="shared" si="2"/>
        <v>-1</v>
      </c>
      <c r="H167" s="82">
        <f t="shared" si="3"/>
        <v>9.6106054687499896</v>
      </c>
      <c r="I167" s="83"/>
      <c r="Q167" s="80"/>
    </row>
    <row r="168" spans="3:17" x14ac:dyDescent="0.25">
      <c r="C168" s="56">
        <v>43805.291666666664</v>
      </c>
      <c r="D168" s="85">
        <v>9.4164518229166596</v>
      </c>
      <c r="E168" s="84">
        <v>3.8</v>
      </c>
      <c r="F168" s="61">
        <v>0</v>
      </c>
      <c r="G168" s="80">
        <f t="shared" si="2"/>
        <v>-1</v>
      </c>
      <c r="H168" s="82">
        <f t="shared" si="3"/>
        <v>9.4164518229166596</v>
      </c>
      <c r="I168" s="83"/>
      <c r="Q168" s="80"/>
    </row>
    <row r="169" spans="3:17" x14ac:dyDescent="0.25">
      <c r="C169" s="56">
        <v>43805.302083333336</v>
      </c>
      <c r="D169" s="85">
        <v>8.8339908854166609</v>
      </c>
      <c r="E169" s="84">
        <v>2.2999999999999998</v>
      </c>
      <c r="F169" s="61">
        <v>0</v>
      </c>
      <c r="G169" s="80">
        <f t="shared" si="2"/>
        <v>-1</v>
      </c>
      <c r="H169" s="82">
        <f t="shared" si="3"/>
        <v>8.8339908854166609</v>
      </c>
      <c r="I169" s="83"/>
      <c r="Q169" s="80"/>
    </row>
    <row r="170" spans="3:17" x14ac:dyDescent="0.25">
      <c r="C170" s="56">
        <v>43805.3125</v>
      </c>
      <c r="D170" s="85">
        <v>9.2222981770833297</v>
      </c>
      <c r="E170" s="84">
        <v>2.7</v>
      </c>
      <c r="F170" s="61">
        <v>0</v>
      </c>
      <c r="G170" s="80">
        <f t="shared" si="2"/>
        <v>-1</v>
      </c>
      <c r="H170" s="82">
        <f t="shared" si="3"/>
        <v>9.2222981770833297</v>
      </c>
      <c r="I170" s="83"/>
      <c r="Q170" s="80"/>
    </row>
    <row r="171" spans="3:17" x14ac:dyDescent="0.25">
      <c r="C171" s="56">
        <v>43805.322916666664</v>
      </c>
      <c r="D171" s="85">
        <v>9.9989127604166601</v>
      </c>
      <c r="E171" s="84">
        <v>3.2</v>
      </c>
      <c r="F171" s="61">
        <v>0</v>
      </c>
      <c r="G171" s="80">
        <f t="shared" si="2"/>
        <v>-1</v>
      </c>
      <c r="H171" s="82">
        <f t="shared" si="3"/>
        <v>9.9989127604166601</v>
      </c>
      <c r="I171" s="83"/>
      <c r="Q171" s="80"/>
    </row>
    <row r="172" spans="3:17" x14ac:dyDescent="0.25">
      <c r="C172" s="56">
        <v>43805.333333333336</v>
      </c>
      <c r="D172" s="85">
        <v>15.920598958333301</v>
      </c>
      <c r="E172" s="84">
        <v>5</v>
      </c>
      <c r="F172" s="61">
        <v>0</v>
      </c>
      <c r="G172" s="80">
        <f t="shared" si="2"/>
        <v>-1</v>
      </c>
      <c r="H172" s="82">
        <f t="shared" si="3"/>
        <v>15.920598958333301</v>
      </c>
      <c r="I172" s="83"/>
      <c r="Q172" s="80"/>
    </row>
    <row r="173" spans="3:17" x14ac:dyDescent="0.25">
      <c r="C173" s="56">
        <v>43805.34375</v>
      </c>
      <c r="D173" s="85">
        <v>22.7159765625</v>
      </c>
      <c r="E173" s="84">
        <v>5.3</v>
      </c>
      <c r="F173" s="61">
        <v>0</v>
      </c>
      <c r="G173" s="80">
        <f t="shared" ref="G173:G236" si="4">F173*D173-1</f>
        <v>-1</v>
      </c>
      <c r="H173" s="82">
        <f t="shared" ref="H173:H236" si="5">IF(F173=0,D173,-1)</f>
        <v>22.7159765625</v>
      </c>
      <c r="I173" s="83"/>
      <c r="Q173" s="80"/>
    </row>
    <row r="174" spans="3:17" x14ac:dyDescent="0.25">
      <c r="C174" s="56">
        <v>43805.354166666664</v>
      </c>
      <c r="D174" s="85">
        <v>11.5521419270833</v>
      </c>
      <c r="E174" s="84">
        <v>6</v>
      </c>
      <c r="F174" s="61">
        <v>0</v>
      </c>
      <c r="G174" s="80">
        <f t="shared" si="4"/>
        <v>-1</v>
      </c>
      <c r="H174" s="82">
        <f t="shared" si="5"/>
        <v>11.5521419270833</v>
      </c>
      <c r="I174" s="83"/>
      <c r="Q174" s="80"/>
    </row>
    <row r="175" spans="3:17" x14ac:dyDescent="0.25">
      <c r="C175" s="56">
        <v>43805.364583333336</v>
      </c>
      <c r="D175" s="85">
        <v>10.095989583333299</v>
      </c>
      <c r="E175" s="84">
        <v>6</v>
      </c>
      <c r="F175" s="61">
        <v>0</v>
      </c>
      <c r="G175" s="80">
        <f t="shared" si="4"/>
        <v>-1</v>
      </c>
      <c r="H175" s="82">
        <f t="shared" si="5"/>
        <v>10.095989583333299</v>
      </c>
      <c r="I175" s="83"/>
      <c r="Q175" s="80"/>
    </row>
    <row r="176" spans="3:17" x14ac:dyDescent="0.25">
      <c r="C176" s="56">
        <v>43805.375</v>
      </c>
      <c r="D176" s="85">
        <v>10.095989583333299</v>
      </c>
      <c r="E176" s="84">
        <v>5.0999999999999996</v>
      </c>
      <c r="F176" s="61">
        <v>0</v>
      </c>
      <c r="G176" s="80">
        <f t="shared" si="4"/>
        <v>-1</v>
      </c>
      <c r="H176" s="82">
        <f t="shared" si="5"/>
        <v>10.095989583333299</v>
      </c>
      <c r="I176" s="83"/>
      <c r="Q176" s="80"/>
    </row>
    <row r="177" spans="3:17" x14ac:dyDescent="0.25">
      <c r="C177" s="56">
        <v>43805.385416666664</v>
      </c>
      <c r="D177" s="85">
        <v>8.9310677083333196</v>
      </c>
      <c r="E177" s="84">
        <v>4.4000000000000004</v>
      </c>
      <c r="F177" s="61">
        <v>0</v>
      </c>
      <c r="G177" s="80">
        <f t="shared" si="4"/>
        <v>-1</v>
      </c>
      <c r="H177" s="82">
        <f t="shared" si="5"/>
        <v>8.9310677083333196</v>
      </c>
      <c r="I177" s="83"/>
      <c r="Q177" s="80"/>
    </row>
    <row r="178" spans="3:17" x14ac:dyDescent="0.25">
      <c r="C178" s="56">
        <v>43805.395833333336</v>
      </c>
      <c r="D178" s="85">
        <v>22.327669270833301</v>
      </c>
      <c r="E178" s="84">
        <v>3</v>
      </c>
      <c r="F178" s="61">
        <v>0</v>
      </c>
      <c r="G178" s="80">
        <f t="shared" si="4"/>
        <v>-1</v>
      </c>
      <c r="H178" s="82">
        <f t="shared" si="5"/>
        <v>22.327669270833301</v>
      </c>
      <c r="I178" s="83"/>
      <c r="Q178" s="80"/>
    </row>
    <row r="179" spans="3:17" x14ac:dyDescent="0.25">
      <c r="C179" s="56">
        <v>43805.40625</v>
      </c>
      <c r="D179" s="85">
        <v>24.4633593749999</v>
      </c>
      <c r="E179" s="84">
        <v>2.5</v>
      </c>
      <c r="F179" s="61">
        <v>0</v>
      </c>
      <c r="G179" s="80">
        <f t="shared" si="4"/>
        <v>-1</v>
      </c>
      <c r="H179" s="82">
        <f t="shared" si="5"/>
        <v>24.4633593749999</v>
      </c>
      <c r="I179" s="83"/>
      <c r="Q179" s="80"/>
    </row>
    <row r="180" spans="3:17" x14ac:dyDescent="0.25">
      <c r="C180" s="56">
        <v>43805.416666666664</v>
      </c>
      <c r="D180" s="85">
        <v>10.8726041666666</v>
      </c>
      <c r="E180" s="84">
        <v>3.4</v>
      </c>
      <c r="F180" s="61">
        <v>0</v>
      </c>
      <c r="G180" s="80">
        <f t="shared" si="4"/>
        <v>-1</v>
      </c>
      <c r="H180" s="82">
        <f t="shared" si="5"/>
        <v>10.8726041666666</v>
      </c>
      <c r="I180" s="83"/>
      <c r="Q180" s="80"/>
    </row>
    <row r="181" spans="3:17" x14ac:dyDescent="0.25">
      <c r="C181" s="56">
        <v>43805.427083333336</v>
      </c>
      <c r="D181" s="85">
        <v>7.9602994791666601</v>
      </c>
      <c r="E181" s="84">
        <v>4</v>
      </c>
      <c r="F181" s="61">
        <v>0</v>
      </c>
      <c r="G181" s="80">
        <f t="shared" si="4"/>
        <v>-1</v>
      </c>
      <c r="H181" s="82">
        <f t="shared" si="5"/>
        <v>7.9602994791666601</v>
      </c>
      <c r="I181" s="83"/>
      <c r="Q181" s="80"/>
    </row>
    <row r="182" spans="3:17" x14ac:dyDescent="0.25">
      <c r="C182" s="56">
        <v>43805.4375</v>
      </c>
      <c r="D182" s="85">
        <v>8.0573763020833304</v>
      </c>
      <c r="E182" s="84">
        <v>4.2</v>
      </c>
      <c r="F182" s="61">
        <v>1</v>
      </c>
      <c r="G182" s="80">
        <f t="shared" si="4"/>
        <v>7.0573763020833304</v>
      </c>
      <c r="H182" s="82">
        <f t="shared" si="5"/>
        <v>-1</v>
      </c>
      <c r="I182" s="83"/>
      <c r="Q182" s="80"/>
    </row>
    <row r="183" spans="3:17" x14ac:dyDescent="0.25">
      <c r="C183" s="56">
        <v>43805.447916666664</v>
      </c>
      <c r="D183" s="85">
        <v>10.484296874999901</v>
      </c>
      <c r="E183" s="84">
        <v>3.9</v>
      </c>
      <c r="F183" s="61">
        <v>1</v>
      </c>
      <c r="G183" s="80">
        <f t="shared" si="4"/>
        <v>9.4842968749999006</v>
      </c>
      <c r="H183" s="82">
        <f t="shared" si="5"/>
        <v>-1</v>
      </c>
      <c r="I183" s="83"/>
      <c r="Q183" s="80"/>
    </row>
    <row r="184" spans="3:17" x14ac:dyDescent="0.25">
      <c r="C184" s="56">
        <v>43805.458333333336</v>
      </c>
      <c r="D184" s="85">
        <v>28.540585937499898</v>
      </c>
      <c r="E184" s="84">
        <v>3.5</v>
      </c>
      <c r="F184" s="61">
        <v>1</v>
      </c>
      <c r="G184" s="80">
        <f t="shared" si="4"/>
        <v>27.540585937499898</v>
      </c>
      <c r="H184" s="82">
        <f t="shared" si="5"/>
        <v>-1</v>
      </c>
      <c r="I184" s="83"/>
      <c r="Q184" s="80"/>
    </row>
    <row r="185" spans="3:17" x14ac:dyDescent="0.25">
      <c r="C185" s="56">
        <v>43805.46875</v>
      </c>
      <c r="D185" s="85">
        <v>26.987356770833301</v>
      </c>
      <c r="E185" s="84">
        <v>4.2</v>
      </c>
      <c r="F185" s="61">
        <v>1</v>
      </c>
      <c r="G185" s="80">
        <f t="shared" si="4"/>
        <v>25.987356770833301</v>
      </c>
      <c r="H185" s="82">
        <f t="shared" si="5"/>
        <v>-1</v>
      </c>
      <c r="I185" s="83"/>
      <c r="Q185" s="80"/>
    </row>
    <row r="186" spans="3:17" x14ac:dyDescent="0.25">
      <c r="C186" s="56">
        <v>43805.479166666664</v>
      </c>
      <c r="D186" s="85">
        <v>2.5239973958333302</v>
      </c>
      <c r="E186" s="84">
        <v>5.4</v>
      </c>
      <c r="F186" s="61">
        <v>1</v>
      </c>
      <c r="G186" s="80">
        <f t="shared" si="4"/>
        <v>1.5239973958333302</v>
      </c>
      <c r="H186" s="82">
        <f t="shared" si="5"/>
        <v>-1</v>
      </c>
      <c r="I186" s="83"/>
      <c r="Q186" s="80"/>
    </row>
    <row r="187" spans="3:17" x14ac:dyDescent="0.25">
      <c r="C187" s="56">
        <v>43805.489583333336</v>
      </c>
      <c r="D187" s="85">
        <v>5.6304557291666599</v>
      </c>
      <c r="E187" s="84">
        <v>6.2</v>
      </c>
      <c r="F187" s="61">
        <v>1</v>
      </c>
      <c r="G187" s="80">
        <f t="shared" si="4"/>
        <v>4.6304557291666599</v>
      </c>
      <c r="H187" s="82">
        <f t="shared" si="5"/>
        <v>-1</v>
      </c>
      <c r="I187" s="83"/>
      <c r="Q187" s="80"/>
    </row>
    <row r="188" spans="3:17" x14ac:dyDescent="0.25">
      <c r="C188" s="56">
        <v>43805.5</v>
      </c>
      <c r="D188" s="85">
        <v>10.290143229166601</v>
      </c>
      <c r="E188" s="84">
        <v>7.1</v>
      </c>
      <c r="F188" s="61">
        <v>1</v>
      </c>
      <c r="G188" s="80">
        <f t="shared" si="4"/>
        <v>9.2901432291666008</v>
      </c>
      <c r="H188" s="82">
        <f t="shared" si="5"/>
        <v>-1</v>
      </c>
      <c r="I188" s="83"/>
      <c r="Q188" s="80"/>
    </row>
    <row r="189" spans="3:17" x14ac:dyDescent="0.25">
      <c r="C189" s="56">
        <v>43805.510416666664</v>
      </c>
      <c r="D189" s="85">
        <v>11.066757812499899</v>
      </c>
      <c r="E189" s="84">
        <v>7.6</v>
      </c>
      <c r="F189" s="61">
        <v>1</v>
      </c>
      <c r="G189" s="80">
        <f t="shared" si="4"/>
        <v>10.066757812499899</v>
      </c>
      <c r="H189" s="82">
        <f t="shared" si="5"/>
        <v>-1</v>
      </c>
      <c r="I189" s="83"/>
      <c r="Q189" s="80"/>
    </row>
    <row r="190" spans="3:17" x14ac:dyDescent="0.25">
      <c r="C190" s="56">
        <v>43805.520833333336</v>
      </c>
      <c r="D190" s="85">
        <v>8.2515299479166604</v>
      </c>
      <c r="E190" s="84">
        <v>8</v>
      </c>
      <c r="F190" s="61">
        <v>1</v>
      </c>
      <c r="G190" s="80">
        <f t="shared" si="4"/>
        <v>7.2515299479166604</v>
      </c>
      <c r="H190" s="82">
        <f t="shared" si="5"/>
        <v>-1</v>
      </c>
      <c r="I190" s="83"/>
      <c r="Q190" s="80"/>
    </row>
    <row r="191" spans="3:17" x14ac:dyDescent="0.25">
      <c r="C191" s="56">
        <v>43805.53125</v>
      </c>
      <c r="D191" s="85">
        <v>5.2421484374999903</v>
      </c>
      <c r="E191" s="84">
        <v>8.8000000000000007</v>
      </c>
      <c r="F191" s="61">
        <v>1</v>
      </c>
      <c r="G191" s="80">
        <f t="shared" si="4"/>
        <v>4.2421484374999903</v>
      </c>
      <c r="H191" s="82">
        <f t="shared" si="5"/>
        <v>-1</v>
      </c>
      <c r="I191" s="83"/>
      <c r="Q191" s="80"/>
    </row>
    <row r="192" spans="3:17" x14ac:dyDescent="0.25">
      <c r="C192" s="56">
        <v>43805.541666666664</v>
      </c>
      <c r="D192" s="85">
        <v>24.075052083333301</v>
      </c>
      <c r="E192" s="84">
        <v>9.5</v>
      </c>
      <c r="F192" s="61">
        <v>1</v>
      </c>
      <c r="G192" s="80">
        <f t="shared" si="4"/>
        <v>23.075052083333301</v>
      </c>
      <c r="H192" s="82">
        <f t="shared" si="5"/>
        <v>-1</v>
      </c>
      <c r="I192" s="83"/>
      <c r="Q192" s="80"/>
    </row>
    <row r="193" spans="3:17" x14ac:dyDescent="0.25">
      <c r="C193" s="56">
        <v>43805.552083333336</v>
      </c>
      <c r="D193" s="85">
        <v>11.4550651041666</v>
      </c>
      <c r="E193" s="84">
        <v>10</v>
      </c>
      <c r="F193" s="61">
        <v>1</v>
      </c>
      <c r="G193" s="80">
        <f t="shared" si="4"/>
        <v>10.4550651041666</v>
      </c>
      <c r="H193" s="82">
        <f t="shared" si="5"/>
        <v>-1</v>
      </c>
      <c r="I193" s="83"/>
      <c r="Q193" s="80"/>
    </row>
    <row r="194" spans="3:17" x14ac:dyDescent="0.25">
      <c r="C194" s="56">
        <v>43805.5625</v>
      </c>
      <c r="D194" s="85">
        <v>9.0281445312499908</v>
      </c>
      <c r="E194" s="84">
        <v>10.4</v>
      </c>
      <c r="F194" s="61">
        <v>1</v>
      </c>
      <c r="G194" s="80">
        <f t="shared" si="4"/>
        <v>8.0281445312499908</v>
      </c>
      <c r="H194" s="82">
        <f t="shared" si="5"/>
        <v>-1</v>
      </c>
      <c r="I194" s="83"/>
      <c r="Q194" s="80"/>
    </row>
    <row r="195" spans="3:17" x14ac:dyDescent="0.25">
      <c r="C195" s="56">
        <v>43805.572916666664</v>
      </c>
      <c r="D195" s="85">
        <v>11.4550651041666</v>
      </c>
      <c r="E195" s="84">
        <v>9.8000000000000007</v>
      </c>
      <c r="F195" s="61">
        <v>1</v>
      </c>
      <c r="G195" s="80">
        <f t="shared" si="4"/>
        <v>10.4550651041666</v>
      </c>
      <c r="H195" s="82">
        <f t="shared" si="5"/>
        <v>-1</v>
      </c>
      <c r="I195" s="83"/>
      <c r="Q195" s="80"/>
    </row>
    <row r="196" spans="3:17" x14ac:dyDescent="0.25">
      <c r="C196" s="56">
        <v>43805.583333333336</v>
      </c>
      <c r="D196" s="85">
        <v>9.1252213541666602</v>
      </c>
      <c r="E196" s="84">
        <v>9.8000000000000007</v>
      </c>
      <c r="F196" s="61">
        <v>1</v>
      </c>
      <c r="G196" s="80">
        <f t="shared" si="4"/>
        <v>8.1252213541666602</v>
      </c>
      <c r="H196" s="82">
        <f t="shared" si="5"/>
        <v>-1</v>
      </c>
      <c r="I196" s="83"/>
      <c r="Q196" s="80"/>
    </row>
    <row r="197" spans="3:17" x14ac:dyDescent="0.25">
      <c r="C197" s="56">
        <v>43805.59375</v>
      </c>
      <c r="D197" s="85">
        <v>3.6889192708333298</v>
      </c>
      <c r="E197" s="84">
        <v>10.1</v>
      </c>
      <c r="F197" s="61">
        <v>1</v>
      </c>
      <c r="G197" s="80">
        <f t="shared" si="4"/>
        <v>2.6889192708333298</v>
      </c>
      <c r="H197" s="82">
        <f t="shared" si="5"/>
        <v>-1</v>
      </c>
      <c r="I197" s="83"/>
      <c r="Q197" s="80"/>
    </row>
    <row r="198" spans="3:17" x14ac:dyDescent="0.25">
      <c r="C198" s="56">
        <v>43805.604166666664</v>
      </c>
      <c r="D198" s="85">
        <v>0.87369140624999797</v>
      </c>
      <c r="E198" s="84">
        <v>9.6999999999999993</v>
      </c>
      <c r="F198" s="61">
        <v>1</v>
      </c>
      <c r="G198" s="80">
        <f t="shared" si="4"/>
        <v>-0.12630859375000203</v>
      </c>
      <c r="H198" s="82">
        <f t="shared" si="5"/>
        <v>-1</v>
      </c>
      <c r="I198" s="83"/>
      <c r="Q198" s="80"/>
    </row>
    <row r="199" spans="3:17" x14ac:dyDescent="0.25">
      <c r="C199" s="56">
        <v>43805.614583333336</v>
      </c>
      <c r="D199" s="85">
        <v>3.1064583333333302</v>
      </c>
      <c r="E199" s="84">
        <v>9.5</v>
      </c>
      <c r="F199" s="61">
        <v>1</v>
      </c>
      <c r="G199" s="80">
        <f t="shared" si="4"/>
        <v>2.1064583333333302</v>
      </c>
      <c r="H199" s="82">
        <f t="shared" si="5"/>
        <v>-1</v>
      </c>
      <c r="I199" s="83"/>
      <c r="Q199" s="80"/>
    </row>
    <row r="200" spans="3:17" x14ac:dyDescent="0.25">
      <c r="C200" s="56">
        <v>43805.625</v>
      </c>
      <c r="D200" s="85">
        <v>3.8830729166666602</v>
      </c>
      <c r="E200" s="84">
        <v>8.5</v>
      </c>
      <c r="F200" s="61">
        <v>1</v>
      </c>
      <c r="G200" s="80">
        <f t="shared" si="4"/>
        <v>2.8830729166666602</v>
      </c>
      <c r="H200" s="82">
        <f t="shared" si="5"/>
        <v>-1</v>
      </c>
      <c r="I200" s="83"/>
      <c r="Q200" s="80"/>
    </row>
    <row r="201" spans="3:17" x14ac:dyDescent="0.25">
      <c r="C201" s="56">
        <v>43805.635416666664</v>
      </c>
      <c r="D201" s="85">
        <v>3.3006119791666602</v>
      </c>
      <c r="E201" s="84">
        <v>7.9</v>
      </c>
      <c r="F201" s="61">
        <v>1</v>
      </c>
      <c r="G201" s="80">
        <f t="shared" si="4"/>
        <v>2.3006119791666602</v>
      </c>
      <c r="H201" s="82">
        <f t="shared" si="5"/>
        <v>-1</v>
      </c>
      <c r="I201" s="83"/>
    </row>
    <row r="202" spans="3:17" x14ac:dyDescent="0.25">
      <c r="C202" s="56">
        <v>43805.645833333336</v>
      </c>
      <c r="D202" s="85">
        <v>23.977975260416599</v>
      </c>
      <c r="E202" s="84">
        <v>8.6</v>
      </c>
      <c r="F202" s="61">
        <v>1</v>
      </c>
      <c r="G202" s="80">
        <f t="shared" si="4"/>
        <v>22.977975260416599</v>
      </c>
      <c r="H202" s="82">
        <f t="shared" si="5"/>
        <v>-1</v>
      </c>
      <c r="I202" s="83"/>
      <c r="Q202" s="80"/>
    </row>
    <row r="203" spans="3:17" x14ac:dyDescent="0.25">
      <c r="C203" s="56">
        <v>43805.65625</v>
      </c>
      <c r="D203" s="85">
        <v>21.551054687499999</v>
      </c>
      <c r="E203" s="84">
        <v>8.3000000000000007</v>
      </c>
      <c r="F203" s="61">
        <v>1</v>
      </c>
      <c r="G203" s="80">
        <f t="shared" si="4"/>
        <v>20.551054687499999</v>
      </c>
      <c r="H203" s="82">
        <f t="shared" si="5"/>
        <v>-1</v>
      </c>
      <c r="I203" s="83"/>
      <c r="Q203" s="80"/>
    </row>
    <row r="204" spans="3:17" x14ac:dyDescent="0.25">
      <c r="C204" s="56">
        <v>43805.666666666664</v>
      </c>
      <c r="D204" s="85">
        <v>19.6095182291666</v>
      </c>
      <c r="E204" s="84">
        <v>6.7</v>
      </c>
      <c r="F204" s="61">
        <v>1</v>
      </c>
      <c r="G204" s="80">
        <f t="shared" si="4"/>
        <v>18.6095182291666</v>
      </c>
      <c r="H204" s="82">
        <f t="shared" si="5"/>
        <v>-1</v>
      </c>
      <c r="I204" s="83"/>
      <c r="Q204" s="80"/>
    </row>
    <row r="205" spans="3:17" x14ac:dyDescent="0.25">
      <c r="C205" s="56">
        <v>43805.677083333336</v>
      </c>
      <c r="D205" s="85">
        <v>26.2107421874999</v>
      </c>
      <c r="E205" s="84">
        <v>5.9</v>
      </c>
      <c r="F205" s="61">
        <v>1</v>
      </c>
      <c r="G205" s="80">
        <f t="shared" si="4"/>
        <v>25.2107421874999</v>
      </c>
      <c r="H205" s="82">
        <f t="shared" si="5"/>
        <v>-1</v>
      </c>
      <c r="I205" s="83"/>
      <c r="Q205" s="80"/>
    </row>
    <row r="206" spans="3:17" x14ac:dyDescent="0.25">
      <c r="C206" s="56">
        <v>43805.6875</v>
      </c>
      <c r="D206" s="85">
        <v>27.084433593749999</v>
      </c>
      <c r="E206" s="84">
        <v>8</v>
      </c>
      <c r="F206" s="61">
        <v>1</v>
      </c>
      <c r="G206" s="80">
        <f t="shared" si="4"/>
        <v>26.084433593749999</v>
      </c>
      <c r="H206" s="82">
        <f t="shared" si="5"/>
        <v>-1</v>
      </c>
      <c r="I206" s="83"/>
      <c r="Q206" s="80"/>
    </row>
    <row r="207" spans="3:17" x14ac:dyDescent="0.25">
      <c r="C207" s="56">
        <v>43805.697916666664</v>
      </c>
      <c r="D207" s="85">
        <v>24.9487434895833</v>
      </c>
      <c r="E207" s="84">
        <v>7.9</v>
      </c>
      <c r="F207" s="61">
        <v>1</v>
      </c>
      <c r="G207" s="80">
        <f t="shared" si="4"/>
        <v>23.9487434895833</v>
      </c>
      <c r="H207" s="82">
        <f t="shared" si="5"/>
        <v>-1</v>
      </c>
      <c r="I207" s="83"/>
      <c r="Q207" s="80"/>
    </row>
    <row r="208" spans="3:17" x14ac:dyDescent="0.25">
      <c r="C208" s="56">
        <v>43805.708333333336</v>
      </c>
      <c r="D208" s="85">
        <v>10.3872200520833</v>
      </c>
      <c r="E208" s="84">
        <v>5.7</v>
      </c>
      <c r="F208" s="61">
        <v>1</v>
      </c>
      <c r="G208" s="80">
        <f t="shared" si="4"/>
        <v>9.3872200520833005</v>
      </c>
      <c r="H208" s="82">
        <f t="shared" si="5"/>
        <v>-1</v>
      </c>
      <c r="I208" s="83"/>
      <c r="Q208" s="80"/>
    </row>
    <row r="209" spans="3:17" x14ac:dyDescent="0.25">
      <c r="C209" s="56">
        <v>43805.71875</v>
      </c>
      <c r="D209" s="85">
        <v>8.0573763020833304</v>
      </c>
      <c r="E209" s="84">
        <v>7.2</v>
      </c>
      <c r="F209" s="61">
        <v>1</v>
      </c>
      <c r="G209" s="80">
        <f t="shared" si="4"/>
        <v>7.0573763020833304</v>
      </c>
      <c r="H209" s="82">
        <f t="shared" si="5"/>
        <v>-1</v>
      </c>
      <c r="I209" s="83"/>
      <c r="Q209" s="80"/>
    </row>
    <row r="210" spans="3:17" x14ac:dyDescent="0.25">
      <c r="C210" s="56">
        <v>43805.729166666664</v>
      </c>
      <c r="D210" s="85">
        <v>0.87369140624999797</v>
      </c>
      <c r="E210" s="84">
        <v>7.7</v>
      </c>
      <c r="F210" s="61">
        <v>1</v>
      </c>
      <c r="G210" s="80">
        <f t="shared" si="4"/>
        <v>-0.12630859375000203</v>
      </c>
      <c r="H210" s="82">
        <f t="shared" si="5"/>
        <v>-1</v>
      </c>
      <c r="I210" s="83"/>
      <c r="Q210" s="80"/>
    </row>
    <row r="211" spans="3:17" x14ac:dyDescent="0.25">
      <c r="C211" s="56">
        <v>43805.739583333336</v>
      </c>
      <c r="D211" s="85">
        <v>7.8632226562499996</v>
      </c>
      <c r="E211" s="84">
        <v>8.6</v>
      </c>
      <c r="F211" s="61">
        <v>1</v>
      </c>
      <c r="G211" s="80">
        <f t="shared" si="4"/>
        <v>6.8632226562499996</v>
      </c>
      <c r="H211" s="82">
        <f t="shared" si="5"/>
        <v>-1</v>
      </c>
      <c r="I211" s="83"/>
      <c r="Q211" s="80"/>
    </row>
    <row r="212" spans="3:17" x14ac:dyDescent="0.25">
      <c r="C212" s="56">
        <v>43805.75</v>
      </c>
      <c r="D212" s="85">
        <v>5.2421484374999903</v>
      </c>
      <c r="E212" s="84">
        <v>9.6999999999999993</v>
      </c>
      <c r="F212" s="61">
        <v>1</v>
      </c>
      <c r="G212" s="80">
        <f t="shared" si="4"/>
        <v>4.2421484374999903</v>
      </c>
      <c r="H212" s="82">
        <f t="shared" si="5"/>
        <v>-1</v>
      </c>
      <c r="I212" s="83"/>
      <c r="Q212" s="80"/>
    </row>
    <row r="213" spans="3:17" x14ac:dyDescent="0.25">
      <c r="C213" s="56">
        <v>43805.760416666664</v>
      </c>
      <c r="D213" s="85">
        <v>5.5333789062500003</v>
      </c>
      <c r="E213" s="84">
        <v>10.3</v>
      </c>
      <c r="F213" s="61">
        <v>1</v>
      </c>
      <c r="G213" s="80">
        <f t="shared" si="4"/>
        <v>4.5333789062500003</v>
      </c>
      <c r="H213" s="82">
        <f t="shared" si="5"/>
        <v>-1</v>
      </c>
      <c r="I213" s="83"/>
    </row>
    <row r="214" spans="3:17" x14ac:dyDescent="0.25">
      <c r="C214" s="56">
        <v>43805.770833333336</v>
      </c>
      <c r="D214" s="85">
        <v>1.9415364583333301</v>
      </c>
      <c r="E214" s="84">
        <v>9.9</v>
      </c>
      <c r="F214" s="61">
        <v>1</v>
      </c>
      <c r="G214" s="80">
        <f t="shared" si="4"/>
        <v>0.94153645833333011</v>
      </c>
      <c r="H214" s="82">
        <f t="shared" si="5"/>
        <v>-1</v>
      </c>
      <c r="I214" s="83"/>
      <c r="Q214" s="80"/>
    </row>
    <row r="215" spans="3:17" x14ac:dyDescent="0.25">
      <c r="C215" s="56">
        <v>43805.78125</v>
      </c>
      <c r="D215" s="85">
        <v>10.484296874999901</v>
      </c>
      <c r="E215" s="84">
        <v>9.6999999999999993</v>
      </c>
      <c r="F215" s="61">
        <v>1</v>
      </c>
      <c r="G215" s="80">
        <f t="shared" si="4"/>
        <v>9.4842968749999006</v>
      </c>
      <c r="H215" s="82">
        <f t="shared" si="5"/>
        <v>-1</v>
      </c>
      <c r="I215" s="83"/>
      <c r="Q215" s="80"/>
    </row>
    <row r="216" spans="3:17" x14ac:dyDescent="0.25">
      <c r="C216" s="56">
        <v>43805.791666666664</v>
      </c>
      <c r="D216" s="85">
        <v>8.1544531249999892</v>
      </c>
      <c r="E216" s="84">
        <v>10.4</v>
      </c>
      <c r="F216" s="61">
        <v>1</v>
      </c>
      <c r="G216" s="80">
        <f t="shared" si="4"/>
        <v>7.1544531249999892</v>
      </c>
      <c r="H216" s="82">
        <f t="shared" si="5"/>
        <v>-1</v>
      </c>
      <c r="I216" s="83"/>
      <c r="Q216" s="80"/>
    </row>
    <row r="217" spans="3:17" x14ac:dyDescent="0.25">
      <c r="C217" s="56">
        <v>43805.802083333336</v>
      </c>
      <c r="D217" s="85">
        <v>5.8731477864583299</v>
      </c>
      <c r="E217" s="84">
        <v>10.199999999999999</v>
      </c>
      <c r="F217" s="61">
        <v>1</v>
      </c>
      <c r="G217" s="80">
        <f t="shared" si="4"/>
        <v>4.8731477864583299</v>
      </c>
      <c r="H217" s="82">
        <f t="shared" si="5"/>
        <v>-1</v>
      </c>
      <c r="I217" s="83"/>
      <c r="Q217" s="80"/>
    </row>
    <row r="218" spans="3:17" x14ac:dyDescent="0.25">
      <c r="C218" s="56">
        <v>43805.8125</v>
      </c>
      <c r="D218" s="85">
        <v>7.2807617187499902</v>
      </c>
      <c r="E218" s="84">
        <v>10.5</v>
      </c>
      <c r="F218" s="61">
        <v>1</v>
      </c>
      <c r="G218" s="80">
        <f t="shared" si="4"/>
        <v>6.2807617187499902</v>
      </c>
      <c r="H218" s="82">
        <f t="shared" si="5"/>
        <v>-1</v>
      </c>
      <c r="I218" s="83"/>
      <c r="Q218" s="80"/>
    </row>
    <row r="219" spans="3:17" x14ac:dyDescent="0.25">
      <c r="C219" s="56">
        <v>43805.822916666664</v>
      </c>
      <c r="D219" s="85">
        <v>5.5333789062499896</v>
      </c>
      <c r="E219" s="84">
        <v>9.8000000000000007</v>
      </c>
      <c r="F219" s="61">
        <v>1</v>
      </c>
      <c r="G219" s="80">
        <f t="shared" si="4"/>
        <v>4.5333789062499896</v>
      </c>
      <c r="H219" s="82">
        <f t="shared" si="5"/>
        <v>-1</v>
      </c>
      <c r="I219" s="83"/>
      <c r="Q219" s="80"/>
    </row>
    <row r="220" spans="3:17" x14ac:dyDescent="0.25">
      <c r="C220" s="56">
        <v>43805.833333333336</v>
      </c>
      <c r="D220" s="85">
        <v>7.6690690104166599</v>
      </c>
      <c r="E220" s="84">
        <v>7.4</v>
      </c>
      <c r="F220" s="61">
        <v>1</v>
      </c>
      <c r="G220" s="80">
        <f t="shared" si="4"/>
        <v>6.6690690104166599</v>
      </c>
      <c r="H220" s="82">
        <f t="shared" si="5"/>
        <v>-1</v>
      </c>
      <c r="I220" s="83"/>
      <c r="Q220" s="80"/>
    </row>
    <row r="221" spans="3:17" x14ac:dyDescent="0.25">
      <c r="C221" s="56">
        <v>43805.84375</v>
      </c>
      <c r="D221" s="85">
        <v>22.7159765625</v>
      </c>
      <c r="E221" s="84">
        <v>6.6</v>
      </c>
      <c r="F221" s="61">
        <v>1</v>
      </c>
      <c r="G221" s="80">
        <f t="shared" si="4"/>
        <v>21.7159765625</v>
      </c>
      <c r="H221" s="82">
        <f t="shared" si="5"/>
        <v>-1</v>
      </c>
      <c r="I221" s="83"/>
      <c r="Q221" s="80"/>
    </row>
    <row r="222" spans="3:17" x14ac:dyDescent="0.25">
      <c r="C222" s="56">
        <v>43805.854166666664</v>
      </c>
      <c r="D222" s="85">
        <v>23.3955143229166</v>
      </c>
      <c r="E222" s="84">
        <v>6.2</v>
      </c>
      <c r="F222" s="61">
        <v>1</v>
      </c>
      <c r="G222" s="80">
        <f t="shared" si="4"/>
        <v>22.3955143229166</v>
      </c>
      <c r="H222" s="82">
        <f t="shared" si="5"/>
        <v>-1</v>
      </c>
      <c r="I222" s="83"/>
      <c r="Q222" s="80"/>
    </row>
    <row r="223" spans="3:17" x14ac:dyDescent="0.25">
      <c r="C223" s="56">
        <v>43805.864583333336</v>
      </c>
      <c r="D223" s="85">
        <v>14.949830729166599</v>
      </c>
      <c r="E223" s="84">
        <v>5.8</v>
      </c>
      <c r="F223" s="61">
        <v>1</v>
      </c>
      <c r="G223" s="80">
        <f t="shared" si="4"/>
        <v>13.949830729166599</v>
      </c>
      <c r="H223" s="82">
        <f t="shared" si="5"/>
        <v>-1</v>
      </c>
      <c r="I223" s="83"/>
      <c r="Q223" s="80"/>
    </row>
    <row r="224" spans="3:17" x14ac:dyDescent="0.25">
      <c r="C224" s="56">
        <v>43805.875</v>
      </c>
      <c r="D224" s="85">
        <v>13.1053710937499</v>
      </c>
      <c r="E224" s="84">
        <v>5.0999999999999996</v>
      </c>
      <c r="F224" s="61">
        <v>1</v>
      </c>
      <c r="G224" s="80">
        <f t="shared" si="4"/>
        <v>12.1053710937499</v>
      </c>
      <c r="H224" s="82">
        <f t="shared" si="5"/>
        <v>-1</v>
      </c>
      <c r="I224" s="83"/>
      <c r="Q224" s="80"/>
    </row>
    <row r="225" spans="3:17" x14ac:dyDescent="0.25">
      <c r="C225" s="56">
        <v>43805.885416666664</v>
      </c>
      <c r="D225" s="85">
        <v>19.318287760416599</v>
      </c>
      <c r="E225" s="84">
        <v>4.8</v>
      </c>
      <c r="F225" s="61">
        <v>1</v>
      </c>
      <c r="G225" s="80">
        <f t="shared" si="4"/>
        <v>18.318287760416599</v>
      </c>
      <c r="H225" s="82">
        <f t="shared" si="5"/>
        <v>-1</v>
      </c>
      <c r="I225" s="83"/>
      <c r="Q225" s="80"/>
    </row>
    <row r="226" spans="3:17" x14ac:dyDescent="0.25">
      <c r="C226" s="56">
        <v>43805.895833333336</v>
      </c>
      <c r="D226" s="85">
        <v>18.153365885416601</v>
      </c>
      <c r="E226" s="84">
        <v>3.5</v>
      </c>
      <c r="F226" s="61">
        <v>1</v>
      </c>
      <c r="G226" s="80">
        <f t="shared" si="4"/>
        <v>17.153365885416601</v>
      </c>
      <c r="H226" s="82">
        <f t="shared" si="5"/>
        <v>-1</v>
      </c>
      <c r="I226" s="83"/>
      <c r="Q226" s="80"/>
    </row>
    <row r="227" spans="3:17" x14ac:dyDescent="0.25">
      <c r="C227" s="56">
        <v>43805.90625</v>
      </c>
      <c r="D227" s="85">
        <v>13.590755208333301</v>
      </c>
      <c r="E227" s="84">
        <v>2.8</v>
      </c>
      <c r="F227" s="61">
        <v>1</v>
      </c>
      <c r="G227" s="80">
        <f t="shared" si="4"/>
        <v>12.590755208333301</v>
      </c>
      <c r="H227" s="82">
        <f t="shared" si="5"/>
        <v>-1</v>
      </c>
      <c r="I227" s="83"/>
      <c r="Q227" s="80"/>
    </row>
    <row r="228" spans="3:17" x14ac:dyDescent="0.25">
      <c r="C228" s="56">
        <v>43805.916666666664</v>
      </c>
      <c r="D228" s="85">
        <v>9.5135286458333308</v>
      </c>
      <c r="E228" s="84">
        <v>7.1</v>
      </c>
      <c r="F228" s="61">
        <v>1</v>
      </c>
      <c r="G228" s="80">
        <f t="shared" si="4"/>
        <v>8.5135286458333308</v>
      </c>
      <c r="H228" s="82">
        <f t="shared" si="5"/>
        <v>-1</v>
      </c>
      <c r="I228" s="83"/>
      <c r="Q228" s="80"/>
    </row>
    <row r="229" spans="3:17" x14ac:dyDescent="0.25">
      <c r="C229" s="56">
        <v>43805.927083333336</v>
      </c>
      <c r="D229" s="85">
        <v>6.5041471354166598</v>
      </c>
      <c r="E229" s="84">
        <v>6.9</v>
      </c>
      <c r="F229" s="61">
        <v>1</v>
      </c>
      <c r="G229" s="80">
        <f t="shared" si="4"/>
        <v>5.5041471354166598</v>
      </c>
      <c r="H229" s="82">
        <f t="shared" si="5"/>
        <v>-1</v>
      </c>
      <c r="I229" s="83"/>
      <c r="Q229" s="80"/>
    </row>
    <row r="230" spans="3:17" x14ac:dyDescent="0.25">
      <c r="C230" s="56">
        <v>43805.9375</v>
      </c>
      <c r="D230" s="85">
        <v>6.6012239583333301</v>
      </c>
      <c r="E230" s="84">
        <v>6.5</v>
      </c>
      <c r="F230" s="61">
        <v>1</v>
      </c>
      <c r="G230" s="80">
        <f t="shared" si="4"/>
        <v>5.6012239583333301</v>
      </c>
      <c r="H230" s="82">
        <f t="shared" si="5"/>
        <v>-1</v>
      </c>
      <c r="I230" s="83"/>
      <c r="Q230" s="80"/>
    </row>
    <row r="231" spans="3:17" x14ac:dyDescent="0.25">
      <c r="C231" s="56">
        <v>43805.947916666664</v>
      </c>
      <c r="D231" s="85">
        <v>6.5041471354166598</v>
      </c>
      <c r="E231" s="84">
        <v>6.9</v>
      </c>
      <c r="F231" s="61">
        <v>1</v>
      </c>
      <c r="G231" s="80">
        <f t="shared" si="4"/>
        <v>5.5041471354166598</v>
      </c>
      <c r="H231" s="82">
        <f t="shared" si="5"/>
        <v>-1</v>
      </c>
      <c r="I231" s="83"/>
      <c r="Q231" s="80"/>
    </row>
    <row r="232" spans="3:17" x14ac:dyDescent="0.25">
      <c r="C232" s="56">
        <v>43805.958333333336</v>
      </c>
      <c r="D232" s="85">
        <v>8.2515299479166604</v>
      </c>
      <c r="E232" s="84">
        <v>6.7</v>
      </c>
      <c r="F232" s="61">
        <v>0</v>
      </c>
      <c r="G232" s="80">
        <f t="shared" si="4"/>
        <v>-1</v>
      </c>
      <c r="H232" s="82">
        <f t="shared" si="5"/>
        <v>8.2515299479166604</v>
      </c>
      <c r="I232" s="83"/>
      <c r="Q232" s="80"/>
    </row>
    <row r="233" spans="3:17" x14ac:dyDescent="0.25">
      <c r="C233" s="56">
        <v>43805.96875</v>
      </c>
      <c r="D233" s="85">
        <v>4.7567643229166698</v>
      </c>
      <c r="E233" s="84">
        <v>7.2</v>
      </c>
      <c r="F233" s="61">
        <v>0</v>
      </c>
      <c r="G233" s="80">
        <f t="shared" si="4"/>
        <v>-1</v>
      </c>
      <c r="H233" s="82">
        <f t="shared" si="5"/>
        <v>4.7567643229166698</v>
      </c>
      <c r="I233" s="83"/>
      <c r="Q233" s="80"/>
    </row>
    <row r="234" spans="3:17" x14ac:dyDescent="0.25">
      <c r="C234" s="56">
        <v>43805.979166666664</v>
      </c>
      <c r="D234" s="85">
        <v>31.161660156250001</v>
      </c>
      <c r="E234" s="84">
        <v>7</v>
      </c>
      <c r="F234" s="61">
        <v>0</v>
      </c>
      <c r="G234" s="80">
        <f t="shared" si="4"/>
        <v>-1</v>
      </c>
      <c r="H234" s="82">
        <f t="shared" si="5"/>
        <v>31.161660156250001</v>
      </c>
      <c r="I234" s="83"/>
      <c r="Q234" s="80"/>
    </row>
    <row r="235" spans="3:17" x14ac:dyDescent="0.25">
      <c r="C235" s="56">
        <v>43805.989583333336</v>
      </c>
      <c r="D235" s="85">
        <v>19.4153645833333</v>
      </c>
      <c r="E235" s="84">
        <v>7.3</v>
      </c>
      <c r="F235" s="61">
        <v>0</v>
      </c>
      <c r="G235" s="80">
        <f t="shared" si="4"/>
        <v>-1</v>
      </c>
      <c r="H235" s="82">
        <f t="shared" si="5"/>
        <v>19.4153645833333</v>
      </c>
      <c r="I235" s="83"/>
      <c r="Q235" s="80"/>
    </row>
    <row r="236" spans="3:17" x14ac:dyDescent="0.25">
      <c r="C236" s="56">
        <v>43806</v>
      </c>
      <c r="D236" s="85">
        <v>21.259824218750001</v>
      </c>
      <c r="E236" s="84">
        <v>7.5</v>
      </c>
      <c r="F236" s="61">
        <v>0</v>
      </c>
      <c r="G236" s="80">
        <f t="shared" si="4"/>
        <v>-1</v>
      </c>
      <c r="H236" s="82">
        <f t="shared" si="5"/>
        <v>21.259824218750001</v>
      </c>
      <c r="I236" s="83"/>
      <c r="Q236" s="80"/>
    </row>
    <row r="237" spans="3:17" x14ac:dyDescent="0.25">
      <c r="C237" s="56">
        <v>43806.010416666664</v>
      </c>
      <c r="D237" s="85">
        <v>9.6106054687500002</v>
      </c>
      <c r="E237" s="84">
        <v>7.5</v>
      </c>
      <c r="F237" s="61">
        <v>0</v>
      </c>
      <c r="G237" s="80">
        <f t="shared" ref="G237:G262" si="6">F237*D237-1</f>
        <v>-1</v>
      </c>
      <c r="H237" s="82">
        <f t="shared" ref="H237:H262" si="7">IF(F237=0,D237,-1)</f>
        <v>9.6106054687500002</v>
      </c>
      <c r="I237" s="83"/>
      <c r="Q237" s="80"/>
    </row>
    <row r="238" spans="3:17" x14ac:dyDescent="0.25">
      <c r="C238" s="56">
        <v>43806.020833333336</v>
      </c>
      <c r="D238" s="85">
        <v>5.6304557291666599</v>
      </c>
      <c r="E238" s="84">
        <v>8.9</v>
      </c>
      <c r="F238" s="61">
        <v>0</v>
      </c>
      <c r="G238" s="80">
        <f t="shared" si="6"/>
        <v>-1</v>
      </c>
      <c r="H238" s="82">
        <f t="shared" si="7"/>
        <v>5.6304557291666599</v>
      </c>
      <c r="I238" s="83"/>
      <c r="Q238" s="80"/>
    </row>
    <row r="239" spans="3:17" x14ac:dyDescent="0.25">
      <c r="C239" s="56">
        <v>43806.03125</v>
      </c>
      <c r="D239" s="85">
        <v>6.6983007812500004</v>
      </c>
      <c r="E239" s="84">
        <v>8.9</v>
      </c>
      <c r="F239" s="61">
        <v>0</v>
      </c>
      <c r="G239" s="80">
        <f t="shared" si="6"/>
        <v>-1</v>
      </c>
      <c r="H239" s="82">
        <f t="shared" si="7"/>
        <v>6.6983007812500004</v>
      </c>
      <c r="I239" s="83"/>
      <c r="Q239" s="80"/>
    </row>
    <row r="240" spans="3:17" x14ac:dyDescent="0.25">
      <c r="C240" s="56">
        <v>43806.041666666664</v>
      </c>
      <c r="D240" s="85">
        <v>7.4749153645833299</v>
      </c>
      <c r="E240" s="84">
        <v>9</v>
      </c>
      <c r="F240" s="61">
        <v>0</v>
      </c>
      <c r="G240" s="80">
        <f t="shared" si="6"/>
        <v>-1</v>
      </c>
      <c r="H240" s="82">
        <f t="shared" si="7"/>
        <v>7.4749153645833299</v>
      </c>
      <c r="I240" s="83"/>
      <c r="Q240" s="80"/>
    </row>
    <row r="241" spans="3:17" x14ac:dyDescent="0.25">
      <c r="C241" s="56">
        <v>43806.052083333336</v>
      </c>
      <c r="D241" s="85">
        <v>7.1836848958333297</v>
      </c>
      <c r="E241" s="84">
        <v>9</v>
      </c>
      <c r="F241" s="61">
        <v>0</v>
      </c>
      <c r="G241" s="80">
        <f t="shared" si="6"/>
        <v>-1</v>
      </c>
      <c r="H241" s="82">
        <f t="shared" si="7"/>
        <v>7.1836848958333297</v>
      </c>
      <c r="I241" s="83"/>
      <c r="Q241" s="80"/>
    </row>
    <row r="242" spans="3:17" x14ac:dyDescent="0.25">
      <c r="C242" s="56">
        <v>43806.0625</v>
      </c>
      <c r="D242" s="85">
        <v>7.1836848958333297</v>
      </c>
      <c r="E242" s="84">
        <v>9.5</v>
      </c>
      <c r="F242" s="61">
        <v>0</v>
      </c>
      <c r="G242" s="80">
        <f t="shared" si="6"/>
        <v>-1</v>
      </c>
      <c r="H242" s="82">
        <f t="shared" si="7"/>
        <v>7.1836848958333297</v>
      </c>
      <c r="I242" s="83"/>
      <c r="Q242" s="80"/>
    </row>
    <row r="243" spans="3:17" x14ac:dyDescent="0.25">
      <c r="C243" s="56">
        <v>43806.072916666664</v>
      </c>
      <c r="D243" s="85">
        <v>5.0479947916666603</v>
      </c>
      <c r="E243" s="84">
        <v>9.6</v>
      </c>
      <c r="F243" s="61">
        <v>0</v>
      </c>
      <c r="G243" s="80">
        <f t="shared" si="6"/>
        <v>-1</v>
      </c>
      <c r="H243" s="82">
        <f t="shared" si="7"/>
        <v>5.0479947916666603</v>
      </c>
      <c r="I243" s="83"/>
      <c r="Q243" s="80"/>
    </row>
    <row r="244" spans="3:17" x14ac:dyDescent="0.25">
      <c r="C244" s="56">
        <v>43806.083333333336</v>
      </c>
      <c r="D244" s="85">
        <v>4.3684570312499904</v>
      </c>
      <c r="E244" s="84">
        <v>8.9</v>
      </c>
      <c r="F244" s="61">
        <v>0</v>
      </c>
      <c r="G244" s="80">
        <f t="shared" si="6"/>
        <v>-1</v>
      </c>
      <c r="H244" s="82">
        <f t="shared" si="7"/>
        <v>4.3684570312499904</v>
      </c>
      <c r="I244" s="83"/>
      <c r="Q244" s="80"/>
    </row>
    <row r="245" spans="3:17" x14ac:dyDescent="0.25">
      <c r="C245" s="56">
        <v>43806.09375</v>
      </c>
      <c r="D245" s="85">
        <v>3.6889192708333298</v>
      </c>
      <c r="E245" s="84">
        <v>9.1</v>
      </c>
      <c r="F245" s="61">
        <v>0</v>
      </c>
      <c r="G245" s="80">
        <f t="shared" si="6"/>
        <v>-1</v>
      </c>
      <c r="H245" s="82">
        <f t="shared" si="7"/>
        <v>3.6889192708333298</v>
      </c>
      <c r="I245" s="83"/>
      <c r="Q245" s="80"/>
    </row>
    <row r="246" spans="3:17" x14ac:dyDescent="0.25">
      <c r="C246" s="56">
        <v>43806.104166666664</v>
      </c>
      <c r="D246" s="85">
        <v>18.5416731770833</v>
      </c>
      <c r="E246" s="84">
        <v>8.6</v>
      </c>
      <c r="F246" s="61">
        <v>0</v>
      </c>
      <c r="G246" s="80">
        <f t="shared" si="6"/>
        <v>-1</v>
      </c>
      <c r="H246" s="82">
        <f t="shared" si="7"/>
        <v>18.5416731770833</v>
      </c>
      <c r="I246" s="83"/>
      <c r="Q246" s="80"/>
    </row>
    <row r="247" spans="3:17" x14ac:dyDescent="0.25">
      <c r="C247" s="56">
        <v>43806.114583333336</v>
      </c>
      <c r="D247" s="85">
        <v>20.2890559895833</v>
      </c>
      <c r="E247" s="84">
        <v>6</v>
      </c>
      <c r="F247" s="61">
        <v>0</v>
      </c>
      <c r="G247" s="80">
        <f t="shared" si="6"/>
        <v>-1</v>
      </c>
      <c r="H247" s="82">
        <f t="shared" si="7"/>
        <v>20.2890559895833</v>
      </c>
      <c r="I247" s="83"/>
      <c r="Q247" s="80"/>
    </row>
    <row r="248" spans="3:17" x14ac:dyDescent="0.25">
      <c r="C248" s="56">
        <v>43806.125</v>
      </c>
      <c r="D248" s="85">
        <v>10.095989583333299</v>
      </c>
      <c r="E248" s="84">
        <v>6.4</v>
      </c>
      <c r="F248" s="61">
        <v>0</v>
      </c>
      <c r="G248" s="80">
        <f t="shared" si="6"/>
        <v>-1</v>
      </c>
      <c r="H248" s="82">
        <f t="shared" si="7"/>
        <v>10.095989583333299</v>
      </c>
      <c r="I248" s="83"/>
      <c r="Q248" s="80"/>
    </row>
    <row r="249" spans="3:17" x14ac:dyDescent="0.25">
      <c r="C249" s="56">
        <v>43806.135416666664</v>
      </c>
      <c r="D249" s="85">
        <v>7.9602994791666601</v>
      </c>
      <c r="E249" s="84">
        <v>6.1</v>
      </c>
      <c r="F249" s="61">
        <v>0</v>
      </c>
      <c r="G249" s="80">
        <f t="shared" si="6"/>
        <v>-1</v>
      </c>
      <c r="H249" s="82">
        <f t="shared" si="7"/>
        <v>7.9602994791666601</v>
      </c>
      <c r="I249" s="83"/>
      <c r="Q249" s="80"/>
    </row>
    <row r="250" spans="3:17" x14ac:dyDescent="0.25">
      <c r="C250" s="56">
        <v>43806.145833333336</v>
      </c>
      <c r="D250" s="85">
        <v>7.3778385416666596</v>
      </c>
      <c r="E250" s="84">
        <v>5.9</v>
      </c>
      <c r="F250" s="61">
        <v>0</v>
      </c>
      <c r="G250" s="80">
        <f t="shared" si="6"/>
        <v>-1</v>
      </c>
      <c r="H250" s="82">
        <f t="shared" si="7"/>
        <v>7.3778385416666596</v>
      </c>
      <c r="I250" s="83"/>
      <c r="Q250" s="80"/>
    </row>
    <row r="251" spans="3:17" x14ac:dyDescent="0.25">
      <c r="C251" s="56">
        <v>43806.15625</v>
      </c>
      <c r="D251" s="85">
        <v>7.9602994791666601</v>
      </c>
      <c r="E251" s="84">
        <v>5.5</v>
      </c>
      <c r="F251" s="61">
        <v>0</v>
      </c>
      <c r="G251" s="80">
        <f t="shared" si="6"/>
        <v>-1</v>
      </c>
      <c r="H251" s="82">
        <f t="shared" si="7"/>
        <v>7.9602994791666601</v>
      </c>
      <c r="I251" s="83"/>
      <c r="Q251" s="80"/>
    </row>
    <row r="252" spans="3:17" x14ac:dyDescent="0.25">
      <c r="C252" s="56">
        <v>43806.166666666664</v>
      </c>
      <c r="D252" s="85">
        <v>8.0573763020833304</v>
      </c>
      <c r="E252" s="84">
        <v>5.4</v>
      </c>
      <c r="F252" s="61">
        <v>0</v>
      </c>
      <c r="G252" s="80">
        <f t="shared" si="6"/>
        <v>-1</v>
      </c>
      <c r="H252" s="82">
        <f t="shared" si="7"/>
        <v>8.0573763020833304</v>
      </c>
      <c r="I252" s="83"/>
      <c r="Q252" s="80"/>
    </row>
    <row r="253" spans="3:17" x14ac:dyDescent="0.25">
      <c r="C253" s="56">
        <v>43806.177083333336</v>
      </c>
      <c r="D253" s="85">
        <v>8.1544531249999892</v>
      </c>
      <c r="E253" s="84">
        <v>5.2</v>
      </c>
      <c r="F253" s="61">
        <v>0</v>
      </c>
      <c r="G253" s="80">
        <f t="shared" si="6"/>
        <v>-1</v>
      </c>
      <c r="H253" s="82">
        <f t="shared" si="7"/>
        <v>8.1544531249999892</v>
      </c>
      <c r="I253" s="83"/>
      <c r="Q253" s="80"/>
    </row>
    <row r="254" spans="3:17" x14ac:dyDescent="0.25">
      <c r="C254" s="56">
        <v>43806.1875</v>
      </c>
      <c r="D254" s="85">
        <v>8.1544531249999892</v>
      </c>
      <c r="E254" s="84">
        <v>5.0999999999999996</v>
      </c>
      <c r="F254" s="61">
        <v>0</v>
      </c>
      <c r="G254" s="80">
        <f t="shared" si="6"/>
        <v>-1</v>
      </c>
      <c r="H254" s="82">
        <f t="shared" si="7"/>
        <v>8.1544531249999892</v>
      </c>
      <c r="I254" s="83"/>
      <c r="Q254" s="80"/>
    </row>
    <row r="255" spans="3:17" x14ac:dyDescent="0.25">
      <c r="C255" s="56">
        <v>43806.197916666664</v>
      </c>
      <c r="D255" s="85">
        <v>8.2515299479166604</v>
      </c>
      <c r="E255" s="84">
        <v>5.3</v>
      </c>
      <c r="F255" s="61">
        <v>0</v>
      </c>
      <c r="G255" s="80">
        <f t="shared" si="6"/>
        <v>-1</v>
      </c>
      <c r="H255" s="82">
        <f t="shared" si="7"/>
        <v>8.2515299479166604</v>
      </c>
      <c r="I255" s="83"/>
      <c r="Q255" s="80"/>
    </row>
    <row r="256" spans="3:17" x14ac:dyDescent="0.25">
      <c r="C256" s="56">
        <v>43806.208333333336</v>
      </c>
      <c r="D256" s="85">
        <v>7.8632226562499996</v>
      </c>
      <c r="E256" s="84">
        <v>5.3</v>
      </c>
      <c r="F256" s="61">
        <v>0</v>
      </c>
      <c r="G256" s="80">
        <f t="shared" si="6"/>
        <v>-1</v>
      </c>
      <c r="H256" s="82">
        <f t="shared" si="7"/>
        <v>7.8632226562499996</v>
      </c>
      <c r="I256" s="83"/>
      <c r="Q256" s="80"/>
    </row>
    <row r="257" spans="3:17" x14ac:dyDescent="0.25">
      <c r="C257" s="56">
        <v>43806.21875</v>
      </c>
      <c r="D257" s="85">
        <v>6.0187630208333296</v>
      </c>
      <c r="E257" s="84">
        <v>4.9000000000000004</v>
      </c>
      <c r="F257" s="61">
        <v>0</v>
      </c>
      <c r="G257" s="80">
        <f t="shared" si="6"/>
        <v>-1</v>
      </c>
      <c r="H257" s="82">
        <f t="shared" si="7"/>
        <v>6.0187630208333296</v>
      </c>
      <c r="I257" s="83"/>
      <c r="Q257" s="80"/>
    </row>
    <row r="258" spans="3:17" x14ac:dyDescent="0.25">
      <c r="C258" s="56">
        <v>43806.229166666664</v>
      </c>
      <c r="D258" s="85">
        <v>4.8538411458333304</v>
      </c>
      <c r="E258" s="84">
        <v>4.9000000000000004</v>
      </c>
      <c r="F258" s="61">
        <v>0</v>
      </c>
      <c r="G258" s="80">
        <f t="shared" si="6"/>
        <v>-1</v>
      </c>
      <c r="H258" s="82">
        <f t="shared" si="7"/>
        <v>4.8538411458333304</v>
      </c>
      <c r="I258" s="83"/>
      <c r="Q258" s="80"/>
    </row>
    <row r="259" spans="3:17" x14ac:dyDescent="0.25">
      <c r="C259" s="56">
        <v>43806.239583333336</v>
      </c>
      <c r="D259" s="85">
        <v>9.0281445312499908</v>
      </c>
      <c r="E259" s="84">
        <v>4.7</v>
      </c>
      <c r="F259" s="61">
        <v>0</v>
      </c>
      <c r="G259" s="80">
        <f t="shared" si="6"/>
        <v>-1</v>
      </c>
      <c r="H259" s="82">
        <f t="shared" si="7"/>
        <v>9.0281445312499908</v>
      </c>
      <c r="I259" s="83"/>
      <c r="Q259" s="80"/>
    </row>
    <row r="260" spans="3:17" x14ac:dyDescent="0.25">
      <c r="C260" s="56">
        <v>43806.25</v>
      </c>
      <c r="D260" s="85">
        <v>8.1544531249999892</v>
      </c>
      <c r="E260" s="84">
        <v>4.5999999999999996</v>
      </c>
      <c r="F260" s="61">
        <v>0</v>
      </c>
      <c r="G260" s="80">
        <f t="shared" si="6"/>
        <v>-1</v>
      </c>
      <c r="H260" s="82">
        <f t="shared" si="7"/>
        <v>8.1544531249999892</v>
      </c>
      <c r="I260" s="83"/>
      <c r="Q260" s="80"/>
    </row>
    <row r="261" spans="3:17" x14ac:dyDescent="0.25">
      <c r="C261" s="56">
        <v>43806.260416666664</v>
      </c>
      <c r="D261" s="85">
        <v>7.3778385416666596</v>
      </c>
      <c r="E261" s="84">
        <v>4.4000000000000004</v>
      </c>
      <c r="F261" s="61">
        <v>0</v>
      </c>
      <c r="G261" s="80">
        <f t="shared" si="6"/>
        <v>-1</v>
      </c>
      <c r="H261" s="82">
        <f t="shared" si="7"/>
        <v>7.3778385416666596</v>
      </c>
      <c r="I261" s="83"/>
      <c r="Q261" s="80"/>
    </row>
    <row r="262" spans="3:17" x14ac:dyDescent="0.25">
      <c r="C262" s="56">
        <v>43806.270833333336</v>
      </c>
      <c r="D262" s="85">
        <v>7.9602994791666601</v>
      </c>
      <c r="E262" s="84">
        <v>4.3</v>
      </c>
      <c r="F262" s="61">
        <v>0</v>
      </c>
      <c r="G262" s="80">
        <f t="shared" si="6"/>
        <v>-1</v>
      </c>
      <c r="H262" s="82">
        <f t="shared" si="7"/>
        <v>7.9602994791666601</v>
      </c>
      <c r="I262" s="83"/>
      <c r="Q262" s="80"/>
    </row>
    <row r="263" spans="3:17" x14ac:dyDescent="0.25">
      <c r="E263" s="84"/>
      <c r="F263" s="61"/>
      <c r="G263" s="80"/>
      <c r="H263" s="82"/>
      <c r="I263" s="83"/>
      <c r="Q263" s="80"/>
    </row>
    <row r="264" spans="3:17" x14ac:dyDescent="0.25">
      <c r="E264" s="84"/>
      <c r="F264" s="61"/>
      <c r="G264" s="80"/>
      <c r="H264" s="82"/>
      <c r="I264" s="83"/>
      <c r="Q264" s="80"/>
    </row>
    <row r="265" spans="3:17" x14ac:dyDescent="0.25">
      <c r="E265" s="84"/>
      <c r="F265" s="61"/>
      <c r="G265" s="80"/>
      <c r="H265" s="82"/>
      <c r="I265" s="83"/>
    </row>
    <row r="266" spans="3:17" x14ac:dyDescent="0.25">
      <c r="E266" s="84"/>
      <c r="F266" s="61"/>
      <c r="G266" s="80"/>
      <c r="H266" s="82"/>
      <c r="I266" s="83"/>
    </row>
    <row r="267" spans="3:17" x14ac:dyDescent="0.25">
      <c r="E267" s="84"/>
      <c r="F267" s="61"/>
      <c r="G267" s="80"/>
      <c r="H267" s="82"/>
      <c r="I267" s="83"/>
    </row>
    <row r="268" spans="3:17" x14ac:dyDescent="0.25">
      <c r="E268" s="84"/>
      <c r="F268" s="61"/>
      <c r="G268" s="80"/>
      <c r="H268" s="82"/>
      <c r="I268" s="83"/>
    </row>
    <row r="269" spans="3:17" x14ac:dyDescent="0.25">
      <c r="E269" s="84"/>
      <c r="F269" s="61"/>
      <c r="G269" s="80"/>
      <c r="H269" s="82"/>
      <c r="I269" s="83"/>
    </row>
    <row r="270" spans="3:17" x14ac:dyDescent="0.25">
      <c r="E270" s="84"/>
      <c r="F270" s="61"/>
      <c r="G270" s="80"/>
      <c r="H270" s="82"/>
      <c r="I270" s="83"/>
    </row>
    <row r="271" spans="3:17" x14ac:dyDescent="0.25">
      <c r="E271" s="84"/>
      <c r="F271" s="61"/>
      <c r="G271" s="80"/>
      <c r="H271" s="82"/>
      <c r="I271" s="83"/>
    </row>
    <row r="272" spans="3:17" x14ac:dyDescent="0.25">
      <c r="E272" s="84"/>
      <c r="F272" s="61"/>
      <c r="G272" s="80"/>
      <c r="H272" s="82"/>
      <c r="I272" s="83"/>
    </row>
    <row r="273" spans="5:9" x14ac:dyDescent="0.25">
      <c r="E273" s="84"/>
      <c r="F273" s="61"/>
      <c r="G273" s="80"/>
      <c r="H273" s="82"/>
      <c r="I273" s="83"/>
    </row>
    <row r="274" spans="5:9" x14ac:dyDescent="0.25">
      <c r="E274" s="84"/>
      <c r="F274" s="61"/>
      <c r="G274" s="80"/>
      <c r="H274" s="82"/>
      <c r="I274" s="83"/>
    </row>
    <row r="275" spans="5:9" x14ac:dyDescent="0.25">
      <c r="E275" s="84"/>
      <c r="F275" s="61"/>
      <c r="G275" s="80"/>
      <c r="H275" s="82"/>
      <c r="I275" s="83"/>
    </row>
    <row r="276" spans="5:9" x14ac:dyDescent="0.25">
      <c r="E276" s="84"/>
      <c r="F276" s="61"/>
      <c r="G276" s="80"/>
      <c r="H276" s="82"/>
      <c r="I276" s="83"/>
    </row>
    <row r="277" spans="5:9" x14ac:dyDescent="0.25">
      <c r="E277" s="84"/>
      <c r="F277" s="61"/>
      <c r="G277" s="80"/>
      <c r="H277" s="82"/>
      <c r="I277" s="83"/>
    </row>
    <row r="278" spans="5:9" x14ac:dyDescent="0.25">
      <c r="E278" s="84"/>
      <c r="F278" s="61"/>
      <c r="G278" s="80"/>
      <c r="H278" s="82"/>
      <c r="I278" s="83"/>
    </row>
    <row r="279" spans="5:9" x14ac:dyDescent="0.25">
      <c r="E279" s="84"/>
      <c r="F279" s="61"/>
      <c r="G279" s="80"/>
      <c r="H279" s="82"/>
      <c r="I279" s="83"/>
    </row>
    <row r="280" spans="5:9" x14ac:dyDescent="0.25">
      <c r="E280" s="84"/>
      <c r="F280" s="61"/>
      <c r="G280" s="80"/>
      <c r="H280" s="82"/>
      <c r="I280" s="83"/>
    </row>
    <row r="281" spans="5:9" x14ac:dyDescent="0.25">
      <c r="E281" s="84"/>
      <c r="F281" s="61"/>
      <c r="G281" s="80"/>
      <c r="H281" s="82"/>
      <c r="I281" s="83"/>
    </row>
    <row r="282" spans="5:9" x14ac:dyDescent="0.25">
      <c r="E282" s="84"/>
      <c r="F282" s="61"/>
      <c r="G282" s="80"/>
      <c r="H282" s="82"/>
      <c r="I282" s="83"/>
    </row>
    <row r="283" spans="5:9" x14ac:dyDescent="0.25">
      <c r="E283" s="84"/>
      <c r="F283" s="61"/>
      <c r="G283" s="80"/>
      <c r="H283" s="82"/>
      <c r="I283" s="83"/>
    </row>
    <row r="284" spans="5:9" x14ac:dyDescent="0.25">
      <c r="E284" s="84"/>
      <c r="F284" s="61"/>
      <c r="G284" s="80"/>
      <c r="H284" s="82"/>
      <c r="I284" s="83"/>
    </row>
    <row r="285" spans="5:9" x14ac:dyDescent="0.25">
      <c r="E285" s="84"/>
      <c r="F285" s="61"/>
      <c r="G285" s="80"/>
      <c r="H285" s="82"/>
      <c r="I285" s="83"/>
    </row>
    <row r="286" spans="5:9" x14ac:dyDescent="0.25">
      <c r="E286" s="84"/>
      <c r="F286" s="61"/>
      <c r="G286" s="80"/>
      <c r="H286" s="82"/>
      <c r="I286" s="83"/>
    </row>
    <row r="287" spans="5:9" x14ac:dyDescent="0.25">
      <c r="E287" s="84"/>
      <c r="F287" s="61"/>
      <c r="G287" s="80"/>
      <c r="H287" s="82"/>
      <c r="I287" s="83"/>
    </row>
    <row r="288" spans="5:9" x14ac:dyDescent="0.25">
      <c r="E288" s="84"/>
      <c r="F288" s="61"/>
      <c r="G288" s="80"/>
      <c r="H288" s="82"/>
      <c r="I288" s="83"/>
    </row>
    <row r="289" spans="5:9" x14ac:dyDescent="0.25">
      <c r="E289" s="84"/>
      <c r="F289" s="61"/>
      <c r="G289" s="80"/>
      <c r="H289" s="82"/>
      <c r="I289" s="83"/>
    </row>
    <row r="290" spans="5:9" x14ac:dyDescent="0.25">
      <c r="E290" s="84"/>
      <c r="F290" s="61"/>
      <c r="G290" s="80"/>
      <c r="H290" s="82"/>
      <c r="I290" s="83"/>
    </row>
    <row r="291" spans="5:9" x14ac:dyDescent="0.25">
      <c r="E291" s="84"/>
      <c r="F291" s="61"/>
      <c r="G291" s="80"/>
      <c r="H291" s="82"/>
      <c r="I291" s="83"/>
    </row>
    <row r="292" spans="5:9" x14ac:dyDescent="0.25">
      <c r="E292" s="84"/>
      <c r="F292" s="61"/>
      <c r="G292" s="80"/>
      <c r="H292" s="82"/>
      <c r="I292" s="83"/>
    </row>
    <row r="293" spans="5:9" x14ac:dyDescent="0.25">
      <c r="E293" s="84"/>
      <c r="F293" s="61"/>
      <c r="G293" s="80"/>
      <c r="H293" s="82"/>
      <c r="I293" s="83"/>
    </row>
    <row r="294" spans="5:9" x14ac:dyDescent="0.25">
      <c r="E294" s="84"/>
      <c r="F294" s="61"/>
      <c r="G294" s="80"/>
      <c r="H294" s="82"/>
      <c r="I294" s="83"/>
    </row>
    <row r="295" spans="5:9" x14ac:dyDescent="0.25">
      <c r="E295" s="84"/>
      <c r="F295" s="61"/>
      <c r="G295" s="80"/>
      <c r="H295" s="82"/>
      <c r="I295" s="83"/>
    </row>
    <row r="296" spans="5:9" x14ac:dyDescent="0.25">
      <c r="F296" s="61"/>
      <c r="G296" s="80"/>
      <c r="H296" s="82"/>
      <c r="I296" s="83"/>
    </row>
    <row r="297" spans="5:9" x14ac:dyDescent="0.25">
      <c r="F297" s="61">
        <v>1</v>
      </c>
    </row>
    <row r="298" spans="5:9" x14ac:dyDescent="0.25">
      <c r="F298" s="61">
        <v>1</v>
      </c>
    </row>
    <row r="299" spans="5:9" x14ac:dyDescent="0.25">
      <c r="F299" s="61">
        <v>1</v>
      </c>
    </row>
    <row r="300" spans="5:9" x14ac:dyDescent="0.25">
      <c r="F300" s="61">
        <v>1</v>
      </c>
    </row>
    <row r="301" spans="5:9" x14ac:dyDescent="0.25">
      <c r="F301" s="61">
        <v>1</v>
      </c>
    </row>
    <row r="302" spans="5:9" x14ac:dyDescent="0.25">
      <c r="F302" s="61">
        <v>1</v>
      </c>
    </row>
    <row r="303" spans="5:9" x14ac:dyDescent="0.25">
      <c r="F303" s="61">
        <v>1</v>
      </c>
    </row>
    <row r="304" spans="5:9" x14ac:dyDescent="0.25">
      <c r="F304" s="61">
        <v>1</v>
      </c>
    </row>
    <row r="305" spans="6:6" x14ac:dyDescent="0.25">
      <c r="F305" s="61">
        <v>1</v>
      </c>
    </row>
    <row r="306" spans="6:6" x14ac:dyDescent="0.25">
      <c r="F306" s="61">
        <v>1</v>
      </c>
    </row>
    <row r="307" spans="6:6" x14ac:dyDescent="0.25">
      <c r="F307" s="61">
        <v>1</v>
      </c>
    </row>
    <row r="308" spans="6:6" x14ac:dyDescent="0.25">
      <c r="F308" s="61">
        <v>1</v>
      </c>
    </row>
    <row r="309" spans="6:6" x14ac:dyDescent="0.25">
      <c r="F309" s="61">
        <v>1</v>
      </c>
    </row>
    <row r="310" spans="6:6" x14ac:dyDescent="0.25">
      <c r="F310" s="61">
        <v>1</v>
      </c>
    </row>
    <row r="311" spans="6:6" x14ac:dyDescent="0.25">
      <c r="F311" s="61">
        <v>1</v>
      </c>
    </row>
    <row r="312" spans="6:6" x14ac:dyDescent="0.25">
      <c r="F312" s="61">
        <v>1</v>
      </c>
    </row>
    <row r="313" spans="6:6" x14ac:dyDescent="0.25">
      <c r="F313" s="61">
        <v>1</v>
      </c>
    </row>
    <row r="314" spans="6:6" x14ac:dyDescent="0.25">
      <c r="F314" s="61">
        <v>1</v>
      </c>
    </row>
    <row r="315" spans="6:6" x14ac:dyDescent="0.25">
      <c r="F315" s="61">
        <v>1</v>
      </c>
    </row>
    <row r="316" spans="6:6" x14ac:dyDescent="0.25">
      <c r="F316" s="61">
        <v>1</v>
      </c>
    </row>
    <row r="317" spans="6:6" x14ac:dyDescent="0.25">
      <c r="F317" s="61">
        <v>1</v>
      </c>
    </row>
    <row r="318" spans="6:6" x14ac:dyDescent="0.25">
      <c r="F318" s="61">
        <v>1</v>
      </c>
    </row>
    <row r="319" spans="6:6" x14ac:dyDescent="0.25">
      <c r="F319" s="61">
        <v>1</v>
      </c>
    </row>
    <row r="320" spans="6:6" x14ac:dyDescent="0.25">
      <c r="F320" s="61">
        <v>1</v>
      </c>
    </row>
    <row r="321" spans="6:6" x14ac:dyDescent="0.25">
      <c r="F321" s="61">
        <v>1</v>
      </c>
    </row>
    <row r="322" spans="6:6" x14ac:dyDescent="0.25">
      <c r="F322" s="61">
        <v>1</v>
      </c>
    </row>
    <row r="323" spans="6:6" x14ac:dyDescent="0.25">
      <c r="F323" s="61">
        <v>1</v>
      </c>
    </row>
    <row r="324" spans="6:6" x14ac:dyDescent="0.25">
      <c r="F324" s="61">
        <v>1</v>
      </c>
    </row>
    <row r="325" spans="6:6" x14ac:dyDescent="0.25">
      <c r="F325" s="61">
        <v>1</v>
      </c>
    </row>
    <row r="326" spans="6:6" x14ac:dyDescent="0.25">
      <c r="F326" s="61">
        <v>1</v>
      </c>
    </row>
    <row r="327" spans="6:6" x14ac:dyDescent="0.25">
      <c r="F327" s="61">
        <v>0</v>
      </c>
    </row>
    <row r="328" spans="6:6" x14ac:dyDescent="0.25">
      <c r="F328" s="61">
        <v>0</v>
      </c>
    </row>
    <row r="329" spans="6:6" x14ac:dyDescent="0.25">
      <c r="F329" s="61">
        <v>0</v>
      </c>
    </row>
    <row r="330" spans="6:6" x14ac:dyDescent="0.25">
      <c r="F330" s="61">
        <v>0</v>
      </c>
    </row>
    <row r="331" spans="6:6" x14ac:dyDescent="0.25">
      <c r="F331" s="61">
        <v>0</v>
      </c>
    </row>
    <row r="332" spans="6:6" x14ac:dyDescent="0.25">
      <c r="F332" s="61">
        <v>0</v>
      </c>
    </row>
    <row r="333" spans="6:6" x14ac:dyDescent="0.25">
      <c r="F333" s="61">
        <v>0</v>
      </c>
    </row>
    <row r="334" spans="6:6" x14ac:dyDescent="0.25">
      <c r="F334" s="61">
        <v>0</v>
      </c>
    </row>
    <row r="335" spans="6:6" x14ac:dyDescent="0.25">
      <c r="F335" s="61">
        <v>0</v>
      </c>
    </row>
    <row r="336" spans="6:6" x14ac:dyDescent="0.25">
      <c r="F336" s="61">
        <v>0</v>
      </c>
    </row>
    <row r="337" spans="6:6" x14ac:dyDescent="0.25">
      <c r="F337" s="61">
        <v>0</v>
      </c>
    </row>
    <row r="338" spans="6:6" x14ac:dyDescent="0.25">
      <c r="F338" s="61">
        <v>0</v>
      </c>
    </row>
    <row r="339" spans="6:6" x14ac:dyDescent="0.25">
      <c r="F339" s="61">
        <v>0</v>
      </c>
    </row>
    <row r="340" spans="6:6" x14ac:dyDescent="0.25">
      <c r="F340" s="61">
        <v>0</v>
      </c>
    </row>
    <row r="341" spans="6:6" x14ac:dyDescent="0.25">
      <c r="F341" s="61">
        <v>0</v>
      </c>
    </row>
    <row r="342" spans="6:6" x14ac:dyDescent="0.25">
      <c r="F342" s="61">
        <v>0</v>
      </c>
    </row>
    <row r="343" spans="6:6" x14ac:dyDescent="0.25">
      <c r="F343" s="61">
        <v>0</v>
      </c>
    </row>
    <row r="344" spans="6:6" x14ac:dyDescent="0.25">
      <c r="F344" s="61">
        <v>0</v>
      </c>
    </row>
    <row r="345" spans="6:6" x14ac:dyDescent="0.25">
      <c r="F345" s="61">
        <v>0</v>
      </c>
    </row>
    <row r="346" spans="6:6" x14ac:dyDescent="0.25">
      <c r="F346" s="61">
        <v>0</v>
      </c>
    </row>
    <row r="347" spans="6:6" x14ac:dyDescent="0.25">
      <c r="F347" s="61">
        <v>0</v>
      </c>
    </row>
    <row r="348" spans="6:6" x14ac:dyDescent="0.25">
      <c r="F348" s="61">
        <v>0</v>
      </c>
    </row>
    <row r="349" spans="6:6" x14ac:dyDescent="0.25">
      <c r="F349" s="61">
        <v>0</v>
      </c>
    </row>
    <row r="350" spans="6:6" x14ac:dyDescent="0.25">
      <c r="F350" s="61">
        <v>0</v>
      </c>
    </row>
    <row r="351" spans="6:6" x14ac:dyDescent="0.25">
      <c r="F351" s="61">
        <v>0</v>
      </c>
    </row>
    <row r="352" spans="6:6" x14ac:dyDescent="0.25">
      <c r="F352" s="61">
        <v>0</v>
      </c>
    </row>
    <row r="353" spans="6:6" x14ac:dyDescent="0.25">
      <c r="F353" s="61">
        <v>0</v>
      </c>
    </row>
    <row r="354" spans="6:6" x14ac:dyDescent="0.25">
      <c r="F354" s="61">
        <v>0</v>
      </c>
    </row>
    <row r="355" spans="6:6" x14ac:dyDescent="0.25">
      <c r="F355" s="61">
        <v>0</v>
      </c>
    </row>
    <row r="356" spans="6:6" x14ac:dyDescent="0.25">
      <c r="F356" s="61">
        <v>0</v>
      </c>
    </row>
    <row r="357" spans="6:6" x14ac:dyDescent="0.25">
      <c r="F357" s="61">
        <v>0</v>
      </c>
    </row>
    <row r="358" spans="6:6" x14ac:dyDescent="0.25">
      <c r="F358" s="61">
        <v>0</v>
      </c>
    </row>
    <row r="359" spans="6:6" x14ac:dyDescent="0.25">
      <c r="F359" s="61">
        <v>0</v>
      </c>
    </row>
    <row r="360" spans="6:6" x14ac:dyDescent="0.25">
      <c r="F360" s="61">
        <v>0</v>
      </c>
    </row>
    <row r="361" spans="6:6" x14ac:dyDescent="0.25">
      <c r="F361" s="61">
        <v>0</v>
      </c>
    </row>
    <row r="362" spans="6:6" x14ac:dyDescent="0.25">
      <c r="F362" s="61">
        <v>0</v>
      </c>
    </row>
    <row r="363" spans="6:6" x14ac:dyDescent="0.25">
      <c r="F363" s="61">
        <v>0</v>
      </c>
    </row>
    <row r="364" spans="6:6" x14ac:dyDescent="0.25">
      <c r="F364" s="61">
        <v>0</v>
      </c>
    </row>
    <row r="365" spans="6:6" x14ac:dyDescent="0.25">
      <c r="F365" s="61">
        <v>0</v>
      </c>
    </row>
    <row r="366" spans="6:6" x14ac:dyDescent="0.25">
      <c r="F366" s="61">
        <v>0</v>
      </c>
    </row>
    <row r="367" spans="6:6" x14ac:dyDescent="0.25">
      <c r="F367" s="61">
        <v>0</v>
      </c>
    </row>
    <row r="368" spans="6:6" x14ac:dyDescent="0.25">
      <c r="F368" s="61">
        <v>0</v>
      </c>
    </row>
    <row r="369" spans="6:6" x14ac:dyDescent="0.25">
      <c r="F369" s="61">
        <v>0</v>
      </c>
    </row>
    <row r="370" spans="6:6" x14ac:dyDescent="0.25">
      <c r="F370" s="61">
        <v>0</v>
      </c>
    </row>
    <row r="371" spans="6:6" x14ac:dyDescent="0.25">
      <c r="F371" s="61">
        <v>0</v>
      </c>
    </row>
    <row r="372" spans="6:6" x14ac:dyDescent="0.25">
      <c r="F372" s="61">
        <v>0</v>
      </c>
    </row>
    <row r="373" spans="6:6" x14ac:dyDescent="0.25">
      <c r="F373" s="61">
        <v>1</v>
      </c>
    </row>
    <row r="374" spans="6:6" x14ac:dyDescent="0.25">
      <c r="F374" s="61">
        <v>1</v>
      </c>
    </row>
    <row r="375" spans="6:6" x14ac:dyDescent="0.25">
      <c r="F375" s="61">
        <v>1</v>
      </c>
    </row>
    <row r="376" spans="6:6" x14ac:dyDescent="0.25">
      <c r="F376" s="61">
        <v>1</v>
      </c>
    </row>
    <row r="377" spans="6:6" x14ac:dyDescent="0.25">
      <c r="F377" s="61">
        <v>1</v>
      </c>
    </row>
    <row r="378" spans="6:6" x14ac:dyDescent="0.25">
      <c r="F378" s="61">
        <v>1</v>
      </c>
    </row>
    <row r="379" spans="6:6" x14ac:dyDescent="0.25">
      <c r="F379" s="61">
        <v>1</v>
      </c>
    </row>
    <row r="380" spans="6:6" x14ac:dyDescent="0.25">
      <c r="F380" s="61">
        <v>1</v>
      </c>
    </row>
    <row r="381" spans="6:6" x14ac:dyDescent="0.25">
      <c r="F381" s="61">
        <v>1</v>
      </c>
    </row>
    <row r="382" spans="6:6" x14ac:dyDescent="0.25">
      <c r="F382" s="61">
        <v>1</v>
      </c>
    </row>
    <row r="383" spans="6:6" x14ac:dyDescent="0.25">
      <c r="F383" s="61">
        <v>1</v>
      </c>
    </row>
    <row r="384" spans="6:6" x14ac:dyDescent="0.25">
      <c r="F384" s="61">
        <v>1</v>
      </c>
    </row>
    <row r="385" spans="6:6" x14ac:dyDescent="0.25">
      <c r="F385" s="61">
        <v>1</v>
      </c>
    </row>
    <row r="386" spans="6:6" x14ac:dyDescent="0.25">
      <c r="F386" s="61">
        <v>1</v>
      </c>
    </row>
    <row r="387" spans="6:6" x14ac:dyDescent="0.25">
      <c r="F387" s="61">
        <v>1</v>
      </c>
    </row>
    <row r="388" spans="6:6" x14ac:dyDescent="0.25">
      <c r="F388" s="61">
        <v>1</v>
      </c>
    </row>
    <row r="389" spans="6:6" x14ac:dyDescent="0.25">
      <c r="F389" s="61">
        <v>1</v>
      </c>
    </row>
    <row r="390" spans="6:6" x14ac:dyDescent="0.25">
      <c r="F390" s="61">
        <v>1</v>
      </c>
    </row>
    <row r="391" spans="6:6" x14ac:dyDescent="0.25">
      <c r="F391" s="61">
        <v>1</v>
      </c>
    </row>
    <row r="392" spans="6:6" x14ac:dyDescent="0.25">
      <c r="F392" s="61">
        <v>1</v>
      </c>
    </row>
    <row r="393" spans="6:6" x14ac:dyDescent="0.25">
      <c r="F393" s="61">
        <v>1</v>
      </c>
    </row>
    <row r="394" spans="6:6" x14ac:dyDescent="0.25">
      <c r="F394" s="61">
        <v>1</v>
      </c>
    </row>
    <row r="395" spans="6:6" x14ac:dyDescent="0.25">
      <c r="F395" s="61">
        <v>1</v>
      </c>
    </row>
    <row r="396" spans="6:6" x14ac:dyDescent="0.25">
      <c r="F396" s="61">
        <v>1</v>
      </c>
    </row>
    <row r="397" spans="6:6" x14ac:dyDescent="0.25">
      <c r="F397" s="61">
        <v>1</v>
      </c>
    </row>
    <row r="398" spans="6:6" x14ac:dyDescent="0.25">
      <c r="F398" s="61">
        <v>1</v>
      </c>
    </row>
    <row r="399" spans="6:6" x14ac:dyDescent="0.25">
      <c r="F399" s="61">
        <v>1</v>
      </c>
    </row>
    <row r="400" spans="6:6" x14ac:dyDescent="0.25">
      <c r="F400" s="61">
        <v>1</v>
      </c>
    </row>
    <row r="401" spans="6:6" x14ac:dyDescent="0.25">
      <c r="F401" s="61">
        <v>1</v>
      </c>
    </row>
    <row r="402" spans="6:6" x14ac:dyDescent="0.25">
      <c r="F402" s="61">
        <v>1</v>
      </c>
    </row>
    <row r="403" spans="6:6" x14ac:dyDescent="0.25">
      <c r="F403" s="61">
        <v>1</v>
      </c>
    </row>
    <row r="404" spans="6:6" x14ac:dyDescent="0.25">
      <c r="F404" s="61">
        <v>1</v>
      </c>
    </row>
    <row r="405" spans="6:6" x14ac:dyDescent="0.25">
      <c r="F405" s="61">
        <v>1</v>
      </c>
    </row>
    <row r="406" spans="6:6" x14ac:dyDescent="0.25">
      <c r="F406" s="61">
        <v>1</v>
      </c>
    </row>
    <row r="407" spans="6:6" x14ac:dyDescent="0.25">
      <c r="F407" s="61">
        <v>1</v>
      </c>
    </row>
    <row r="408" spans="6:6" x14ac:dyDescent="0.25">
      <c r="F408" s="61">
        <v>1</v>
      </c>
    </row>
    <row r="409" spans="6:6" x14ac:dyDescent="0.25">
      <c r="F409" s="61">
        <v>1</v>
      </c>
    </row>
    <row r="410" spans="6:6" x14ac:dyDescent="0.25">
      <c r="F410" s="61">
        <v>1</v>
      </c>
    </row>
    <row r="411" spans="6:6" x14ac:dyDescent="0.25">
      <c r="F411" s="61">
        <v>1</v>
      </c>
    </row>
    <row r="412" spans="6:6" x14ac:dyDescent="0.25">
      <c r="F412" s="61">
        <v>1</v>
      </c>
    </row>
    <row r="413" spans="6:6" x14ac:dyDescent="0.25">
      <c r="F413" s="61">
        <v>1</v>
      </c>
    </row>
    <row r="414" spans="6:6" x14ac:dyDescent="0.25">
      <c r="F414" s="61">
        <v>1</v>
      </c>
    </row>
    <row r="415" spans="6:6" x14ac:dyDescent="0.25">
      <c r="F415" s="61">
        <v>1</v>
      </c>
    </row>
    <row r="416" spans="6:6" x14ac:dyDescent="0.25">
      <c r="F416" s="61">
        <v>1</v>
      </c>
    </row>
    <row r="417" spans="6:6" x14ac:dyDescent="0.25">
      <c r="F417" s="61">
        <v>1</v>
      </c>
    </row>
    <row r="418" spans="6:6" x14ac:dyDescent="0.25">
      <c r="F418" s="61">
        <v>1</v>
      </c>
    </row>
    <row r="419" spans="6:6" x14ac:dyDescent="0.25">
      <c r="F419" s="61">
        <v>1</v>
      </c>
    </row>
    <row r="420" spans="6:6" x14ac:dyDescent="0.25">
      <c r="F420" s="61">
        <v>1</v>
      </c>
    </row>
    <row r="421" spans="6:6" x14ac:dyDescent="0.25">
      <c r="F421" s="61">
        <v>1</v>
      </c>
    </row>
    <row r="422" spans="6:6" x14ac:dyDescent="0.25">
      <c r="F422" s="61">
        <v>1</v>
      </c>
    </row>
    <row r="423" spans="6:6" x14ac:dyDescent="0.25">
      <c r="F423" s="61">
        <v>0</v>
      </c>
    </row>
    <row r="424" spans="6:6" x14ac:dyDescent="0.25">
      <c r="F424" s="61">
        <v>0</v>
      </c>
    </row>
    <row r="425" spans="6:6" x14ac:dyDescent="0.25">
      <c r="F425" s="61">
        <v>0</v>
      </c>
    </row>
    <row r="426" spans="6:6" x14ac:dyDescent="0.25">
      <c r="F426" s="61">
        <v>0</v>
      </c>
    </row>
    <row r="427" spans="6:6" x14ac:dyDescent="0.25">
      <c r="F427" s="61">
        <v>0</v>
      </c>
    </row>
    <row r="428" spans="6:6" x14ac:dyDescent="0.25">
      <c r="F428" s="61">
        <v>0</v>
      </c>
    </row>
    <row r="429" spans="6:6" x14ac:dyDescent="0.25">
      <c r="F429" s="61">
        <v>0</v>
      </c>
    </row>
    <row r="430" spans="6:6" x14ac:dyDescent="0.25">
      <c r="F430" s="61">
        <v>0</v>
      </c>
    </row>
    <row r="431" spans="6:6" x14ac:dyDescent="0.25">
      <c r="F431" s="61">
        <v>0</v>
      </c>
    </row>
    <row r="432" spans="6:6" x14ac:dyDescent="0.25">
      <c r="F432" s="61">
        <v>0</v>
      </c>
    </row>
    <row r="433" spans="6:6" x14ac:dyDescent="0.25">
      <c r="F433" s="61">
        <v>0</v>
      </c>
    </row>
    <row r="434" spans="6:6" x14ac:dyDescent="0.25">
      <c r="F434" s="61">
        <v>0</v>
      </c>
    </row>
    <row r="435" spans="6:6" x14ac:dyDescent="0.25">
      <c r="F435" s="61">
        <v>0</v>
      </c>
    </row>
    <row r="436" spans="6:6" x14ac:dyDescent="0.25">
      <c r="F436" s="61">
        <v>0</v>
      </c>
    </row>
    <row r="437" spans="6:6" x14ac:dyDescent="0.25">
      <c r="F437" s="61">
        <v>0</v>
      </c>
    </row>
    <row r="438" spans="6:6" x14ac:dyDescent="0.25">
      <c r="F438" s="61">
        <v>0</v>
      </c>
    </row>
    <row r="439" spans="6:6" x14ac:dyDescent="0.25">
      <c r="F439" s="61">
        <v>0</v>
      </c>
    </row>
    <row r="440" spans="6:6" x14ac:dyDescent="0.25">
      <c r="F440" s="61">
        <v>0</v>
      </c>
    </row>
    <row r="441" spans="6:6" x14ac:dyDescent="0.25">
      <c r="F441" s="61">
        <v>0</v>
      </c>
    </row>
    <row r="442" spans="6:6" x14ac:dyDescent="0.25">
      <c r="F442" s="61">
        <v>0</v>
      </c>
    </row>
    <row r="443" spans="6:6" x14ac:dyDescent="0.25">
      <c r="F443" s="61">
        <v>0</v>
      </c>
    </row>
    <row r="444" spans="6:6" x14ac:dyDescent="0.25">
      <c r="F444" s="61">
        <v>0</v>
      </c>
    </row>
    <row r="445" spans="6:6" x14ac:dyDescent="0.25">
      <c r="F445" s="61">
        <v>0</v>
      </c>
    </row>
    <row r="446" spans="6:6" x14ac:dyDescent="0.25">
      <c r="F446" s="61">
        <v>0</v>
      </c>
    </row>
    <row r="447" spans="6:6" x14ac:dyDescent="0.25">
      <c r="F447" s="61">
        <v>0</v>
      </c>
    </row>
    <row r="448" spans="6:6" x14ac:dyDescent="0.25">
      <c r="F448" s="61">
        <v>0</v>
      </c>
    </row>
    <row r="449" spans="6:6" x14ac:dyDescent="0.25">
      <c r="F449" s="61">
        <v>0</v>
      </c>
    </row>
    <row r="450" spans="6:6" x14ac:dyDescent="0.25">
      <c r="F450" s="61">
        <v>0</v>
      </c>
    </row>
    <row r="451" spans="6:6" x14ac:dyDescent="0.25">
      <c r="F451" s="61">
        <v>0</v>
      </c>
    </row>
    <row r="452" spans="6:6" x14ac:dyDescent="0.25">
      <c r="F452" s="61">
        <v>0</v>
      </c>
    </row>
    <row r="453" spans="6:6" x14ac:dyDescent="0.25">
      <c r="F453" s="61">
        <v>0</v>
      </c>
    </row>
    <row r="454" spans="6:6" x14ac:dyDescent="0.25">
      <c r="F454" s="61">
        <v>0</v>
      </c>
    </row>
    <row r="455" spans="6:6" x14ac:dyDescent="0.25">
      <c r="F455" s="61">
        <v>0</v>
      </c>
    </row>
    <row r="456" spans="6:6" x14ac:dyDescent="0.25">
      <c r="F456" s="61">
        <v>0</v>
      </c>
    </row>
    <row r="457" spans="6:6" x14ac:dyDescent="0.25">
      <c r="F457" s="61">
        <v>0</v>
      </c>
    </row>
    <row r="458" spans="6:6" x14ac:dyDescent="0.25">
      <c r="F458" s="61">
        <v>0</v>
      </c>
    </row>
    <row r="459" spans="6:6" x14ac:dyDescent="0.25">
      <c r="F459" s="61">
        <v>0</v>
      </c>
    </row>
    <row r="460" spans="6:6" x14ac:dyDescent="0.25">
      <c r="F460" s="61">
        <v>0</v>
      </c>
    </row>
    <row r="461" spans="6:6" x14ac:dyDescent="0.25">
      <c r="F461" s="61">
        <v>0</v>
      </c>
    </row>
    <row r="462" spans="6:6" x14ac:dyDescent="0.25">
      <c r="F462" s="61">
        <v>0</v>
      </c>
    </row>
    <row r="463" spans="6:6" x14ac:dyDescent="0.25">
      <c r="F463" s="61">
        <v>0</v>
      </c>
    </row>
    <row r="464" spans="6:6" x14ac:dyDescent="0.25">
      <c r="F464" s="61">
        <v>0</v>
      </c>
    </row>
    <row r="465" spans="6:6" x14ac:dyDescent="0.25">
      <c r="F465" s="61">
        <v>0</v>
      </c>
    </row>
    <row r="466" spans="6:6" x14ac:dyDescent="0.25">
      <c r="F466" s="61">
        <v>0</v>
      </c>
    </row>
    <row r="467" spans="6:6" x14ac:dyDescent="0.25">
      <c r="F467" s="61">
        <v>0</v>
      </c>
    </row>
    <row r="468" spans="6:6" x14ac:dyDescent="0.25">
      <c r="F468" s="61">
        <v>0</v>
      </c>
    </row>
    <row r="469" spans="6:6" x14ac:dyDescent="0.25">
      <c r="F469" s="61">
        <v>1</v>
      </c>
    </row>
    <row r="470" spans="6:6" x14ac:dyDescent="0.25">
      <c r="F470" s="61">
        <v>1</v>
      </c>
    </row>
    <row r="471" spans="6:6" x14ac:dyDescent="0.25">
      <c r="F471" s="61">
        <v>1</v>
      </c>
    </row>
    <row r="472" spans="6:6" x14ac:dyDescent="0.25">
      <c r="F472" s="61">
        <v>1</v>
      </c>
    </row>
    <row r="473" spans="6:6" x14ac:dyDescent="0.25">
      <c r="F473" s="61">
        <v>1</v>
      </c>
    </row>
    <row r="474" spans="6:6" x14ac:dyDescent="0.25">
      <c r="F474" s="61">
        <v>1</v>
      </c>
    </row>
    <row r="475" spans="6:6" x14ac:dyDescent="0.25">
      <c r="F475" s="61">
        <v>1</v>
      </c>
    </row>
    <row r="476" spans="6:6" x14ac:dyDescent="0.25">
      <c r="F476" s="61">
        <v>1</v>
      </c>
    </row>
    <row r="477" spans="6:6" x14ac:dyDescent="0.25">
      <c r="F477" s="61">
        <v>1</v>
      </c>
    </row>
    <row r="478" spans="6:6" x14ac:dyDescent="0.25">
      <c r="F478" s="61">
        <v>1</v>
      </c>
    </row>
    <row r="479" spans="6:6" x14ac:dyDescent="0.25">
      <c r="F479" s="61">
        <v>1</v>
      </c>
    </row>
    <row r="480" spans="6:6" x14ac:dyDescent="0.25">
      <c r="F480" s="61">
        <v>1</v>
      </c>
    </row>
    <row r="481" spans="6:6" x14ac:dyDescent="0.25">
      <c r="F481" s="61">
        <v>1</v>
      </c>
    </row>
    <row r="482" spans="6:6" x14ac:dyDescent="0.25">
      <c r="F482" s="61">
        <v>1</v>
      </c>
    </row>
    <row r="483" spans="6:6" x14ac:dyDescent="0.25">
      <c r="F483" s="61">
        <v>1</v>
      </c>
    </row>
    <row r="484" spans="6:6" x14ac:dyDescent="0.25">
      <c r="F484" s="61">
        <v>1</v>
      </c>
    </row>
    <row r="485" spans="6:6" x14ac:dyDescent="0.25">
      <c r="F485" s="61">
        <v>1</v>
      </c>
    </row>
    <row r="486" spans="6:6" x14ac:dyDescent="0.25">
      <c r="F486" s="61">
        <v>1</v>
      </c>
    </row>
    <row r="487" spans="6:6" x14ac:dyDescent="0.25">
      <c r="F487" s="61">
        <v>1</v>
      </c>
    </row>
    <row r="488" spans="6:6" x14ac:dyDescent="0.25">
      <c r="F488" s="61">
        <v>1</v>
      </c>
    </row>
    <row r="489" spans="6:6" x14ac:dyDescent="0.25">
      <c r="F489" s="61">
        <v>1</v>
      </c>
    </row>
    <row r="490" spans="6:6" x14ac:dyDescent="0.25">
      <c r="F490" s="61">
        <v>1</v>
      </c>
    </row>
    <row r="491" spans="6:6" x14ac:dyDescent="0.25">
      <c r="F491" s="61">
        <v>1</v>
      </c>
    </row>
    <row r="492" spans="6:6" x14ac:dyDescent="0.25">
      <c r="F492" s="61">
        <v>1</v>
      </c>
    </row>
    <row r="493" spans="6:6" x14ac:dyDescent="0.25">
      <c r="F493" s="61">
        <v>1</v>
      </c>
    </row>
    <row r="494" spans="6:6" x14ac:dyDescent="0.25">
      <c r="F494" s="61">
        <v>1</v>
      </c>
    </row>
    <row r="495" spans="6:6" x14ac:dyDescent="0.25">
      <c r="F495" s="61">
        <v>1</v>
      </c>
    </row>
    <row r="496" spans="6:6" x14ac:dyDescent="0.25">
      <c r="F496" s="61">
        <v>1</v>
      </c>
    </row>
    <row r="497" spans="6:6" x14ac:dyDescent="0.25">
      <c r="F497" s="61">
        <v>1</v>
      </c>
    </row>
    <row r="498" spans="6:6" x14ac:dyDescent="0.25">
      <c r="F498" s="61">
        <v>1</v>
      </c>
    </row>
    <row r="499" spans="6:6" x14ac:dyDescent="0.25">
      <c r="F499" s="61">
        <v>1</v>
      </c>
    </row>
    <row r="500" spans="6:6" x14ac:dyDescent="0.25">
      <c r="F500" s="61">
        <v>1</v>
      </c>
    </row>
    <row r="501" spans="6:6" x14ac:dyDescent="0.25">
      <c r="F501" s="61">
        <v>1</v>
      </c>
    </row>
    <row r="502" spans="6:6" x14ac:dyDescent="0.25">
      <c r="F502" s="61">
        <v>1</v>
      </c>
    </row>
    <row r="503" spans="6:6" x14ac:dyDescent="0.25">
      <c r="F503" s="61">
        <v>1</v>
      </c>
    </row>
    <row r="504" spans="6:6" x14ac:dyDescent="0.25">
      <c r="F504" s="61">
        <v>1</v>
      </c>
    </row>
    <row r="505" spans="6:6" x14ac:dyDescent="0.25">
      <c r="F505" s="61">
        <v>1</v>
      </c>
    </row>
    <row r="506" spans="6:6" x14ac:dyDescent="0.25">
      <c r="F506" s="61">
        <v>1</v>
      </c>
    </row>
    <row r="507" spans="6:6" x14ac:dyDescent="0.25">
      <c r="F507" s="61">
        <v>1</v>
      </c>
    </row>
    <row r="508" spans="6:6" x14ac:dyDescent="0.25">
      <c r="F508" s="61">
        <v>1</v>
      </c>
    </row>
    <row r="509" spans="6:6" x14ac:dyDescent="0.25">
      <c r="F509" s="61">
        <v>1</v>
      </c>
    </row>
    <row r="510" spans="6:6" x14ac:dyDescent="0.25">
      <c r="F510" s="61">
        <v>1</v>
      </c>
    </row>
    <row r="511" spans="6:6" x14ac:dyDescent="0.25">
      <c r="F511" s="61">
        <v>1</v>
      </c>
    </row>
    <row r="512" spans="6:6" x14ac:dyDescent="0.25">
      <c r="F512" s="61">
        <v>1</v>
      </c>
    </row>
    <row r="513" spans="6:6" x14ac:dyDescent="0.25">
      <c r="F513" s="61">
        <v>1</v>
      </c>
    </row>
    <row r="514" spans="6:6" x14ac:dyDescent="0.25">
      <c r="F514" s="61">
        <v>1</v>
      </c>
    </row>
    <row r="515" spans="6:6" x14ac:dyDescent="0.25">
      <c r="F515" s="61">
        <v>1</v>
      </c>
    </row>
    <row r="516" spans="6:6" x14ac:dyDescent="0.25">
      <c r="F516" s="61">
        <v>1</v>
      </c>
    </row>
    <row r="517" spans="6:6" x14ac:dyDescent="0.25">
      <c r="F517" s="61">
        <v>1</v>
      </c>
    </row>
    <row r="518" spans="6:6" x14ac:dyDescent="0.25">
      <c r="F518" s="61">
        <v>1</v>
      </c>
    </row>
    <row r="519" spans="6:6" x14ac:dyDescent="0.25">
      <c r="F519" s="61">
        <v>0</v>
      </c>
    </row>
    <row r="520" spans="6:6" x14ac:dyDescent="0.25">
      <c r="F520" s="61">
        <v>0</v>
      </c>
    </row>
    <row r="521" spans="6:6" x14ac:dyDescent="0.25">
      <c r="F521" s="61">
        <v>0</v>
      </c>
    </row>
    <row r="522" spans="6:6" x14ac:dyDescent="0.25">
      <c r="F522" s="61">
        <v>0</v>
      </c>
    </row>
    <row r="523" spans="6:6" x14ac:dyDescent="0.25">
      <c r="F523" s="61">
        <v>0</v>
      </c>
    </row>
    <row r="524" spans="6:6" x14ac:dyDescent="0.25">
      <c r="F524" s="61">
        <v>0</v>
      </c>
    </row>
    <row r="525" spans="6:6" x14ac:dyDescent="0.25">
      <c r="F525" s="61">
        <v>0</v>
      </c>
    </row>
    <row r="526" spans="6:6" x14ac:dyDescent="0.25">
      <c r="F526" s="61">
        <v>0</v>
      </c>
    </row>
    <row r="527" spans="6:6" x14ac:dyDescent="0.25">
      <c r="F527" s="61">
        <v>0</v>
      </c>
    </row>
    <row r="528" spans="6:6" x14ac:dyDescent="0.25">
      <c r="F528" s="61">
        <v>0</v>
      </c>
    </row>
    <row r="529" spans="6:6" x14ac:dyDescent="0.25">
      <c r="F529" s="61">
        <v>0</v>
      </c>
    </row>
    <row r="530" spans="6:6" x14ac:dyDescent="0.25">
      <c r="F530" s="61">
        <v>0</v>
      </c>
    </row>
    <row r="531" spans="6:6" x14ac:dyDescent="0.25">
      <c r="F531" s="61">
        <v>0</v>
      </c>
    </row>
    <row r="532" spans="6:6" x14ac:dyDescent="0.25">
      <c r="F532" s="61">
        <v>0</v>
      </c>
    </row>
    <row r="533" spans="6:6" x14ac:dyDescent="0.25">
      <c r="F533" s="61">
        <v>0</v>
      </c>
    </row>
    <row r="534" spans="6:6" x14ac:dyDescent="0.25">
      <c r="F534" s="61">
        <v>0</v>
      </c>
    </row>
    <row r="535" spans="6:6" x14ac:dyDescent="0.25">
      <c r="F535" s="61">
        <v>0</v>
      </c>
    </row>
    <row r="536" spans="6:6" x14ac:dyDescent="0.25">
      <c r="F536" s="61">
        <v>0</v>
      </c>
    </row>
    <row r="537" spans="6:6" x14ac:dyDescent="0.25">
      <c r="F537" s="61">
        <v>0</v>
      </c>
    </row>
    <row r="538" spans="6:6" x14ac:dyDescent="0.25">
      <c r="F538" s="61">
        <v>0</v>
      </c>
    </row>
    <row r="539" spans="6:6" x14ac:dyDescent="0.25">
      <c r="F539" s="61">
        <v>0</v>
      </c>
    </row>
    <row r="540" spans="6:6" x14ac:dyDescent="0.25">
      <c r="F540" s="61">
        <v>0</v>
      </c>
    </row>
    <row r="541" spans="6:6" x14ac:dyDescent="0.25">
      <c r="F541" s="61">
        <v>0</v>
      </c>
    </row>
    <row r="542" spans="6:6" x14ac:dyDescent="0.25">
      <c r="F542" s="61">
        <v>0</v>
      </c>
    </row>
    <row r="543" spans="6:6" x14ac:dyDescent="0.25">
      <c r="F543" s="61">
        <v>0</v>
      </c>
    </row>
    <row r="544" spans="6:6" x14ac:dyDescent="0.25">
      <c r="F544" s="61">
        <v>0</v>
      </c>
    </row>
    <row r="545" spans="6:6" x14ac:dyDescent="0.25">
      <c r="F545" s="61">
        <v>0</v>
      </c>
    </row>
    <row r="546" spans="6:6" x14ac:dyDescent="0.25">
      <c r="F546" s="61">
        <v>0</v>
      </c>
    </row>
    <row r="547" spans="6:6" x14ac:dyDescent="0.25">
      <c r="F547" s="61">
        <v>0</v>
      </c>
    </row>
    <row r="548" spans="6:6" x14ac:dyDescent="0.25">
      <c r="F548" s="61">
        <v>0</v>
      </c>
    </row>
    <row r="549" spans="6:6" x14ac:dyDescent="0.25">
      <c r="F549" s="61">
        <v>0</v>
      </c>
    </row>
    <row r="550" spans="6:6" x14ac:dyDescent="0.25">
      <c r="F550" s="61">
        <v>0</v>
      </c>
    </row>
    <row r="551" spans="6:6" x14ac:dyDescent="0.25">
      <c r="F551" s="61">
        <v>0</v>
      </c>
    </row>
    <row r="552" spans="6:6" x14ac:dyDescent="0.25">
      <c r="F552" s="61">
        <v>0</v>
      </c>
    </row>
    <row r="553" spans="6:6" x14ac:dyDescent="0.25">
      <c r="F553" s="61">
        <v>0</v>
      </c>
    </row>
    <row r="554" spans="6:6" x14ac:dyDescent="0.25">
      <c r="F554" s="61">
        <v>0</v>
      </c>
    </row>
    <row r="555" spans="6:6" x14ac:dyDescent="0.25">
      <c r="F555" s="61">
        <v>0</v>
      </c>
    </row>
    <row r="556" spans="6:6" x14ac:dyDescent="0.25">
      <c r="F556" s="61">
        <v>0</v>
      </c>
    </row>
    <row r="557" spans="6:6" x14ac:dyDescent="0.25">
      <c r="F557" s="61">
        <v>0</v>
      </c>
    </row>
    <row r="558" spans="6:6" x14ac:dyDescent="0.25">
      <c r="F558" s="61">
        <v>0</v>
      </c>
    </row>
    <row r="559" spans="6:6" x14ac:dyDescent="0.25">
      <c r="F559" s="61">
        <v>0</v>
      </c>
    </row>
    <row r="560" spans="6:6" x14ac:dyDescent="0.25">
      <c r="F560" s="61">
        <v>0</v>
      </c>
    </row>
    <row r="561" spans="6:6" x14ac:dyDescent="0.25">
      <c r="F561" s="61">
        <v>0</v>
      </c>
    </row>
    <row r="562" spans="6:6" x14ac:dyDescent="0.25">
      <c r="F562" s="61">
        <v>0</v>
      </c>
    </row>
    <row r="563" spans="6:6" x14ac:dyDescent="0.25">
      <c r="F563" s="61">
        <v>0</v>
      </c>
    </row>
    <row r="564" spans="6:6" x14ac:dyDescent="0.25">
      <c r="F564" s="61">
        <v>0</v>
      </c>
    </row>
    <row r="565" spans="6:6" x14ac:dyDescent="0.25">
      <c r="F565" s="61">
        <v>1</v>
      </c>
    </row>
    <row r="566" spans="6:6" x14ac:dyDescent="0.25">
      <c r="F566" s="61">
        <v>1</v>
      </c>
    </row>
    <row r="567" spans="6:6" x14ac:dyDescent="0.25">
      <c r="F567" s="61">
        <v>1</v>
      </c>
    </row>
    <row r="568" spans="6:6" x14ac:dyDescent="0.25">
      <c r="F568" s="61">
        <v>1</v>
      </c>
    </row>
    <row r="569" spans="6:6" x14ac:dyDescent="0.25">
      <c r="F569" s="61">
        <v>1</v>
      </c>
    </row>
    <row r="570" spans="6:6" x14ac:dyDescent="0.25">
      <c r="F570" s="61">
        <v>1</v>
      </c>
    </row>
    <row r="571" spans="6:6" x14ac:dyDescent="0.25">
      <c r="F571" s="61">
        <v>1</v>
      </c>
    </row>
    <row r="572" spans="6:6" x14ac:dyDescent="0.25">
      <c r="F572" s="61">
        <v>1</v>
      </c>
    </row>
    <row r="573" spans="6:6" x14ac:dyDescent="0.25">
      <c r="F573" s="61">
        <v>1</v>
      </c>
    </row>
    <row r="574" spans="6:6" x14ac:dyDescent="0.25">
      <c r="F574" s="61">
        <v>1</v>
      </c>
    </row>
    <row r="575" spans="6:6" x14ac:dyDescent="0.25">
      <c r="F575" s="61">
        <v>1</v>
      </c>
    </row>
    <row r="576" spans="6:6" x14ac:dyDescent="0.25">
      <c r="F576" s="61">
        <v>1</v>
      </c>
    </row>
    <row r="577" spans="6:6" x14ac:dyDescent="0.25">
      <c r="F577" s="61">
        <v>1</v>
      </c>
    </row>
    <row r="578" spans="6:6" x14ac:dyDescent="0.25">
      <c r="F578" s="61">
        <v>1</v>
      </c>
    </row>
    <row r="579" spans="6:6" x14ac:dyDescent="0.25">
      <c r="F579" s="61">
        <v>1</v>
      </c>
    </row>
    <row r="580" spans="6:6" x14ac:dyDescent="0.25">
      <c r="F580" s="61">
        <v>1</v>
      </c>
    </row>
    <row r="581" spans="6:6" x14ac:dyDescent="0.25">
      <c r="F581" s="61">
        <v>1</v>
      </c>
    </row>
    <row r="582" spans="6:6" x14ac:dyDescent="0.25">
      <c r="F582" s="61">
        <v>1</v>
      </c>
    </row>
    <row r="583" spans="6:6" x14ac:dyDescent="0.25">
      <c r="F583" s="61">
        <v>1</v>
      </c>
    </row>
    <row r="584" spans="6:6" x14ac:dyDescent="0.25">
      <c r="F584" s="61">
        <v>1</v>
      </c>
    </row>
    <row r="585" spans="6:6" x14ac:dyDescent="0.25">
      <c r="F585" s="61">
        <v>1</v>
      </c>
    </row>
    <row r="586" spans="6:6" x14ac:dyDescent="0.25">
      <c r="F586" s="61">
        <v>1</v>
      </c>
    </row>
    <row r="587" spans="6:6" x14ac:dyDescent="0.25">
      <c r="F587" s="61">
        <v>1</v>
      </c>
    </row>
    <row r="588" spans="6:6" x14ac:dyDescent="0.25">
      <c r="F588" s="61">
        <v>1</v>
      </c>
    </row>
    <row r="589" spans="6:6" x14ac:dyDescent="0.25">
      <c r="F589" s="61">
        <v>1</v>
      </c>
    </row>
    <row r="590" spans="6:6" x14ac:dyDescent="0.25">
      <c r="F590" s="61">
        <v>1</v>
      </c>
    </row>
    <row r="591" spans="6:6" x14ac:dyDescent="0.25">
      <c r="F591" s="61">
        <v>1</v>
      </c>
    </row>
    <row r="592" spans="6:6" x14ac:dyDescent="0.25">
      <c r="F592" s="61">
        <v>1</v>
      </c>
    </row>
    <row r="593" spans="6:6" x14ac:dyDescent="0.25">
      <c r="F593" s="61">
        <v>1</v>
      </c>
    </row>
    <row r="594" spans="6:6" x14ac:dyDescent="0.25">
      <c r="F594" s="61">
        <v>1</v>
      </c>
    </row>
    <row r="595" spans="6:6" x14ac:dyDescent="0.25">
      <c r="F595" s="61">
        <v>1</v>
      </c>
    </row>
    <row r="596" spans="6:6" x14ac:dyDescent="0.25">
      <c r="F596" s="61">
        <v>1</v>
      </c>
    </row>
    <row r="597" spans="6:6" x14ac:dyDescent="0.25">
      <c r="F597" s="61">
        <v>1</v>
      </c>
    </row>
    <row r="598" spans="6:6" x14ac:dyDescent="0.25">
      <c r="F598" s="61">
        <v>1</v>
      </c>
    </row>
    <row r="599" spans="6:6" x14ac:dyDescent="0.25">
      <c r="F599" s="61">
        <v>1</v>
      </c>
    </row>
    <row r="600" spans="6:6" x14ac:dyDescent="0.25">
      <c r="F600" s="61">
        <v>1</v>
      </c>
    </row>
    <row r="601" spans="6:6" x14ac:dyDescent="0.25">
      <c r="F601" s="61">
        <v>1</v>
      </c>
    </row>
    <row r="602" spans="6:6" x14ac:dyDescent="0.25">
      <c r="F602" s="61">
        <v>1</v>
      </c>
    </row>
    <row r="603" spans="6:6" x14ac:dyDescent="0.25">
      <c r="F603" s="61">
        <v>1</v>
      </c>
    </row>
    <row r="604" spans="6:6" x14ac:dyDescent="0.25">
      <c r="F604" s="61">
        <v>1</v>
      </c>
    </row>
    <row r="605" spans="6:6" x14ac:dyDescent="0.25">
      <c r="F605" s="61">
        <v>1</v>
      </c>
    </row>
    <row r="606" spans="6:6" x14ac:dyDescent="0.25">
      <c r="F606" s="61">
        <v>1</v>
      </c>
    </row>
    <row r="607" spans="6:6" x14ac:dyDescent="0.25">
      <c r="F607" s="61">
        <v>1</v>
      </c>
    </row>
    <row r="608" spans="6:6" x14ac:dyDescent="0.25">
      <c r="F608" s="61">
        <v>1</v>
      </c>
    </row>
    <row r="609" spans="6:6" x14ac:dyDescent="0.25">
      <c r="F609" s="61">
        <v>1</v>
      </c>
    </row>
    <row r="610" spans="6:6" x14ac:dyDescent="0.25">
      <c r="F610" s="61">
        <v>1</v>
      </c>
    </row>
    <row r="611" spans="6:6" x14ac:dyDescent="0.25">
      <c r="F611" s="61">
        <v>1</v>
      </c>
    </row>
    <row r="612" spans="6:6" x14ac:dyDescent="0.25">
      <c r="F612" s="61">
        <v>1</v>
      </c>
    </row>
    <row r="613" spans="6:6" x14ac:dyDescent="0.25">
      <c r="F613" s="61">
        <v>1</v>
      </c>
    </row>
    <row r="614" spans="6:6" x14ac:dyDescent="0.25">
      <c r="F614" s="61">
        <v>1</v>
      </c>
    </row>
    <row r="615" spans="6:6" x14ac:dyDescent="0.25">
      <c r="F615" s="61">
        <v>0</v>
      </c>
    </row>
    <row r="616" spans="6:6" x14ac:dyDescent="0.25">
      <c r="F616" s="61">
        <v>0</v>
      </c>
    </row>
    <row r="617" spans="6:6" x14ac:dyDescent="0.25">
      <c r="F617" s="61">
        <v>0</v>
      </c>
    </row>
    <row r="618" spans="6:6" x14ac:dyDescent="0.25">
      <c r="F618" s="61">
        <v>0</v>
      </c>
    </row>
    <row r="619" spans="6:6" x14ac:dyDescent="0.25">
      <c r="F619" s="61">
        <v>0</v>
      </c>
    </row>
    <row r="620" spans="6:6" x14ac:dyDescent="0.25">
      <c r="F620" s="61">
        <v>0</v>
      </c>
    </row>
    <row r="621" spans="6:6" x14ac:dyDescent="0.25">
      <c r="F621" s="61">
        <v>0</v>
      </c>
    </row>
    <row r="622" spans="6:6" x14ac:dyDescent="0.25">
      <c r="F622" s="61">
        <v>0</v>
      </c>
    </row>
    <row r="623" spans="6:6" x14ac:dyDescent="0.25">
      <c r="F623" s="61">
        <v>0</v>
      </c>
    </row>
    <row r="624" spans="6:6" x14ac:dyDescent="0.25">
      <c r="F624" s="61">
        <v>0</v>
      </c>
    </row>
    <row r="625" spans="6:6" x14ac:dyDescent="0.25">
      <c r="F625" s="61">
        <v>0</v>
      </c>
    </row>
    <row r="626" spans="6:6" x14ac:dyDescent="0.25">
      <c r="F626" s="61">
        <v>0</v>
      </c>
    </row>
    <row r="627" spans="6:6" x14ac:dyDescent="0.25">
      <c r="F627" s="61">
        <v>0</v>
      </c>
    </row>
    <row r="628" spans="6:6" x14ac:dyDescent="0.25">
      <c r="F628" s="61">
        <v>0</v>
      </c>
    </row>
    <row r="629" spans="6:6" x14ac:dyDescent="0.25">
      <c r="F629" s="61">
        <v>0</v>
      </c>
    </row>
    <row r="630" spans="6:6" x14ac:dyDescent="0.25">
      <c r="F630" s="61">
        <v>0</v>
      </c>
    </row>
    <row r="631" spans="6:6" x14ac:dyDescent="0.25">
      <c r="F631" s="61">
        <v>0</v>
      </c>
    </row>
    <row r="632" spans="6:6" x14ac:dyDescent="0.25">
      <c r="F632" s="61">
        <v>0</v>
      </c>
    </row>
    <row r="633" spans="6:6" x14ac:dyDescent="0.25">
      <c r="F633" s="61">
        <v>0</v>
      </c>
    </row>
    <row r="634" spans="6:6" x14ac:dyDescent="0.25">
      <c r="F634" s="61">
        <v>0</v>
      </c>
    </row>
    <row r="635" spans="6:6" x14ac:dyDescent="0.25">
      <c r="F635" s="61">
        <v>0</v>
      </c>
    </row>
    <row r="636" spans="6:6" x14ac:dyDescent="0.25">
      <c r="F636" s="61">
        <v>0</v>
      </c>
    </row>
    <row r="637" spans="6:6" x14ac:dyDescent="0.25">
      <c r="F637" s="61">
        <v>0</v>
      </c>
    </row>
    <row r="638" spans="6:6" x14ac:dyDescent="0.25">
      <c r="F638" s="61">
        <v>0</v>
      </c>
    </row>
    <row r="639" spans="6:6" x14ac:dyDescent="0.25">
      <c r="F639" s="61">
        <v>0</v>
      </c>
    </row>
    <row r="640" spans="6:6" x14ac:dyDescent="0.25">
      <c r="F640" s="61">
        <v>0</v>
      </c>
    </row>
    <row r="641" spans="6:6" x14ac:dyDescent="0.25">
      <c r="F641" s="61">
        <v>0</v>
      </c>
    </row>
    <row r="642" spans="6:6" x14ac:dyDescent="0.25">
      <c r="F642" s="61">
        <v>0</v>
      </c>
    </row>
    <row r="643" spans="6:6" x14ac:dyDescent="0.25">
      <c r="F643" s="61">
        <v>0</v>
      </c>
    </row>
    <row r="644" spans="6:6" x14ac:dyDescent="0.25">
      <c r="F644" s="61">
        <v>0</v>
      </c>
    </row>
    <row r="645" spans="6:6" x14ac:dyDescent="0.25">
      <c r="F645" s="61">
        <v>0</v>
      </c>
    </row>
    <row r="646" spans="6:6" x14ac:dyDescent="0.25">
      <c r="F646" s="61">
        <v>0</v>
      </c>
    </row>
    <row r="647" spans="6:6" x14ac:dyDescent="0.25">
      <c r="F647" s="61">
        <v>0</v>
      </c>
    </row>
    <row r="648" spans="6:6" x14ac:dyDescent="0.25">
      <c r="F648" s="61">
        <v>0</v>
      </c>
    </row>
    <row r="649" spans="6:6" x14ac:dyDescent="0.25">
      <c r="F649" s="61">
        <v>0</v>
      </c>
    </row>
    <row r="650" spans="6:6" x14ac:dyDescent="0.25">
      <c r="F650" s="61">
        <v>0</v>
      </c>
    </row>
    <row r="651" spans="6:6" x14ac:dyDescent="0.25">
      <c r="F651" s="61">
        <v>0</v>
      </c>
    </row>
    <row r="652" spans="6:6" x14ac:dyDescent="0.25">
      <c r="F652" s="61">
        <v>0</v>
      </c>
    </row>
    <row r="653" spans="6:6" x14ac:dyDescent="0.25">
      <c r="F653" s="61">
        <v>0</v>
      </c>
    </row>
    <row r="654" spans="6:6" x14ac:dyDescent="0.25">
      <c r="F654" s="61">
        <v>0</v>
      </c>
    </row>
    <row r="655" spans="6:6" x14ac:dyDescent="0.25">
      <c r="F655" s="61">
        <v>0</v>
      </c>
    </row>
    <row r="656" spans="6:6" x14ac:dyDescent="0.25">
      <c r="F656" s="61">
        <v>0</v>
      </c>
    </row>
    <row r="657" spans="6:6" x14ac:dyDescent="0.25">
      <c r="F657" s="61">
        <v>0</v>
      </c>
    </row>
    <row r="658" spans="6:6" x14ac:dyDescent="0.25">
      <c r="F658" s="61">
        <v>0</v>
      </c>
    </row>
    <row r="659" spans="6:6" x14ac:dyDescent="0.25">
      <c r="F659" s="61">
        <v>0</v>
      </c>
    </row>
    <row r="660" spans="6:6" x14ac:dyDescent="0.25">
      <c r="F660" s="61">
        <v>0</v>
      </c>
    </row>
    <row r="661" spans="6:6" x14ac:dyDescent="0.25">
      <c r="F661" s="61">
        <v>1</v>
      </c>
    </row>
    <row r="662" spans="6:6" x14ac:dyDescent="0.25">
      <c r="F662" s="61">
        <v>1</v>
      </c>
    </row>
    <row r="663" spans="6:6" x14ac:dyDescent="0.25">
      <c r="F663" s="61">
        <v>1</v>
      </c>
    </row>
    <row r="664" spans="6:6" x14ac:dyDescent="0.25">
      <c r="F664" s="61">
        <v>1</v>
      </c>
    </row>
    <row r="665" spans="6:6" x14ac:dyDescent="0.25">
      <c r="F665" s="61">
        <v>1</v>
      </c>
    </row>
    <row r="666" spans="6:6" x14ac:dyDescent="0.25">
      <c r="F666" s="61">
        <v>1</v>
      </c>
    </row>
    <row r="667" spans="6:6" x14ac:dyDescent="0.25">
      <c r="F667" s="61">
        <v>1</v>
      </c>
    </row>
    <row r="668" spans="6:6" x14ac:dyDescent="0.25">
      <c r="F668" s="61">
        <v>1</v>
      </c>
    </row>
    <row r="669" spans="6:6" x14ac:dyDescent="0.25">
      <c r="F669" s="61">
        <v>1</v>
      </c>
    </row>
    <row r="670" spans="6:6" x14ac:dyDescent="0.25">
      <c r="F670" s="61">
        <v>1</v>
      </c>
    </row>
    <row r="671" spans="6:6" x14ac:dyDescent="0.25">
      <c r="F671" s="61">
        <v>1</v>
      </c>
    </row>
    <row r="672" spans="6:6" x14ac:dyDescent="0.25">
      <c r="F672" s="61">
        <v>1</v>
      </c>
    </row>
    <row r="673" spans="6:6" x14ac:dyDescent="0.25">
      <c r="F673" s="61">
        <v>1</v>
      </c>
    </row>
    <row r="674" spans="6:6" x14ac:dyDescent="0.25">
      <c r="F674" s="61">
        <v>1</v>
      </c>
    </row>
    <row r="675" spans="6:6" x14ac:dyDescent="0.25">
      <c r="F675" s="61">
        <v>1</v>
      </c>
    </row>
    <row r="676" spans="6:6" x14ac:dyDescent="0.25">
      <c r="F676" s="61">
        <v>1</v>
      </c>
    </row>
    <row r="677" spans="6:6" x14ac:dyDescent="0.25">
      <c r="F677" s="61">
        <v>1</v>
      </c>
    </row>
    <row r="678" spans="6:6" x14ac:dyDescent="0.25">
      <c r="F678" s="61">
        <v>1</v>
      </c>
    </row>
    <row r="679" spans="6:6" x14ac:dyDescent="0.25">
      <c r="F679" s="61">
        <v>1</v>
      </c>
    </row>
    <row r="680" spans="6:6" x14ac:dyDescent="0.25">
      <c r="F680" s="61">
        <v>1</v>
      </c>
    </row>
    <row r="681" spans="6:6" x14ac:dyDescent="0.25">
      <c r="F681" s="61">
        <v>1</v>
      </c>
    </row>
    <row r="682" spans="6:6" x14ac:dyDescent="0.25">
      <c r="F682" s="61">
        <v>1</v>
      </c>
    </row>
    <row r="683" spans="6:6" x14ac:dyDescent="0.25">
      <c r="F683" s="61">
        <v>1</v>
      </c>
    </row>
    <row r="684" spans="6:6" x14ac:dyDescent="0.25">
      <c r="F684" s="61">
        <v>1</v>
      </c>
    </row>
    <row r="685" spans="6:6" x14ac:dyDescent="0.25">
      <c r="F685" s="61">
        <v>1</v>
      </c>
    </row>
    <row r="686" spans="6:6" x14ac:dyDescent="0.25">
      <c r="F686" s="61">
        <v>1</v>
      </c>
    </row>
    <row r="687" spans="6:6" x14ac:dyDescent="0.25">
      <c r="F687" s="61">
        <v>1</v>
      </c>
    </row>
    <row r="688" spans="6:6" x14ac:dyDescent="0.25">
      <c r="F688" s="61">
        <v>1</v>
      </c>
    </row>
    <row r="689" spans="6:6" x14ac:dyDescent="0.25">
      <c r="F689" s="61">
        <v>1</v>
      </c>
    </row>
    <row r="690" spans="6:6" x14ac:dyDescent="0.25">
      <c r="F690" s="61">
        <v>1</v>
      </c>
    </row>
    <row r="691" spans="6:6" x14ac:dyDescent="0.25">
      <c r="F691" s="61">
        <v>1</v>
      </c>
    </row>
    <row r="692" spans="6:6" x14ac:dyDescent="0.25">
      <c r="F692" s="61">
        <v>1</v>
      </c>
    </row>
    <row r="693" spans="6:6" x14ac:dyDescent="0.25">
      <c r="F693" s="61">
        <v>1</v>
      </c>
    </row>
    <row r="694" spans="6:6" x14ac:dyDescent="0.25">
      <c r="F694" s="61">
        <v>1</v>
      </c>
    </row>
    <row r="695" spans="6:6" x14ac:dyDescent="0.25">
      <c r="F695" s="61">
        <v>1</v>
      </c>
    </row>
    <row r="696" spans="6:6" x14ac:dyDescent="0.25">
      <c r="F696" s="61">
        <v>1</v>
      </c>
    </row>
    <row r="697" spans="6:6" x14ac:dyDescent="0.25">
      <c r="F697" s="61">
        <v>1</v>
      </c>
    </row>
    <row r="698" spans="6:6" x14ac:dyDescent="0.25">
      <c r="F698" s="61">
        <v>1</v>
      </c>
    </row>
    <row r="699" spans="6:6" x14ac:dyDescent="0.25">
      <c r="F699" s="61">
        <v>1</v>
      </c>
    </row>
    <row r="700" spans="6:6" x14ac:dyDescent="0.25">
      <c r="F700" s="61">
        <v>1</v>
      </c>
    </row>
    <row r="701" spans="6:6" x14ac:dyDescent="0.25">
      <c r="F701" s="61">
        <v>1</v>
      </c>
    </row>
    <row r="702" spans="6:6" x14ac:dyDescent="0.25">
      <c r="F702" s="61">
        <v>1</v>
      </c>
    </row>
    <row r="703" spans="6:6" x14ac:dyDescent="0.25">
      <c r="F703" s="61">
        <v>1</v>
      </c>
    </row>
    <row r="704" spans="6:6" x14ac:dyDescent="0.25">
      <c r="F704" s="61">
        <v>1</v>
      </c>
    </row>
    <row r="705" spans="6:6" x14ac:dyDescent="0.25">
      <c r="F705" s="61">
        <v>1</v>
      </c>
    </row>
    <row r="706" spans="6:6" x14ac:dyDescent="0.25">
      <c r="F706" s="61">
        <v>1</v>
      </c>
    </row>
    <row r="707" spans="6:6" x14ac:dyDescent="0.25">
      <c r="F707" s="61">
        <v>1</v>
      </c>
    </row>
    <row r="708" spans="6:6" x14ac:dyDescent="0.25">
      <c r="F708" s="61">
        <v>1</v>
      </c>
    </row>
    <row r="709" spans="6:6" x14ac:dyDescent="0.25">
      <c r="F709" s="61">
        <v>1</v>
      </c>
    </row>
    <row r="710" spans="6:6" x14ac:dyDescent="0.25">
      <c r="F710" s="61">
        <v>1</v>
      </c>
    </row>
    <row r="711" spans="6:6" x14ac:dyDescent="0.25">
      <c r="F711" s="61">
        <v>0</v>
      </c>
    </row>
    <row r="712" spans="6:6" x14ac:dyDescent="0.25">
      <c r="F712" s="61">
        <v>0</v>
      </c>
    </row>
    <row r="713" spans="6:6" x14ac:dyDescent="0.25">
      <c r="F713" s="61">
        <v>0</v>
      </c>
    </row>
    <row r="714" spans="6:6" x14ac:dyDescent="0.25">
      <c r="F714" s="61">
        <v>0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e0055f-dbe1-4ff3-bb44-a68f17b8d2e3">
      <Terms xmlns="http://schemas.microsoft.com/office/infopath/2007/PartnerControls"/>
    </lcf76f155ced4ddcb4097134ff3c332f>
    <TaxCatchAll xmlns="71041a9c-0ea9-46be-a84d-8c76491d1ce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FD95E027BE1447B7E1FD8838652260" ma:contentTypeVersion="17" ma:contentTypeDescription="Ein neues Dokument erstellen." ma:contentTypeScope="" ma:versionID="e10acca280a95ae6814d0a1333b9d483">
  <xsd:schema xmlns:xsd="http://www.w3.org/2001/XMLSchema" xmlns:xs="http://www.w3.org/2001/XMLSchema" xmlns:p="http://schemas.microsoft.com/office/2006/metadata/properties" xmlns:ns2="12e0055f-dbe1-4ff3-bb44-a68f17b8d2e3" xmlns:ns3="71041a9c-0ea9-46be-a84d-8c76491d1ce4" targetNamespace="http://schemas.microsoft.com/office/2006/metadata/properties" ma:root="true" ma:fieldsID="436fc0a31eeb7e8a9135a70ae31ea814" ns2:_="" ns3:_="">
    <xsd:import namespace="12e0055f-dbe1-4ff3-bb44-a68f17b8d2e3"/>
    <xsd:import namespace="71041a9c-0ea9-46be-a84d-8c76491d1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0055f-dbe1-4ff3-bb44-a68f17b8d2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21f687b-42f0-4185-bc5a-3d892933f3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041a9c-0ea9-46be-a84d-8c76491d1ce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ec88e31-4729-4e88-88af-c9030db2ac25}" ma:internalName="TaxCatchAll" ma:showField="CatchAllData" ma:web="71041a9c-0ea9-46be-a84d-8c76491d1c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E47692A-592E-4526-972E-594DDA7D0694}">
  <ds:schemaRefs>
    <ds:schemaRef ds:uri="http://schemas.microsoft.com/office/2006/metadata/properties"/>
    <ds:schemaRef ds:uri="http://schemas.microsoft.com/office/infopath/2007/PartnerControls"/>
    <ds:schemaRef ds:uri="12e0055f-dbe1-4ff3-bb44-a68f17b8d2e3"/>
    <ds:schemaRef ds:uri="71041a9c-0ea9-46be-a84d-8c76491d1ce4"/>
  </ds:schemaRefs>
</ds:datastoreItem>
</file>

<file path=customXml/itemProps2.xml><?xml version="1.0" encoding="utf-8"?>
<ds:datastoreItem xmlns:ds="http://schemas.openxmlformats.org/officeDocument/2006/customXml" ds:itemID="{2DB409B0-3466-4F0D-884F-9FAD51B23F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e0055f-dbe1-4ff3-bb44-a68f17b8d2e3"/>
    <ds:schemaRef ds:uri="71041a9c-0ea9-46be-a84d-8c76491d1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DCFE2C-9E88-4BA9-A06B-BA10E9217A6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ADE269E-8ECA-41C9-B3D1-CC20720F52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1_Spar-total</vt:lpstr>
      <vt:lpstr>Wärmeeinsparrechnung</vt:lpstr>
      <vt:lpstr>2019_Waerme-Baseline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Morin</dc:creator>
  <cp:lastModifiedBy>Nikolas Meyer | messeffekt GmbH</cp:lastModifiedBy>
  <cp:lastPrinted>2021-06-03T22:54:50Z</cp:lastPrinted>
  <dcterms:created xsi:type="dcterms:W3CDTF">2021-03-03T15:23:20Z</dcterms:created>
  <dcterms:modified xsi:type="dcterms:W3CDTF">2023-06-28T12:48:12Z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0x01010002FD95E027BE1447B7E1FD8838652260</vt:lpwstr>
  </property>
  <property fmtid="{D5CDD505-2E9C-101B-9397-08002B2CF9AE}" pid="3" name="MediaServiceImageTags">
    <vt:lpwstr/>
  </property>
</Properties>
</file>